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 Sawdon\Desktop\Website Docs\"/>
    </mc:Choice>
  </mc:AlternateContent>
  <xr:revisionPtr revIDLastSave="0" documentId="13_ncr:1_{9E71B310-DFD4-40FF-AA5A-AE2E58AFDD15}" xr6:coauthVersionLast="45" xr6:coauthVersionMax="45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May 2019" sheetId="5" r:id="rId1"/>
    <sheet name="June 2019" sheetId="3" r:id="rId2"/>
    <sheet name="July 2019" sheetId="6" r:id="rId3"/>
    <sheet name="Aug 2019" sheetId="7" r:id="rId4"/>
    <sheet name="Sep 2019" sheetId="8" r:id="rId5"/>
    <sheet name="Oct 2019" sheetId="9" r:id="rId6"/>
    <sheet name="Nov 2019" sheetId="10" r:id="rId7"/>
    <sheet name="Dec 2019" sheetId="11" r:id="rId8"/>
    <sheet name="Jan 2020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2" i="12" l="1"/>
  <c r="AU41" i="12"/>
  <c r="AU40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BD7" i="12" l="1"/>
  <c r="P8" i="12"/>
  <c r="P7" i="12"/>
  <c r="CB8" i="12"/>
  <c r="CA7" i="12"/>
  <c r="CB7" i="12" s="1"/>
  <c r="CA39" i="12" l="1"/>
  <c r="CA38" i="12"/>
  <c r="CA32" i="12"/>
  <c r="CA31" i="12"/>
  <c r="CA25" i="12"/>
  <c r="CA24" i="12"/>
  <c r="CA18" i="12"/>
  <c r="CA17" i="12"/>
  <c r="BZ44" i="12"/>
  <c r="CA45" i="12"/>
  <c r="BS18" i="12"/>
  <c r="BS32" i="12"/>
  <c r="BS39" i="12"/>
  <c r="BS25" i="12"/>
  <c r="BK37" i="12"/>
  <c r="BK36" i="12"/>
  <c r="BK30" i="12"/>
  <c r="BK29" i="12"/>
  <c r="BK23" i="12"/>
  <c r="BK22" i="12"/>
  <c r="BK16" i="12"/>
  <c r="BK15" i="12"/>
  <c r="AL44" i="12"/>
  <c r="AM40" i="12"/>
  <c r="AM33" i="12"/>
  <c r="AM26" i="12"/>
  <c r="AM19" i="12"/>
  <c r="AD44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BS44" i="12" l="1"/>
  <c r="CA44" i="12"/>
  <c r="G15" i="12" l="1"/>
  <c r="G16" i="12"/>
  <c r="G17" i="12"/>
  <c r="G18" i="12"/>
  <c r="G19" i="12"/>
  <c r="G22" i="12"/>
  <c r="G23" i="12"/>
  <c r="G24" i="12"/>
  <c r="G25" i="12"/>
  <c r="G26" i="12"/>
  <c r="G29" i="12"/>
  <c r="G30" i="12"/>
  <c r="G31" i="12"/>
  <c r="G32" i="12"/>
  <c r="G33" i="12"/>
  <c r="G36" i="12"/>
  <c r="G37" i="12"/>
  <c r="G38" i="12"/>
  <c r="G39" i="12"/>
  <c r="G40" i="12"/>
  <c r="F44" i="12"/>
  <c r="G45" i="12"/>
  <c r="O15" i="12"/>
  <c r="O16" i="12"/>
  <c r="O17" i="12"/>
  <c r="O18" i="12"/>
  <c r="O19" i="12"/>
  <c r="O22" i="12"/>
  <c r="O23" i="12"/>
  <c r="O24" i="12"/>
  <c r="O25" i="12"/>
  <c r="O26" i="12"/>
  <c r="O29" i="12"/>
  <c r="O30" i="12"/>
  <c r="O31" i="12"/>
  <c r="O32" i="12"/>
  <c r="O33" i="12"/>
  <c r="O36" i="12"/>
  <c r="O37" i="12"/>
  <c r="O38" i="12"/>
  <c r="O39" i="12"/>
  <c r="O40" i="12"/>
  <c r="N44" i="12"/>
  <c r="O45" i="12"/>
  <c r="BS45" i="12"/>
  <c r="BK45" i="12"/>
  <c r="BC45" i="12"/>
  <c r="AU45" i="12"/>
  <c r="AM45" i="12"/>
  <c r="AE45" i="12"/>
  <c r="W45" i="12"/>
  <c r="BJ44" i="12"/>
  <c r="BB44" i="12"/>
  <c r="AT44" i="12"/>
  <c r="V44" i="12"/>
  <c r="BC42" i="12"/>
  <c r="BC41" i="12"/>
  <c r="BK40" i="12"/>
  <c r="BC40" i="12"/>
  <c r="BK39" i="12"/>
  <c r="BC39" i="12"/>
  <c r="AE39" i="12"/>
  <c r="BK38" i="12"/>
  <c r="BC38" i="12"/>
  <c r="AE38" i="12"/>
  <c r="BC37" i="12"/>
  <c r="AE37" i="12"/>
  <c r="BC36" i="12"/>
  <c r="AE36" i="12"/>
  <c r="BC35" i="12"/>
  <c r="BC34" i="12"/>
  <c r="BK33" i="12"/>
  <c r="BC33" i="12"/>
  <c r="BK32" i="12"/>
  <c r="BC32" i="12"/>
  <c r="AE32" i="12"/>
  <c r="BK31" i="12"/>
  <c r="BC31" i="12"/>
  <c r="AE31" i="12"/>
  <c r="BC30" i="12"/>
  <c r="AE30" i="12"/>
  <c r="BC29" i="12"/>
  <c r="AE29" i="12"/>
  <c r="BC28" i="12"/>
  <c r="BC27" i="12"/>
  <c r="BK26" i="12"/>
  <c r="BC26" i="12"/>
  <c r="BK25" i="12"/>
  <c r="BC25" i="12"/>
  <c r="AE25" i="12"/>
  <c r="BK24" i="12"/>
  <c r="BC24" i="12"/>
  <c r="AE24" i="12"/>
  <c r="BC23" i="12"/>
  <c r="AE23" i="12"/>
  <c r="BC22" i="12"/>
  <c r="AE22" i="12"/>
  <c r="BC21" i="12"/>
  <c r="BC20" i="12"/>
  <c r="W20" i="12"/>
  <c r="BK19" i="12"/>
  <c r="BC19" i="12"/>
  <c r="W19" i="12"/>
  <c r="BK18" i="12"/>
  <c r="BC18" i="12"/>
  <c r="AE18" i="12"/>
  <c r="W18" i="12"/>
  <c r="BK17" i="12"/>
  <c r="BC17" i="12"/>
  <c r="AE17" i="12"/>
  <c r="W17" i="12"/>
  <c r="BC16" i="12"/>
  <c r="AE16" i="12"/>
  <c r="W16" i="12"/>
  <c r="BC15" i="12"/>
  <c r="AE15" i="12"/>
  <c r="W15" i="12"/>
  <c r="BK44" i="12" l="1"/>
  <c r="AE44" i="12"/>
  <c r="G44" i="12"/>
  <c r="BC44" i="12"/>
  <c r="AU44" i="12"/>
  <c r="AM44" i="12"/>
  <c r="W44" i="12"/>
  <c r="O44" i="12"/>
  <c r="AU52" i="11"/>
  <c r="AU26" i="11"/>
  <c r="AU25" i="11"/>
  <c r="AU33" i="11"/>
  <c r="AU32" i="11"/>
  <c r="AU47" i="11"/>
  <c r="AU46" i="11"/>
  <c r="AU40" i="11"/>
  <c r="AU41" i="11"/>
  <c r="BS47" i="11"/>
  <c r="BS46" i="11"/>
  <c r="BS45" i="11"/>
  <c r="BS40" i="11"/>
  <c r="BS39" i="11"/>
  <c r="BS38" i="11"/>
  <c r="BS33" i="11"/>
  <c r="BS32" i="11"/>
  <c r="BS31" i="11"/>
  <c r="BS26" i="11"/>
  <c r="BS25" i="11"/>
  <c r="BS24" i="11"/>
  <c r="BS18" i="11"/>
  <c r="BS19" i="11"/>
  <c r="BS17" i="11"/>
  <c r="BZ51" i="11"/>
  <c r="CA47" i="11"/>
  <c r="CA40" i="11"/>
  <c r="CA33" i="11"/>
  <c r="CA26" i="11"/>
  <c r="BK42" i="11"/>
  <c r="AM42" i="11"/>
  <c r="BK41" i="11"/>
  <c r="AM41" i="11"/>
  <c r="W41" i="11"/>
  <c r="BK40" i="11"/>
  <c r="AM40" i="11"/>
  <c r="W40" i="11"/>
  <c r="O40" i="11"/>
  <c r="G40" i="11"/>
  <c r="BK39" i="11"/>
  <c r="AM39" i="11"/>
  <c r="AE39" i="11"/>
  <c r="W39" i="11"/>
  <c r="O39" i="11"/>
  <c r="G39" i="11"/>
  <c r="BK38" i="11"/>
  <c r="BC40" i="11"/>
  <c r="AM38" i="11"/>
  <c r="AE38" i="11"/>
  <c r="W38" i="11"/>
  <c r="O38" i="11"/>
  <c r="G38" i="11"/>
  <c r="CQ37" i="11"/>
  <c r="BK37" i="11"/>
  <c r="AM37" i="11"/>
  <c r="AE37" i="11"/>
  <c r="W37" i="11"/>
  <c r="O37" i="11"/>
  <c r="G37" i="11"/>
  <c r="CQ36" i="11"/>
  <c r="BK36" i="11"/>
  <c r="AM36" i="11"/>
  <c r="AE36" i="11"/>
  <c r="W36" i="11"/>
  <c r="O36" i="11"/>
  <c r="G36" i="11"/>
  <c r="CA19" i="11"/>
  <c r="CQ52" i="11"/>
  <c r="CP51" i="11"/>
  <c r="CQ44" i="11"/>
  <c r="CQ43" i="11"/>
  <c r="CQ30" i="11"/>
  <c r="CQ29" i="11"/>
  <c r="CQ23" i="11"/>
  <c r="CQ22" i="11"/>
  <c r="CQ16" i="11"/>
  <c r="CQ15" i="11"/>
  <c r="CQ51" i="11" l="1"/>
  <c r="CA52" i="11" l="1"/>
  <c r="BS52" i="11"/>
  <c r="BK52" i="11"/>
  <c r="BC52" i="11"/>
  <c r="AM52" i="11"/>
  <c r="AE52" i="11"/>
  <c r="W52" i="11"/>
  <c r="O52" i="11"/>
  <c r="G52" i="11"/>
  <c r="BR51" i="11"/>
  <c r="BJ51" i="11"/>
  <c r="BB51" i="11"/>
  <c r="AT51" i="11"/>
  <c r="AL51" i="11"/>
  <c r="AD51" i="11"/>
  <c r="V51" i="11"/>
  <c r="N51" i="11"/>
  <c r="F51" i="11"/>
  <c r="BK49" i="11"/>
  <c r="AM49" i="11"/>
  <c r="BK48" i="11"/>
  <c r="AM48" i="11"/>
  <c r="W48" i="11"/>
  <c r="BK47" i="11"/>
  <c r="AM47" i="11"/>
  <c r="W47" i="11"/>
  <c r="O47" i="11"/>
  <c r="G47" i="11"/>
  <c r="BK46" i="11"/>
  <c r="AM46" i="11"/>
  <c r="AE46" i="11"/>
  <c r="W46" i="11"/>
  <c r="O46" i="11"/>
  <c r="G46" i="11"/>
  <c r="BK45" i="11"/>
  <c r="BC44" i="11"/>
  <c r="AM45" i="11"/>
  <c r="AE45" i="11"/>
  <c r="W45" i="11"/>
  <c r="O45" i="11"/>
  <c r="G45" i="11"/>
  <c r="BK44" i="11"/>
  <c r="AU51" i="11"/>
  <c r="AM44" i="11"/>
  <c r="AE44" i="11"/>
  <c r="W44" i="11"/>
  <c r="O44" i="11"/>
  <c r="G44" i="11"/>
  <c r="BK43" i="11"/>
  <c r="AM43" i="11"/>
  <c r="AE43" i="11"/>
  <c r="W43" i="11"/>
  <c r="O43" i="11"/>
  <c r="G43" i="11"/>
  <c r="BK35" i="11"/>
  <c r="AM35" i="11"/>
  <c r="BK34" i="11"/>
  <c r="AM34" i="11"/>
  <c r="W34" i="11"/>
  <c r="BK33" i="11"/>
  <c r="AM33" i="11"/>
  <c r="W33" i="11"/>
  <c r="O33" i="11"/>
  <c r="G33" i="11"/>
  <c r="BK32" i="11"/>
  <c r="AM32" i="11"/>
  <c r="AE32" i="11"/>
  <c r="W32" i="11"/>
  <c r="O32" i="11"/>
  <c r="G32" i="11"/>
  <c r="CA51" i="11"/>
  <c r="BK31" i="11"/>
  <c r="AM31" i="11"/>
  <c r="AE31" i="11"/>
  <c r="W31" i="11"/>
  <c r="O31" i="11"/>
  <c r="G31" i="11"/>
  <c r="BS51" i="11"/>
  <c r="BK30" i="11"/>
  <c r="BC30" i="11"/>
  <c r="BC51" i="11" s="1"/>
  <c r="AM30" i="11"/>
  <c r="AE30" i="11"/>
  <c r="W30" i="11"/>
  <c r="O30" i="11"/>
  <c r="G30" i="11"/>
  <c r="BK29" i="11"/>
  <c r="AM29" i="11"/>
  <c r="AE29" i="11"/>
  <c r="W29" i="11"/>
  <c r="O29" i="11"/>
  <c r="G29" i="11"/>
  <c r="BK28" i="11"/>
  <c r="AM28" i="11"/>
  <c r="BK27" i="11"/>
  <c r="AM27" i="11"/>
  <c r="W27" i="11"/>
  <c r="BK26" i="11"/>
  <c r="AM26" i="11"/>
  <c r="W26" i="11"/>
  <c r="O26" i="11"/>
  <c r="G26" i="11"/>
  <c r="BK25" i="11"/>
  <c r="AM25" i="11"/>
  <c r="AE25" i="11"/>
  <c r="W25" i="11"/>
  <c r="O25" i="11"/>
  <c r="G25" i="11"/>
  <c r="BK24" i="11"/>
  <c r="AM24" i="11"/>
  <c r="AE24" i="11"/>
  <c r="W24" i="11"/>
  <c r="O24" i="11"/>
  <c r="G24" i="11"/>
  <c r="BK23" i="11"/>
  <c r="AM23" i="11"/>
  <c r="AE23" i="11"/>
  <c r="W23" i="11"/>
  <c r="O23" i="11"/>
  <c r="G23" i="11"/>
  <c r="BK22" i="11"/>
  <c r="AM22" i="11"/>
  <c r="AE22" i="11"/>
  <c r="W22" i="11"/>
  <c r="O22" i="11"/>
  <c r="G22" i="11"/>
  <c r="BK21" i="11"/>
  <c r="AM21" i="11"/>
  <c r="BK20" i="11"/>
  <c r="AM20" i="11"/>
  <c r="W20" i="11"/>
  <c r="BK19" i="11"/>
  <c r="AM19" i="11"/>
  <c r="W19" i="11"/>
  <c r="O19" i="11"/>
  <c r="G19" i="11"/>
  <c r="BK18" i="11"/>
  <c r="AM18" i="11"/>
  <c r="AE18" i="11"/>
  <c r="W18" i="11"/>
  <c r="O18" i="11"/>
  <c r="G18" i="11"/>
  <c r="BK17" i="11"/>
  <c r="AM17" i="11"/>
  <c r="AE17" i="11"/>
  <c r="W17" i="11"/>
  <c r="O17" i="11"/>
  <c r="G17" i="11"/>
  <c r="BK16" i="11"/>
  <c r="AM16" i="11"/>
  <c r="AE16" i="11"/>
  <c r="W16" i="11"/>
  <c r="O16" i="11"/>
  <c r="G16" i="11"/>
  <c r="BK15" i="11"/>
  <c r="AM15" i="11"/>
  <c r="AE15" i="11"/>
  <c r="W15" i="11"/>
  <c r="O15" i="11"/>
  <c r="G15" i="11"/>
  <c r="AE51" i="11" l="1"/>
  <c r="AM51" i="11"/>
  <c r="G51" i="11"/>
  <c r="O51" i="11"/>
  <c r="W51" i="11"/>
  <c r="BK51" i="11"/>
  <c r="CI45" i="10"/>
  <c r="CA45" i="10"/>
  <c r="BS45" i="10"/>
  <c r="BK45" i="10"/>
  <c r="BC45" i="10"/>
  <c r="AU45" i="10"/>
  <c r="AM45" i="10"/>
  <c r="AE45" i="10"/>
  <c r="AF8" i="10" s="1"/>
  <c r="W45" i="10"/>
  <c r="O45" i="10"/>
  <c r="P8" i="10" s="1"/>
  <c r="G45" i="10"/>
  <c r="CH44" i="10"/>
  <c r="BZ44" i="10"/>
  <c r="BR44" i="10"/>
  <c r="BJ44" i="10"/>
  <c r="BB44" i="10"/>
  <c r="AT44" i="10"/>
  <c r="AL44" i="10"/>
  <c r="AD44" i="10"/>
  <c r="V44" i="10"/>
  <c r="N44" i="10"/>
  <c r="F44" i="10"/>
  <c r="BK42" i="10"/>
  <c r="AU42" i="10"/>
  <c r="AM42" i="10"/>
  <c r="CI41" i="10"/>
  <c r="CA41" i="10"/>
  <c r="BK41" i="10"/>
  <c r="AU41" i="10"/>
  <c r="AM41" i="10"/>
  <c r="W41" i="10"/>
  <c r="BS40" i="10"/>
  <c r="BK40" i="10"/>
  <c r="AU40" i="10"/>
  <c r="AM40" i="10"/>
  <c r="W40" i="10"/>
  <c r="O40" i="10"/>
  <c r="G40" i="10"/>
  <c r="CI39" i="10"/>
  <c r="CA39" i="10"/>
  <c r="BS39" i="10"/>
  <c r="BK39" i="10"/>
  <c r="AU39" i="10"/>
  <c r="AM39" i="10"/>
  <c r="AE39" i="10"/>
  <c r="W39" i="10"/>
  <c r="O39" i="10"/>
  <c r="G39" i="10"/>
  <c r="CI38" i="10"/>
  <c r="CA38" i="10"/>
  <c r="BS38" i="10"/>
  <c r="BK38" i="10"/>
  <c r="BC38" i="10"/>
  <c r="AU38" i="10"/>
  <c r="AM38" i="10"/>
  <c r="AE38" i="10"/>
  <c r="W38" i="10"/>
  <c r="O38" i="10"/>
  <c r="G38" i="10"/>
  <c r="CI37" i="10"/>
  <c r="CA37" i="10"/>
  <c r="BS37" i="10"/>
  <c r="BK37" i="10"/>
  <c r="BC37" i="10"/>
  <c r="AU37" i="10"/>
  <c r="AM37" i="10"/>
  <c r="AE37" i="10"/>
  <c r="W37" i="10"/>
  <c r="O37" i="10"/>
  <c r="G37" i="10"/>
  <c r="CI36" i="10"/>
  <c r="CA36" i="10"/>
  <c r="BS36" i="10"/>
  <c r="BK36" i="10"/>
  <c r="BC36" i="10"/>
  <c r="AU36" i="10"/>
  <c r="AU44" i="10" s="1"/>
  <c r="AM36" i="10"/>
  <c r="AE36" i="10"/>
  <c r="W36" i="10"/>
  <c r="O36" i="10"/>
  <c r="G36" i="10"/>
  <c r="BK35" i="10"/>
  <c r="AM35" i="10"/>
  <c r="CI34" i="10"/>
  <c r="CA34" i="10"/>
  <c r="BK34" i="10"/>
  <c r="AM34" i="10"/>
  <c r="W34" i="10"/>
  <c r="BS33" i="10"/>
  <c r="BK33" i="10"/>
  <c r="AM33" i="10"/>
  <c r="W33" i="10"/>
  <c r="O33" i="10"/>
  <c r="G33" i="10"/>
  <c r="CI32" i="10"/>
  <c r="CA32" i="10"/>
  <c r="CA44" i="10" s="1"/>
  <c r="BS32" i="10"/>
  <c r="BK32" i="10"/>
  <c r="AM32" i="10"/>
  <c r="AE32" i="10"/>
  <c r="W32" i="10"/>
  <c r="O32" i="10"/>
  <c r="G32" i="10"/>
  <c r="CI31" i="10"/>
  <c r="CA31" i="10"/>
  <c r="BS31" i="10"/>
  <c r="BK31" i="10"/>
  <c r="BC31" i="10"/>
  <c r="AM31" i="10"/>
  <c r="AE31" i="10"/>
  <c r="W31" i="10"/>
  <c r="O31" i="10"/>
  <c r="G31" i="10"/>
  <c r="CI30" i="10"/>
  <c r="BS30" i="10"/>
  <c r="BK30" i="10"/>
  <c r="BC30" i="10"/>
  <c r="AM30" i="10"/>
  <c r="AE30" i="10"/>
  <c r="W30" i="10"/>
  <c r="O30" i="10"/>
  <c r="G30" i="10"/>
  <c r="CI29" i="10"/>
  <c r="BS29" i="10"/>
  <c r="BS44" i="10" s="1"/>
  <c r="BK29" i="10"/>
  <c r="BC29" i="10"/>
  <c r="BC44" i="10" s="1"/>
  <c r="AM29" i="10"/>
  <c r="AE29" i="10"/>
  <c r="W29" i="10"/>
  <c r="O29" i="10"/>
  <c r="G29" i="10"/>
  <c r="BK28" i="10"/>
  <c r="AM28" i="10"/>
  <c r="CI27" i="10"/>
  <c r="BK27" i="10"/>
  <c r="AM27" i="10"/>
  <c r="W27" i="10"/>
  <c r="BK26" i="10"/>
  <c r="AM26" i="10"/>
  <c r="W26" i="10"/>
  <c r="O26" i="10"/>
  <c r="G26" i="10"/>
  <c r="CI25" i="10"/>
  <c r="BK25" i="10"/>
  <c r="AM25" i="10"/>
  <c r="AE25" i="10"/>
  <c r="W25" i="10"/>
  <c r="O25" i="10"/>
  <c r="G25" i="10"/>
  <c r="CI24" i="10"/>
  <c r="BK24" i="10"/>
  <c r="AM24" i="10"/>
  <c r="AE24" i="10"/>
  <c r="W24" i="10"/>
  <c r="O24" i="10"/>
  <c r="G24" i="10"/>
  <c r="CI23" i="10"/>
  <c r="BK23" i="10"/>
  <c r="AM23" i="10"/>
  <c r="AE23" i="10"/>
  <c r="W23" i="10"/>
  <c r="O23" i="10"/>
  <c r="G23" i="10"/>
  <c r="CI22" i="10"/>
  <c r="BK22" i="10"/>
  <c r="AM22" i="10"/>
  <c r="AE22" i="10"/>
  <c r="W22" i="10"/>
  <c r="O22" i="10"/>
  <c r="G22" i="10"/>
  <c r="BK21" i="10"/>
  <c r="AM21" i="10"/>
  <c r="CI20" i="10"/>
  <c r="BK20" i="10"/>
  <c r="AM20" i="10"/>
  <c r="W20" i="10"/>
  <c r="BK19" i="10"/>
  <c r="AM19" i="10"/>
  <c r="W19" i="10"/>
  <c r="O19" i="10"/>
  <c r="G19" i="10"/>
  <c r="CI18" i="10"/>
  <c r="BK18" i="10"/>
  <c r="AM18" i="10"/>
  <c r="AE18" i="10"/>
  <c r="W18" i="10"/>
  <c r="O18" i="10"/>
  <c r="G18" i="10"/>
  <c r="CI17" i="10"/>
  <c r="BK17" i="10"/>
  <c r="AM17" i="10"/>
  <c r="AE17" i="10"/>
  <c r="W17" i="10"/>
  <c r="O17" i="10"/>
  <c r="G17" i="10"/>
  <c r="CI16" i="10"/>
  <c r="BK16" i="10"/>
  <c r="AM16" i="10"/>
  <c r="AE16" i="10"/>
  <c r="W16" i="10"/>
  <c r="O16" i="10"/>
  <c r="G16" i="10"/>
  <c r="CI15" i="10"/>
  <c r="BK15" i="10"/>
  <c r="BK44" i="10" s="1"/>
  <c r="AM15" i="10"/>
  <c r="AE15" i="10"/>
  <c r="AE44" i="10" s="1"/>
  <c r="AF7" i="10" s="1"/>
  <c r="W15" i="10"/>
  <c r="O15" i="10"/>
  <c r="O44" i="10" s="1"/>
  <c r="P7" i="10" s="1"/>
  <c r="G15" i="10"/>
  <c r="AN8" i="10"/>
  <c r="X8" i="10"/>
  <c r="H8" i="10"/>
  <c r="G44" i="10" l="1"/>
  <c r="H7" i="10" s="1"/>
  <c r="W44" i="10"/>
  <c r="X7" i="10" s="1"/>
  <c r="AM44" i="10"/>
  <c r="AN7" i="10" s="1"/>
  <c r="CI44" i="10"/>
  <c r="AU52" i="9"/>
  <c r="AU46" i="9"/>
  <c r="AU47" i="9"/>
  <c r="AU48" i="9"/>
  <c r="AU45" i="9"/>
  <c r="G15" i="9" l="1"/>
  <c r="O15" i="9"/>
  <c r="O51" i="9" s="1"/>
  <c r="AU15" i="9"/>
  <c r="G16" i="9"/>
  <c r="O16" i="9"/>
  <c r="AU16" i="9"/>
  <c r="G17" i="9"/>
  <c r="O17" i="9"/>
  <c r="AU17" i="9"/>
  <c r="G18" i="9"/>
  <c r="O18" i="9"/>
  <c r="AU18" i="9"/>
  <c r="G19" i="9"/>
  <c r="O19" i="9"/>
  <c r="AU19" i="9"/>
  <c r="G22" i="9"/>
  <c r="O22" i="9"/>
  <c r="AU22" i="9"/>
  <c r="G23" i="9"/>
  <c r="O23" i="9"/>
  <c r="AU23" i="9"/>
  <c r="G24" i="9"/>
  <c r="O24" i="9"/>
  <c r="AU24" i="9"/>
  <c r="G25" i="9"/>
  <c r="O25" i="9"/>
  <c r="AU25" i="9"/>
  <c r="G26" i="9"/>
  <c r="O26" i="9"/>
  <c r="AU26" i="9"/>
  <c r="G29" i="9"/>
  <c r="O29" i="9"/>
  <c r="AU29" i="9"/>
  <c r="G30" i="9"/>
  <c r="O30" i="9"/>
  <c r="AU30" i="9"/>
  <c r="G31" i="9"/>
  <c r="O31" i="9"/>
  <c r="AU31" i="9"/>
  <c r="G32" i="9"/>
  <c r="O32" i="9"/>
  <c r="AU32" i="9"/>
  <c r="G33" i="9"/>
  <c r="O33" i="9"/>
  <c r="AU33" i="9"/>
  <c r="G36" i="9"/>
  <c r="O36" i="9"/>
  <c r="AM36" i="9"/>
  <c r="AU36" i="9"/>
  <c r="G37" i="9"/>
  <c r="O37" i="9"/>
  <c r="AM37" i="9"/>
  <c r="AU37" i="9"/>
  <c r="G38" i="9"/>
  <c r="O38" i="9"/>
  <c r="AM38" i="9"/>
  <c r="AU38" i="9"/>
  <c r="G39" i="9"/>
  <c r="O39" i="9"/>
  <c r="AM39" i="9"/>
  <c r="AU39" i="9"/>
  <c r="G40" i="9"/>
  <c r="O40" i="9"/>
  <c r="AU40" i="9"/>
  <c r="G43" i="9"/>
  <c r="O43" i="9"/>
  <c r="W43" i="9"/>
  <c r="AM43" i="9"/>
  <c r="AU43" i="9"/>
  <c r="G44" i="9"/>
  <c r="O44" i="9"/>
  <c r="W44" i="9"/>
  <c r="AM44" i="9"/>
  <c r="AU44" i="9"/>
  <c r="G45" i="9"/>
  <c r="O45" i="9"/>
  <c r="W45" i="9"/>
  <c r="AM45" i="9"/>
  <c r="G46" i="9"/>
  <c r="O46" i="9"/>
  <c r="W46" i="9"/>
  <c r="AE46" i="9"/>
  <c r="AM46" i="9"/>
  <c r="G47" i="9"/>
  <c r="O47" i="9"/>
  <c r="W47" i="9"/>
  <c r="AE47" i="9"/>
  <c r="F51" i="9"/>
  <c r="G51" i="9" s="1"/>
  <c r="N51" i="9"/>
  <c r="V51" i="9"/>
  <c r="AD51" i="9"/>
  <c r="AL51" i="9"/>
  <c r="AT51" i="9"/>
  <c r="AU51" i="9"/>
  <c r="G52" i="9"/>
  <c r="O52" i="9"/>
  <c r="W52" i="9"/>
  <c r="AE52" i="9"/>
  <c r="AM52" i="9"/>
  <c r="AE51" i="9" l="1"/>
  <c r="W51" i="9"/>
  <c r="AM51" i="9"/>
  <c r="N45" i="8"/>
  <c r="G45" i="8"/>
  <c r="M44" i="8"/>
  <c r="F44" i="8"/>
  <c r="N40" i="8"/>
  <c r="G40" i="8"/>
  <c r="N39" i="8"/>
  <c r="G39" i="8"/>
  <c r="N38" i="8"/>
  <c r="G38" i="8"/>
  <c r="N37" i="8"/>
  <c r="G37" i="8"/>
  <c r="N36" i="8"/>
  <c r="G36" i="8"/>
  <c r="N33" i="8"/>
  <c r="G33" i="8"/>
  <c r="N32" i="8"/>
  <c r="G32" i="8"/>
  <c r="N31" i="8"/>
  <c r="G31" i="8"/>
  <c r="N30" i="8"/>
  <c r="G30" i="8"/>
  <c r="N29" i="8"/>
  <c r="G29" i="8"/>
  <c r="N26" i="8"/>
  <c r="G26" i="8"/>
  <c r="N25" i="8"/>
  <c r="G25" i="8"/>
  <c r="N24" i="8"/>
  <c r="G24" i="8"/>
  <c r="N23" i="8"/>
  <c r="G23" i="8"/>
  <c r="N22" i="8"/>
  <c r="G22" i="8"/>
  <c r="N19" i="8"/>
  <c r="G19" i="8"/>
  <c r="N18" i="8"/>
  <c r="G18" i="8"/>
  <c r="N17" i="8"/>
  <c r="G17" i="8"/>
  <c r="N16" i="8"/>
  <c r="G16" i="8"/>
  <c r="N15" i="8"/>
  <c r="N44" i="8" s="1"/>
  <c r="G15" i="8"/>
  <c r="G44" i="8" s="1"/>
  <c r="F51" i="7" l="1"/>
  <c r="G15" i="7"/>
  <c r="G16" i="7"/>
  <c r="G17" i="7"/>
  <c r="G18" i="7"/>
  <c r="G19" i="7"/>
  <c r="G22" i="7"/>
  <c r="G23" i="7"/>
  <c r="G24" i="7"/>
  <c r="G25" i="7"/>
  <c r="G26" i="7"/>
  <c r="G29" i="7"/>
  <c r="G30" i="7"/>
  <c r="G31" i="7"/>
  <c r="G32" i="7"/>
  <c r="G33" i="7"/>
  <c r="G36" i="7"/>
  <c r="G37" i="7"/>
  <c r="G38" i="7"/>
  <c r="G39" i="7"/>
  <c r="G40" i="7"/>
  <c r="G43" i="7"/>
  <c r="G44" i="7"/>
  <c r="G45" i="7"/>
  <c r="G46" i="7"/>
  <c r="G47" i="7"/>
  <c r="G52" i="7"/>
  <c r="G51" i="7" l="1"/>
  <c r="N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Sawdon, Helen L.</author>
  </authors>
  <commentList>
    <comment ref="AF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Sawdon, Helen L.: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<sst xmlns="http://schemas.openxmlformats.org/spreadsheetml/2006/main" count="3336" uniqueCount="249">
  <si>
    <t>Product</t>
  </si>
  <si>
    <t xml:space="preserve">Availability </t>
  </si>
  <si>
    <t>Dynamic</t>
  </si>
  <si>
    <t>Utilisation</t>
  </si>
  <si>
    <t>M</t>
  </si>
  <si>
    <t>T</t>
  </si>
  <si>
    <t>W</t>
  </si>
  <si>
    <t>F</t>
  </si>
  <si>
    <t>S</t>
  </si>
  <si>
    <t>Secure</t>
  </si>
  <si>
    <t>£ Value of our requirement</t>
  </si>
  <si>
    <t>Date</t>
  </si>
  <si>
    <t>Window</t>
  </si>
  <si>
    <t>Unfulfilled Flexibility</t>
  </si>
  <si>
    <t xml:space="preserve">Total </t>
  </si>
  <si>
    <t xml:space="preserve">£ value </t>
  </si>
  <si>
    <t>Banbury</t>
  </si>
  <si>
    <t>Bridgwater/Street</t>
  </si>
  <si>
    <t>Service Window: Summer (May - Oct)</t>
  </si>
  <si>
    <t>09:30 - 13:00</t>
  </si>
  <si>
    <t>Service Window: Summer (May - June)</t>
  </si>
  <si>
    <t>08:30 - 21:30</t>
  </si>
  <si>
    <t>Plymouth Sub Zones 1&amp;2</t>
  </si>
  <si>
    <t>MWh Forecast Availability Requirement</t>
  </si>
  <si>
    <t>Service Window: May - June</t>
  </si>
  <si>
    <t>Service Window: May - Oct</t>
  </si>
  <si>
    <t>May '18 Performance</t>
  </si>
  <si>
    <t>w/c 3rd June</t>
  </si>
  <si>
    <t>w/c 10th June</t>
  </si>
  <si>
    <t>w/c 17th June</t>
  </si>
  <si>
    <t>Service Window: Summer (June - July)</t>
  </si>
  <si>
    <t>09:30 - 19:00</t>
  </si>
  <si>
    <t>w/c 24th June</t>
  </si>
  <si>
    <t>May perfomance</t>
  </si>
  <si>
    <t>June month ahead forecast</t>
  </si>
  <si>
    <t>0MWh</t>
  </si>
  <si>
    <t>Plymouth
Not all of Plymouths flexibility needs for May were fulfilled</t>
  </si>
  <si>
    <t>Banbury
All of Banburys flexibility needs for May were fulfilled</t>
  </si>
  <si>
    <t>4610MWh</t>
  </si>
  <si>
    <t>148MWh</t>
  </si>
  <si>
    <t>June Total Forecast</t>
  </si>
  <si>
    <t>Two zones had an active service window within May.</t>
  </si>
  <si>
    <r>
      <t>Three zones will be active in June 2019,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</si>
  <si>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May Total Forecast</t>
  </si>
  <si>
    <t>w/c 27th May</t>
  </si>
  <si>
    <t>w/c 20th May</t>
  </si>
  <si>
    <t>w/c 13th May</t>
  </si>
  <si>
    <t>w/c 6th May</t>
  </si>
  <si>
    <t>MWh Forecast Requirement</t>
  </si>
  <si>
    <t>May month ahead forecast</t>
  </si>
  <si>
    <t>Three zones had an active service window within June.</t>
  </si>
  <si>
    <t>10:30 - 18:30</t>
  </si>
  <si>
    <t>12MWh</t>
  </si>
  <si>
    <t>July month ahead forecast</t>
  </si>
  <si>
    <t>June perfomance</t>
  </si>
  <si>
    <t>June '18 Performance</t>
  </si>
  <si>
    <t>w/c 1st July</t>
  </si>
  <si>
    <t>w/c 8th July</t>
  </si>
  <si>
    <t>w/c 15th July</t>
  </si>
  <si>
    <t>w/c 22nd July</t>
  </si>
  <si>
    <t>July Total Forecast</t>
  </si>
  <si>
    <r>
      <t>Two zones will be active in July,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</si>
  <si>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Banbury
All of Banburys flexibility needs for June were fulfilled</t>
  </si>
  <si>
    <t>Plymouth
Not all of Plymouths flexibility needs for June were fulfilled</t>
  </si>
  <si>
    <t>Bridgwater/Street
Not all of Bridgwater/Strets flexibility needs for June were fulfilled</t>
  </si>
  <si>
    <t>96MWh</t>
  </si>
  <si>
    <t>3452MWh</t>
  </si>
  <si>
    <t>14:30 - 15:30</t>
  </si>
  <si>
    <t>w/c 26th August</t>
  </si>
  <si>
    <t>w/c 19th August</t>
  </si>
  <si>
    <t>w/c 12th August</t>
  </si>
  <si>
    <t>w/c 5th August</t>
  </si>
  <si>
    <t>w/c 29th July</t>
  </si>
  <si>
    <t>One zone will be active in August 2019, below is our forecast of its flexibility requirements.</t>
  </si>
  <si>
    <t>August month ahead forecast</t>
  </si>
  <si>
    <t>July 2019 Performance</t>
  </si>
  <si>
    <t>Two zones had an active service window within July.</t>
  </si>
  <si>
    <t>July perfomance</t>
  </si>
  <si>
    <t>September Activity</t>
  </si>
  <si>
    <t>September will see two active Zones: Banbury &amp; Mantle Lane</t>
  </si>
  <si>
    <t>Banbury
All of Banburys flexibility needs for July were fulfilled</t>
  </si>
  <si>
    <t>Bridgwater/Street
All of Bridgwater/Streets flexibility needs for July were fulfilled</t>
  </si>
  <si>
    <t>August Total Forecast</t>
  </si>
  <si>
    <t>August performance</t>
  </si>
  <si>
    <t>One zone had an active service window within August.</t>
  </si>
  <si>
    <t>Banbury
All of Banbury's flexibility needs for August were fulfilled</t>
  </si>
  <si>
    <t>August 2019 Performance</t>
  </si>
  <si>
    <t>September month ahead forecast</t>
  </si>
  <si>
    <t>Two zones will be active in September 2019, below is our forecast of their flexibility requirements.</t>
  </si>
  <si>
    <t>Mantle Lane</t>
  </si>
  <si>
    <t>Service Window: Winter/Summer (Sep - Jul)</t>
  </si>
  <si>
    <t>Availability Windows</t>
  </si>
  <si>
    <t>w/c 2nd Sept</t>
  </si>
  <si>
    <t>08:30 - 09:30
12:30 -13:30 17:00- 18:00</t>
  </si>
  <si>
    <t>08:30 - 10:30
12:00 - 13:00</t>
  </si>
  <si>
    <t>w/c 9th Sept</t>
  </si>
  <si>
    <t>w/c 16th Sept</t>
  </si>
  <si>
    <t>w/c 23rd Sept</t>
  </si>
  <si>
    <t>Sept Total Forecast</t>
  </si>
  <si>
    <t>Oct Total Forecast</t>
  </si>
  <si>
    <t>17:30 - 19:00</t>
  </si>
  <si>
    <t>w/c 28th Oct</t>
  </si>
  <si>
    <t>17:00 - 19:30</t>
  </si>
  <si>
    <t>18:30 - 20:30</t>
  </si>
  <si>
    <t>17:00 - 18:00</t>
  </si>
  <si>
    <t>07:30 - 20:00</t>
  </si>
  <si>
    <t>09:30 - 20:30</t>
  </si>
  <si>
    <t>w/c 21st Oct</t>
  </si>
  <si>
    <t>w/c 14th Oct</t>
  </si>
  <si>
    <t>w/c 7th Oct</t>
  </si>
  <si>
    <t>w/c 30th Sept</t>
  </si>
  <si>
    <t>Service Window: Winter (Oct - Apr)</t>
  </si>
  <si>
    <t>Service Window: Winter (Oct - Mar)</t>
  </si>
  <si>
    <t>Woodhall Spa</t>
  </si>
  <si>
    <t>Radstock</t>
  </si>
  <si>
    <t>Newton Abbot</t>
  </si>
  <si>
    <t>North Hykeham</t>
  </si>
  <si>
    <t>Six zones will be active in October 2019, below is our forecast of their flexibility requirements.</t>
  </si>
  <si>
    <t>October month ahead forecast</t>
  </si>
  <si>
    <t>2MWh</t>
  </si>
  <si>
    <t>16MWh</t>
  </si>
  <si>
    <t>Service Window: Sep - July</t>
  </si>
  <si>
    <t>Mantle Lane
None of Mantle Lane's flexibility needs for September were fulfilled</t>
  </si>
  <si>
    <t>Two zones had active service windows within September.</t>
  </si>
  <si>
    <t>September performance</t>
  </si>
  <si>
    <t>November Activity</t>
  </si>
  <si>
    <r>
      <t xml:space="preserve">November will see </t>
    </r>
    <r>
      <rPr>
        <b/>
        <u/>
        <sz val="11"/>
        <color theme="1"/>
        <rFont val="Calibri"/>
        <family val="2"/>
        <scheme val="minor"/>
      </rPr>
      <t>ten</t>
    </r>
    <r>
      <rPr>
        <sz val="11"/>
        <color theme="1"/>
        <rFont val="Calibri"/>
        <family val="2"/>
        <scheme val="minor"/>
      </rPr>
      <t xml:space="preserve"> active Zones:</t>
    </r>
  </si>
  <si>
    <t>Donnington</t>
  </si>
  <si>
    <t>Smethwick</t>
  </si>
  <si>
    <t>Exeter</t>
  </si>
  <si>
    <t>Bletchley</t>
  </si>
  <si>
    <t>Hayle/Camborne</t>
  </si>
  <si>
    <t>September 2019 Performance</t>
  </si>
  <si>
    <t>Banbury
All of Banbury's flexibility needs for September were fulfilled</t>
  </si>
  <si>
    <t>October performance</t>
  </si>
  <si>
    <t>Six zones had active service windows within September.</t>
  </si>
  <si>
    <t>North Hykeham
None of Mantle Lane's flexibility needs for September were fulfilled</t>
  </si>
  <si>
    <t>Newton Abbot
None of Mantle Lane's flexibility needs for September were fulfilled</t>
  </si>
  <si>
    <t>Radstock
None of Mantle Lane's flexibility needs for September were fulfilled</t>
  </si>
  <si>
    <t>Woodhall Spa
None of Mantle Lane's flexibility needs for September were fulfilled</t>
  </si>
  <si>
    <t>350MWh</t>
  </si>
  <si>
    <t>10MWh</t>
  </si>
  <si>
    <t>18MWh</t>
  </si>
  <si>
    <t>20MWh</t>
  </si>
  <si>
    <t>5MWh</t>
  </si>
  <si>
    <t>2.5MWh</t>
  </si>
  <si>
    <t>November month ahead forecast</t>
  </si>
  <si>
    <t>Eleven zones will be active in November 2019, below is our forecast of their flexibility requirements.</t>
  </si>
  <si>
    <t>Rugby</t>
  </si>
  <si>
    <t>Service Window: Winter (Nov - Apr)</t>
  </si>
  <si>
    <t>Service Window: Winter (Nov - Jun)</t>
  </si>
  <si>
    <t>Service Window: Winter (Nov - Feb)</t>
  </si>
  <si>
    <t>Service Window: Winter (Nov - Mar)</t>
  </si>
  <si>
    <t>w/c 4th Nov</t>
  </si>
  <si>
    <t>07:30 - 18:30</t>
  </si>
  <si>
    <t>07:00 - 21:30</t>
  </si>
  <si>
    <t>07:00 - 20:30</t>
  </si>
  <si>
    <t>16:30 - 19:30</t>
  </si>
  <si>
    <t>13:00 - 20:00</t>
  </si>
  <si>
    <t>w/c 11th Nov</t>
  </si>
  <si>
    <t>w/c 18th Nov</t>
  </si>
  <si>
    <t>16:30 - 19:00</t>
  </si>
  <si>
    <t>w/c 25th Nov</t>
  </si>
  <si>
    <t>16:30 - 18:00</t>
  </si>
  <si>
    <t>Nov Total Forecast</t>
  </si>
  <si>
    <t>Smethwick
None of Smethwick's flexibility needs for November were fulfilled</t>
  </si>
  <si>
    <t>Woodhall Spa
None of Mantle Lane's flexibility needs for November were fulfilled</t>
  </si>
  <si>
    <t>Mantle Lane
None of Mantle Lane's flexibility needs for November were fulfilled</t>
  </si>
  <si>
    <t>North Hykeham
None of Mantle Lane's flexibility needs for November were fulfilled</t>
  </si>
  <si>
    <t>Newton Abbot
None of Mantle Lane's flexibility needs for November were fulfilled</t>
  </si>
  <si>
    <t>Radstock
None of Mantle Lane's flexibility needs for November were fulfilled</t>
  </si>
  <si>
    <t>Donnington
None of Donnington's flexibility needs for November were fulfilled</t>
  </si>
  <si>
    <t>Exeter
None of Exeter's flexibility needs for November were fulfilled</t>
  </si>
  <si>
    <t>Hayle/Camborne
None of Hayle/Camborne's flexibility needs for November were fulfilled</t>
  </si>
  <si>
    <t>Rugby
None of Rugby's flexibility needs for November were fulfilled</t>
  </si>
  <si>
    <t>Bletchley
All of Bletchley's flexibility needs for November were fulfilled</t>
  </si>
  <si>
    <t>130MWh</t>
  </si>
  <si>
    <t>Novemeber 2019 Performance</t>
  </si>
  <si>
    <t>Service Window: Oct - Mar</t>
  </si>
  <si>
    <t>Service Window: Oct - Apr</t>
  </si>
  <si>
    <t>Service Window: Nov - Apr</t>
  </si>
  <si>
    <t>Service Window: Nov - Mar</t>
  </si>
  <si>
    <t>Service Window: Nov - Feb</t>
  </si>
  <si>
    <t>Service Window: Nov - Jun</t>
  </si>
  <si>
    <t>80MWh</t>
  </si>
  <si>
    <t>11MWh</t>
  </si>
  <si>
    <t>6MWh</t>
  </si>
  <si>
    <t>14MWh</t>
  </si>
  <si>
    <t>240MWh</t>
  </si>
  <si>
    <t>4MWh</t>
  </si>
  <si>
    <t>280MWh</t>
  </si>
  <si>
    <t>250MWh</t>
  </si>
  <si>
    <t>3MWh</t>
  </si>
  <si>
    <t>Eleven zones had active service windows within November.</t>
  </si>
  <si>
    <t>Rugeley</t>
  </si>
  <si>
    <t>Service Window: Winter (Dec - Jan)</t>
  </si>
  <si>
    <t>16:00 - 19:00</t>
  </si>
  <si>
    <t>*no Dec requirements. Starts again in Jan</t>
  </si>
  <si>
    <t>15:00 - 19:00</t>
  </si>
  <si>
    <t>w/c 2nd Dec</t>
  </si>
  <si>
    <t>w/c 9th Dec</t>
  </si>
  <si>
    <t>w/c 16th Dec</t>
  </si>
  <si>
    <t>w/c 23rd Dec</t>
  </si>
  <si>
    <t>w/c 30th Dec</t>
  </si>
  <si>
    <t>16:30 - 17:30</t>
  </si>
  <si>
    <t>16:00 - 20:00</t>
  </si>
  <si>
    <t>08:30 - 12:30</t>
  </si>
  <si>
    <t>16:00- 19:30</t>
  </si>
  <si>
    <t>07:00 - 19:30</t>
  </si>
  <si>
    <t>Eleven zones will be active in December 2019, below is our forecast of their flexibility requirements.</t>
  </si>
  <si>
    <t>November performance</t>
  </si>
  <si>
    <t>December month ahead forecast</t>
  </si>
  <si>
    <t>January month ahead forecast</t>
  </si>
  <si>
    <t>December performance</t>
  </si>
  <si>
    <t>Mantle Lane
None of Mantle Lane's flexibility needs for December were fulfilled</t>
  </si>
  <si>
    <t>Donnington
None of Donnington's flexibility needs for December were fulfilled</t>
  </si>
  <si>
    <t>Smethwick
None of Smethwick's flexibility needs for December were fulfilled</t>
  </si>
  <si>
    <t>Bletchley
All of Bletchley's flexibility needs for December were fulfilled</t>
  </si>
  <si>
    <t>Jan Total Forecast</t>
  </si>
  <si>
    <t>448MWh</t>
  </si>
  <si>
    <t>December 2019 Performance</t>
  </si>
  <si>
    <t>Twleve zones had active service windows within December.</t>
  </si>
  <si>
    <t>Ten zones will be active in January 2019, below is our forecast of their flexibility requirements.</t>
  </si>
  <si>
    <t>North Hykeham 
Some of North Hykeham's flexibility needs for December were fulfilled</t>
  </si>
  <si>
    <t>Newton Abbot
None of Newton Abbot's flexibility needs for December were fulfilled</t>
  </si>
  <si>
    <t>Radstock
None of Radstock's flexibility needs for December were fulfilled</t>
  </si>
  <si>
    <t>Woodhall Spa
None of Woodhall Spa's flexibility needs for December were fulfilled</t>
  </si>
  <si>
    <t>Exeter
Some of Exeter's flexibility needs for December were fulfilled</t>
  </si>
  <si>
    <t>Rugby
Some of Rugby's flexibility needs for December were fulfilled</t>
  </si>
  <si>
    <t>Rugeley
Some of Rugeley's flexibility needs for December were fulfilled</t>
  </si>
  <si>
    <t>w/c 6th Jan</t>
  </si>
  <si>
    <t>w/c 13th Jan</t>
  </si>
  <si>
    <t>w/c 20th Jan</t>
  </si>
  <si>
    <t>w/c 27th Jan</t>
  </si>
  <si>
    <t>07:30 - 19:30</t>
  </si>
  <si>
    <t>13:30 - 19:30</t>
  </si>
  <si>
    <t>07:30 - 21:30</t>
  </si>
  <si>
    <t>08:00 - 20:00</t>
  </si>
  <si>
    <t>07:00 - 22:00</t>
  </si>
  <si>
    <t>08:00 - 21:30</t>
  </si>
  <si>
    <t>16:30 - 20:00</t>
  </si>
  <si>
    <t>17:00 - 19:00</t>
  </si>
  <si>
    <t>1100MWh</t>
  </si>
  <si>
    <t>340MWh</t>
  </si>
  <si>
    <t>8MWh</t>
  </si>
  <si>
    <t>648MWh</t>
  </si>
  <si>
    <t>9MWh</t>
  </si>
  <si>
    <t>216MWh</t>
  </si>
  <si>
    <t>7MWh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</si>
</sst>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25" xfId="0" applyNumberFormat="1" applyBorder="1" applyAlignment="1">
      <alignment horizontal="center" vertical="center" wrapText="1"/>
    </xf>
    <xf numFmtId="0" fontId="1" fillId="0" borderId="0" xfId="0" applyFont="1"/>
    <xf numFmtId="6" fontId="0" fillId="0" borderId="34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28" xfId="0" applyFont="1" applyBorder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/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5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6" fontId="0" fillId="0" borderId="34" xfId="0" applyNumberFormat="1" applyFill="1" applyBorder="1" applyAlignment="1">
      <alignment horizontal="center" vertical="center" wrapText="1"/>
    </xf>
    <xf numFmtId="6" fontId="0" fillId="0" borderId="25" xfId="0" applyNumberForma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6" fontId="0" fillId="0" borderId="21" xfId="0" applyNumberFormat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0" fillId="2" borderId="51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29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30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4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7"/>
  <sheetViews>
    <sheetView zoomScale="90" zoomScaleNormal="90" workbookViewId="0">
      <selection activeCell="T16" sqref="T16"/>
    </sheetView>
  </sheetViews>
  <sheetFormatPr defaultRowHeight="15" x14ac:dyDescent="0.25"/>
  <cols>
    <col min="3" max="3" width="7.28515625" customWidth="1"/>
    <col min="4" max="4" width="3.28515625" customWidth="1"/>
    <col min="5" max="5" width="9.5703125" customWidth="1"/>
    <col min="6" max="6" width="6.42578125" customWidth="1"/>
    <col min="7" max="7" width="13.28515625" style="2" customWidth="1"/>
    <col min="8" max="9" width="13.28515625" customWidth="1"/>
    <col min="10" max="10" width="4" customWidth="1"/>
    <col min="11" max="11" width="8.28515625" customWidth="1"/>
    <col min="12" max="12" width="6.7109375" customWidth="1"/>
    <col min="13" max="13" width="9.5703125" customWidth="1"/>
    <col min="14" max="14" width="6.42578125" customWidth="1"/>
    <col min="15" max="17" width="13.28515625" customWidth="1"/>
    <col min="18" max="18" width="3.42578125" customWidth="1"/>
  </cols>
  <sheetData>
    <row r="1" spans="3:17" x14ac:dyDescent="0.25">
      <c r="C1" t="s">
        <v>49</v>
      </c>
    </row>
    <row r="2" spans="3:17" ht="15.75" thickBot="1" x14ac:dyDescent="0.3"/>
    <row r="3" spans="3:17" x14ac:dyDescent="0.25">
      <c r="C3" s="139" t="s">
        <v>16</v>
      </c>
      <c r="D3" s="140"/>
      <c r="E3" s="140"/>
      <c r="F3" s="140"/>
      <c r="G3" s="140"/>
      <c r="H3" s="140"/>
      <c r="I3" s="141"/>
      <c r="J3" s="4"/>
      <c r="K3" s="139" t="s">
        <v>22</v>
      </c>
      <c r="L3" s="140"/>
      <c r="M3" s="140"/>
      <c r="N3" s="140"/>
      <c r="O3" s="140"/>
      <c r="P3" s="140"/>
      <c r="Q3" s="141"/>
    </row>
    <row r="4" spans="3:17" ht="15.75" thickBot="1" x14ac:dyDescent="0.3">
      <c r="C4" s="142" t="s">
        <v>18</v>
      </c>
      <c r="D4" s="143"/>
      <c r="E4" s="143"/>
      <c r="F4" s="143"/>
      <c r="G4" s="143"/>
      <c r="H4" s="143"/>
      <c r="I4" s="144"/>
      <c r="J4" s="4"/>
      <c r="K4" s="142" t="s">
        <v>20</v>
      </c>
      <c r="L4" s="143"/>
      <c r="M4" s="143"/>
      <c r="N4" s="143"/>
      <c r="O4" s="143"/>
      <c r="P4" s="143"/>
      <c r="Q4" s="144"/>
    </row>
    <row r="5" spans="3:17" ht="60.75" thickBot="1" x14ac:dyDescent="0.3">
      <c r="C5" s="148" t="s">
        <v>0</v>
      </c>
      <c r="D5" s="149"/>
      <c r="E5" s="149" t="s">
        <v>11</v>
      </c>
      <c r="F5" s="149"/>
      <c r="G5" s="81" t="s">
        <v>23</v>
      </c>
      <c r="H5" s="81" t="s">
        <v>10</v>
      </c>
      <c r="I5" s="82" t="s">
        <v>12</v>
      </c>
      <c r="K5" s="148" t="s">
        <v>0</v>
      </c>
      <c r="L5" s="149"/>
      <c r="M5" s="149" t="s">
        <v>11</v>
      </c>
      <c r="N5" s="149"/>
      <c r="O5" s="81" t="s">
        <v>48</v>
      </c>
      <c r="P5" s="80" t="s">
        <v>10</v>
      </c>
      <c r="Q5" s="79" t="s">
        <v>12</v>
      </c>
    </row>
    <row r="6" spans="3:17" ht="15" customHeight="1" x14ac:dyDescent="0.25">
      <c r="C6" s="150" t="s">
        <v>2</v>
      </c>
      <c r="D6" s="151"/>
      <c r="E6" s="154" t="s">
        <v>47</v>
      </c>
      <c r="F6" s="75" t="s">
        <v>4</v>
      </c>
      <c r="G6" s="78">
        <v>0</v>
      </c>
      <c r="H6" s="77">
        <v>0</v>
      </c>
      <c r="I6" s="146" t="s">
        <v>19</v>
      </c>
      <c r="K6" s="150" t="s">
        <v>2</v>
      </c>
      <c r="L6" s="151"/>
      <c r="M6" s="154" t="s">
        <v>47</v>
      </c>
      <c r="N6" s="75" t="s">
        <v>4</v>
      </c>
      <c r="O6" s="78">
        <v>0</v>
      </c>
      <c r="P6" s="77">
        <v>0</v>
      </c>
      <c r="Q6" s="145" t="s">
        <v>21</v>
      </c>
    </row>
    <row r="7" spans="3:17" ht="15" customHeight="1" x14ac:dyDescent="0.25">
      <c r="C7" s="150"/>
      <c r="D7" s="151"/>
      <c r="E7" s="154"/>
      <c r="F7" s="72" t="s">
        <v>5</v>
      </c>
      <c r="G7" s="69">
        <v>0</v>
      </c>
      <c r="H7" s="76">
        <v>0</v>
      </c>
      <c r="I7" s="146"/>
      <c r="K7" s="150"/>
      <c r="L7" s="151"/>
      <c r="M7" s="154"/>
      <c r="N7" s="72" t="s">
        <v>5</v>
      </c>
      <c r="O7" s="69">
        <v>0</v>
      </c>
      <c r="P7" s="76">
        <v>0</v>
      </c>
      <c r="Q7" s="146"/>
    </row>
    <row r="8" spans="3:17" ht="15" customHeight="1" x14ac:dyDescent="0.25">
      <c r="C8" s="150"/>
      <c r="D8" s="151"/>
      <c r="E8" s="154"/>
      <c r="F8" s="72" t="s">
        <v>6</v>
      </c>
      <c r="G8" s="69">
        <v>0</v>
      </c>
      <c r="H8" s="76">
        <v>0</v>
      </c>
      <c r="I8" s="146"/>
      <c r="K8" s="150"/>
      <c r="L8" s="151"/>
      <c r="M8" s="154"/>
      <c r="N8" s="72" t="s">
        <v>6</v>
      </c>
      <c r="O8" s="69">
        <v>0</v>
      </c>
      <c r="P8" s="76">
        <v>0</v>
      </c>
      <c r="Q8" s="146"/>
    </row>
    <row r="9" spans="3:17" ht="15" customHeight="1" x14ac:dyDescent="0.25">
      <c r="C9" s="150"/>
      <c r="D9" s="151"/>
      <c r="E9" s="154"/>
      <c r="F9" s="72" t="s">
        <v>5</v>
      </c>
      <c r="G9" s="69">
        <v>0</v>
      </c>
      <c r="H9" s="76">
        <v>0</v>
      </c>
      <c r="I9" s="146"/>
      <c r="K9" s="150"/>
      <c r="L9" s="151"/>
      <c r="M9" s="154"/>
      <c r="N9" s="72" t="s">
        <v>5</v>
      </c>
      <c r="O9" s="69">
        <v>0</v>
      </c>
      <c r="P9" s="76">
        <v>0</v>
      </c>
      <c r="Q9" s="146"/>
    </row>
    <row r="10" spans="3:17" ht="15" customHeight="1" x14ac:dyDescent="0.25">
      <c r="C10" s="150"/>
      <c r="D10" s="151"/>
      <c r="E10" s="154"/>
      <c r="F10" s="72" t="s">
        <v>7</v>
      </c>
      <c r="G10" s="69">
        <v>0</v>
      </c>
      <c r="H10" s="76">
        <v>0</v>
      </c>
      <c r="I10" s="146"/>
      <c r="K10" s="150"/>
      <c r="L10" s="151"/>
      <c r="M10" s="154"/>
      <c r="N10" s="72" t="s">
        <v>7</v>
      </c>
      <c r="O10" s="69">
        <v>0</v>
      </c>
      <c r="P10" s="76">
        <v>0</v>
      </c>
      <c r="Q10" s="146"/>
    </row>
    <row r="11" spans="3:17" ht="15" customHeight="1" x14ac:dyDescent="0.25">
      <c r="C11" s="150"/>
      <c r="D11" s="151"/>
      <c r="E11" s="154"/>
      <c r="F11" s="70" t="s">
        <v>8</v>
      </c>
      <c r="G11" s="69">
        <v>0</v>
      </c>
      <c r="H11" s="76">
        <v>0</v>
      </c>
      <c r="I11" s="146"/>
      <c r="K11" s="150"/>
      <c r="L11" s="151"/>
      <c r="M11" s="154"/>
      <c r="N11" s="70" t="s">
        <v>8</v>
      </c>
      <c r="O11" s="69">
        <v>0</v>
      </c>
      <c r="P11" s="76">
        <v>0</v>
      </c>
      <c r="Q11" s="146"/>
    </row>
    <row r="12" spans="3:17" ht="15" customHeight="1" thickBot="1" x14ac:dyDescent="0.3">
      <c r="C12" s="152"/>
      <c r="D12" s="153"/>
      <c r="E12" s="155"/>
      <c r="F12" s="75" t="s">
        <v>8</v>
      </c>
      <c r="G12" s="69">
        <v>0</v>
      </c>
      <c r="H12" s="76">
        <v>0</v>
      </c>
      <c r="I12" s="147"/>
      <c r="K12" s="152"/>
      <c r="L12" s="153"/>
      <c r="M12" s="155"/>
      <c r="N12" s="75" t="s">
        <v>8</v>
      </c>
      <c r="O12" s="69">
        <v>0</v>
      </c>
      <c r="P12" s="76">
        <v>0</v>
      </c>
      <c r="Q12" s="147"/>
    </row>
    <row r="13" spans="3:17" ht="15" customHeight="1" x14ac:dyDescent="0.25">
      <c r="C13" s="159" t="s">
        <v>2</v>
      </c>
      <c r="D13" s="160" t="s">
        <v>1</v>
      </c>
      <c r="E13" s="158" t="s">
        <v>46</v>
      </c>
      <c r="F13" s="74" t="s">
        <v>4</v>
      </c>
      <c r="G13" s="63">
        <v>0</v>
      </c>
      <c r="H13" s="62">
        <v>0</v>
      </c>
      <c r="I13" s="145" t="s">
        <v>19</v>
      </c>
      <c r="K13" s="159" t="s">
        <v>2</v>
      </c>
      <c r="L13" s="160" t="s">
        <v>1</v>
      </c>
      <c r="M13" s="158" t="s">
        <v>46</v>
      </c>
      <c r="N13" s="74" t="s">
        <v>4</v>
      </c>
      <c r="O13" s="63">
        <v>342</v>
      </c>
      <c r="P13" s="62">
        <v>1710</v>
      </c>
      <c r="Q13" s="145" t="s">
        <v>21</v>
      </c>
    </row>
    <row r="14" spans="3:17" ht="15" customHeight="1" x14ac:dyDescent="0.25">
      <c r="C14" s="150"/>
      <c r="D14" s="151" t="s">
        <v>1</v>
      </c>
      <c r="E14" s="154"/>
      <c r="F14" s="72" t="s">
        <v>5</v>
      </c>
      <c r="G14" s="69">
        <v>0</v>
      </c>
      <c r="H14" s="68">
        <v>0</v>
      </c>
      <c r="I14" s="146"/>
      <c r="K14" s="150"/>
      <c r="L14" s="151" t="s">
        <v>1</v>
      </c>
      <c r="M14" s="154"/>
      <c r="N14" s="72" t="s">
        <v>5</v>
      </c>
      <c r="O14" s="69">
        <v>342</v>
      </c>
      <c r="P14" s="68">
        <v>1710</v>
      </c>
      <c r="Q14" s="146"/>
    </row>
    <row r="15" spans="3:17" ht="15" customHeight="1" x14ac:dyDescent="0.25">
      <c r="C15" s="150"/>
      <c r="D15" s="151" t="s">
        <v>1</v>
      </c>
      <c r="E15" s="154"/>
      <c r="F15" s="72" t="s">
        <v>6</v>
      </c>
      <c r="G15" s="69">
        <v>0</v>
      </c>
      <c r="H15" s="68">
        <v>0</v>
      </c>
      <c r="I15" s="146"/>
      <c r="K15" s="150"/>
      <c r="L15" s="151" t="s">
        <v>1</v>
      </c>
      <c r="M15" s="154"/>
      <c r="N15" s="72" t="s">
        <v>6</v>
      </c>
      <c r="O15" s="69">
        <v>342</v>
      </c>
      <c r="P15" s="68">
        <v>1710</v>
      </c>
      <c r="Q15" s="146"/>
    </row>
    <row r="16" spans="3:17" ht="15" customHeight="1" x14ac:dyDescent="0.25">
      <c r="C16" s="150"/>
      <c r="D16" s="151" t="s">
        <v>1</v>
      </c>
      <c r="E16" s="154"/>
      <c r="F16" s="72" t="s">
        <v>5</v>
      </c>
      <c r="G16" s="69">
        <v>0</v>
      </c>
      <c r="H16" s="68">
        <v>0</v>
      </c>
      <c r="I16" s="146"/>
      <c r="K16" s="150"/>
      <c r="L16" s="151" t="s">
        <v>1</v>
      </c>
      <c r="M16" s="154"/>
      <c r="N16" s="72" t="s">
        <v>5</v>
      </c>
      <c r="O16" s="69">
        <v>342</v>
      </c>
      <c r="P16" s="68">
        <v>1710</v>
      </c>
      <c r="Q16" s="146"/>
    </row>
    <row r="17" spans="3:17" ht="15" customHeight="1" x14ac:dyDescent="0.25">
      <c r="C17" s="150"/>
      <c r="D17" s="151" t="s">
        <v>1</v>
      </c>
      <c r="E17" s="154"/>
      <c r="F17" s="72" t="s">
        <v>7</v>
      </c>
      <c r="G17" s="69">
        <v>0</v>
      </c>
      <c r="H17" s="68">
        <v>0</v>
      </c>
      <c r="I17" s="146"/>
      <c r="K17" s="150"/>
      <c r="L17" s="151" t="s">
        <v>1</v>
      </c>
      <c r="M17" s="154"/>
      <c r="N17" s="72" t="s">
        <v>7</v>
      </c>
      <c r="O17" s="69">
        <v>342</v>
      </c>
      <c r="P17" s="68">
        <v>1710</v>
      </c>
      <c r="Q17" s="146"/>
    </row>
    <row r="18" spans="3:17" ht="15" customHeight="1" x14ac:dyDescent="0.25">
      <c r="C18" s="150"/>
      <c r="D18" s="151" t="s">
        <v>1</v>
      </c>
      <c r="E18" s="154"/>
      <c r="F18" s="70" t="s">
        <v>8</v>
      </c>
      <c r="G18" s="69">
        <v>0</v>
      </c>
      <c r="H18" s="68">
        <v>0</v>
      </c>
      <c r="I18" s="146"/>
      <c r="K18" s="150"/>
      <c r="L18" s="151" t="s">
        <v>1</v>
      </c>
      <c r="M18" s="154"/>
      <c r="N18" s="70" t="s">
        <v>8</v>
      </c>
      <c r="O18" s="69">
        <v>0</v>
      </c>
      <c r="P18" s="68">
        <v>0</v>
      </c>
      <c r="Q18" s="146"/>
    </row>
    <row r="19" spans="3:17" ht="15" customHeight="1" thickBot="1" x14ac:dyDescent="0.3">
      <c r="C19" s="152"/>
      <c r="D19" s="153" t="s">
        <v>1</v>
      </c>
      <c r="E19" s="155"/>
      <c r="F19" s="75" t="s">
        <v>8</v>
      </c>
      <c r="G19" s="69">
        <v>0</v>
      </c>
      <c r="H19" s="68">
        <v>0</v>
      </c>
      <c r="I19" s="147"/>
      <c r="K19" s="152"/>
      <c r="L19" s="153" t="s">
        <v>1</v>
      </c>
      <c r="M19" s="155"/>
      <c r="N19" s="75" t="s">
        <v>8</v>
      </c>
      <c r="O19" s="69">
        <v>0</v>
      </c>
      <c r="P19" s="68">
        <v>0</v>
      </c>
      <c r="Q19" s="147"/>
    </row>
    <row r="20" spans="3:17" ht="15" customHeight="1" x14ac:dyDescent="0.25">
      <c r="C20" s="159" t="s">
        <v>2</v>
      </c>
      <c r="D20" s="160" t="s">
        <v>1</v>
      </c>
      <c r="E20" s="158" t="s">
        <v>45</v>
      </c>
      <c r="F20" s="74" t="s">
        <v>4</v>
      </c>
      <c r="G20" s="63">
        <v>0</v>
      </c>
      <c r="H20" s="62">
        <v>0</v>
      </c>
      <c r="I20" s="145" t="s">
        <v>19</v>
      </c>
      <c r="K20" s="159" t="s">
        <v>2</v>
      </c>
      <c r="L20" s="160" t="s">
        <v>1</v>
      </c>
      <c r="M20" s="158" t="s">
        <v>45</v>
      </c>
      <c r="N20" s="74" t="s">
        <v>4</v>
      </c>
      <c r="O20" s="63">
        <v>342</v>
      </c>
      <c r="P20" s="62">
        <v>1710</v>
      </c>
      <c r="Q20" s="145" t="s">
        <v>21</v>
      </c>
    </row>
    <row r="21" spans="3:17" ht="15" customHeight="1" x14ac:dyDescent="0.25">
      <c r="C21" s="150"/>
      <c r="D21" s="151" t="s">
        <v>1</v>
      </c>
      <c r="E21" s="154"/>
      <c r="F21" s="72" t="s">
        <v>5</v>
      </c>
      <c r="G21" s="69">
        <v>0</v>
      </c>
      <c r="H21" s="68">
        <v>0</v>
      </c>
      <c r="I21" s="146"/>
      <c r="K21" s="150"/>
      <c r="L21" s="151" t="s">
        <v>1</v>
      </c>
      <c r="M21" s="154"/>
      <c r="N21" s="72" t="s">
        <v>5</v>
      </c>
      <c r="O21" s="69">
        <v>342</v>
      </c>
      <c r="P21" s="68">
        <v>1710</v>
      </c>
      <c r="Q21" s="146"/>
    </row>
    <row r="22" spans="3:17" ht="15" customHeight="1" x14ac:dyDescent="0.25">
      <c r="C22" s="150"/>
      <c r="D22" s="151" t="s">
        <v>1</v>
      </c>
      <c r="E22" s="154"/>
      <c r="F22" s="72" t="s">
        <v>6</v>
      </c>
      <c r="G22" s="69">
        <v>0</v>
      </c>
      <c r="H22" s="68">
        <v>0</v>
      </c>
      <c r="I22" s="146"/>
      <c r="K22" s="150"/>
      <c r="L22" s="151" t="s">
        <v>1</v>
      </c>
      <c r="M22" s="154"/>
      <c r="N22" s="72" t="s">
        <v>6</v>
      </c>
      <c r="O22" s="69">
        <v>342</v>
      </c>
      <c r="P22" s="68">
        <v>1710</v>
      </c>
      <c r="Q22" s="146"/>
    </row>
    <row r="23" spans="3:17" ht="15" customHeight="1" x14ac:dyDescent="0.25">
      <c r="C23" s="150"/>
      <c r="D23" s="151" t="s">
        <v>1</v>
      </c>
      <c r="E23" s="154"/>
      <c r="F23" s="72" t="s">
        <v>5</v>
      </c>
      <c r="G23" s="69">
        <v>0</v>
      </c>
      <c r="H23" s="68">
        <v>0</v>
      </c>
      <c r="I23" s="146"/>
      <c r="K23" s="150"/>
      <c r="L23" s="151" t="s">
        <v>1</v>
      </c>
      <c r="M23" s="154"/>
      <c r="N23" s="72" t="s">
        <v>5</v>
      </c>
      <c r="O23" s="69">
        <v>342</v>
      </c>
      <c r="P23" s="68">
        <v>1710</v>
      </c>
      <c r="Q23" s="146"/>
    </row>
    <row r="24" spans="3:17" ht="15" customHeight="1" x14ac:dyDescent="0.25">
      <c r="C24" s="150"/>
      <c r="D24" s="151" t="s">
        <v>1</v>
      </c>
      <c r="E24" s="154"/>
      <c r="F24" s="72" t="s">
        <v>7</v>
      </c>
      <c r="G24" s="69">
        <v>0</v>
      </c>
      <c r="H24" s="68">
        <v>0</v>
      </c>
      <c r="I24" s="146"/>
      <c r="K24" s="150"/>
      <c r="L24" s="151" t="s">
        <v>1</v>
      </c>
      <c r="M24" s="154"/>
      <c r="N24" s="72" t="s">
        <v>7</v>
      </c>
      <c r="O24" s="69">
        <v>342</v>
      </c>
      <c r="P24" s="68">
        <v>1710</v>
      </c>
      <c r="Q24" s="146"/>
    </row>
    <row r="25" spans="3:17" ht="15" customHeight="1" x14ac:dyDescent="0.25">
      <c r="C25" s="150"/>
      <c r="D25" s="151" t="s">
        <v>1</v>
      </c>
      <c r="E25" s="154"/>
      <c r="F25" s="70" t="s">
        <v>8</v>
      </c>
      <c r="G25" s="69">
        <v>0</v>
      </c>
      <c r="H25" s="68">
        <v>0</v>
      </c>
      <c r="I25" s="146"/>
      <c r="K25" s="150"/>
      <c r="L25" s="151" t="s">
        <v>1</v>
      </c>
      <c r="M25" s="154"/>
      <c r="N25" s="70" t="s">
        <v>8</v>
      </c>
      <c r="O25" s="69">
        <v>0</v>
      </c>
      <c r="P25" s="68">
        <v>0</v>
      </c>
      <c r="Q25" s="146"/>
    </row>
    <row r="26" spans="3:17" ht="15" customHeight="1" thickBot="1" x14ac:dyDescent="0.3">
      <c r="C26" s="152"/>
      <c r="D26" s="153" t="s">
        <v>1</v>
      </c>
      <c r="E26" s="155"/>
      <c r="F26" s="67" t="s">
        <v>8</v>
      </c>
      <c r="G26" s="66">
        <v>0</v>
      </c>
      <c r="H26" s="65">
        <v>0</v>
      </c>
      <c r="I26" s="147"/>
      <c r="K26" s="152"/>
      <c r="L26" s="153" t="s">
        <v>1</v>
      </c>
      <c r="M26" s="155"/>
      <c r="N26" s="67" t="s">
        <v>8</v>
      </c>
      <c r="O26" s="66">
        <v>0</v>
      </c>
      <c r="P26" s="65">
        <v>0</v>
      </c>
      <c r="Q26" s="147"/>
    </row>
    <row r="27" spans="3:17" ht="15" customHeight="1" x14ac:dyDescent="0.25">
      <c r="C27" s="159" t="s">
        <v>2</v>
      </c>
      <c r="D27" s="160" t="s">
        <v>1</v>
      </c>
      <c r="E27" s="158" t="s">
        <v>44</v>
      </c>
      <c r="F27" s="74" t="s">
        <v>4</v>
      </c>
      <c r="G27" s="63">
        <v>3.5</v>
      </c>
      <c r="H27" s="73">
        <v>17.5</v>
      </c>
      <c r="I27" s="145" t="s">
        <v>19</v>
      </c>
      <c r="K27" s="159" t="s">
        <v>2</v>
      </c>
      <c r="L27" s="160" t="s">
        <v>1</v>
      </c>
      <c r="M27" s="158" t="s">
        <v>44</v>
      </c>
      <c r="N27" s="74" t="s">
        <v>4</v>
      </c>
      <c r="O27" s="63">
        <v>342</v>
      </c>
      <c r="P27" s="73">
        <v>1710</v>
      </c>
      <c r="Q27" s="145" t="s">
        <v>21</v>
      </c>
    </row>
    <row r="28" spans="3:17" ht="15" customHeight="1" x14ac:dyDescent="0.25">
      <c r="C28" s="150"/>
      <c r="D28" s="151" t="s">
        <v>1</v>
      </c>
      <c r="E28" s="154"/>
      <c r="F28" s="72" t="s">
        <v>5</v>
      </c>
      <c r="G28" s="69">
        <v>3.5</v>
      </c>
      <c r="H28" s="71">
        <v>17.5</v>
      </c>
      <c r="I28" s="146"/>
      <c r="K28" s="150"/>
      <c r="L28" s="151" t="s">
        <v>1</v>
      </c>
      <c r="M28" s="154"/>
      <c r="N28" s="72" t="s">
        <v>5</v>
      </c>
      <c r="O28" s="69">
        <v>342</v>
      </c>
      <c r="P28" s="71">
        <v>1710</v>
      </c>
      <c r="Q28" s="146"/>
    </row>
    <row r="29" spans="3:17" ht="15" customHeight="1" x14ac:dyDescent="0.25">
      <c r="C29" s="150"/>
      <c r="D29" s="151" t="s">
        <v>1</v>
      </c>
      <c r="E29" s="154"/>
      <c r="F29" s="72" t="s">
        <v>6</v>
      </c>
      <c r="G29" s="69">
        <v>3.5</v>
      </c>
      <c r="H29" s="71">
        <v>17.5</v>
      </c>
      <c r="I29" s="146"/>
      <c r="K29" s="150"/>
      <c r="L29" s="151" t="s">
        <v>1</v>
      </c>
      <c r="M29" s="154"/>
      <c r="N29" s="72" t="s">
        <v>6</v>
      </c>
      <c r="O29" s="69">
        <v>342</v>
      </c>
      <c r="P29" s="71">
        <v>1710</v>
      </c>
      <c r="Q29" s="146"/>
    </row>
    <row r="30" spans="3:17" ht="15" customHeight="1" x14ac:dyDescent="0.25">
      <c r="C30" s="150"/>
      <c r="D30" s="151" t="s">
        <v>1</v>
      </c>
      <c r="E30" s="154"/>
      <c r="F30" s="72" t="s">
        <v>5</v>
      </c>
      <c r="G30" s="69">
        <v>3.5</v>
      </c>
      <c r="H30" s="71">
        <v>17.5</v>
      </c>
      <c r="I30" s="146"/>
      <c r="K30" s="150"/>
      <c r="L30" s="151" t="s">
        <v>1</v>
      </c>
      <c r="M30" s="154"/>
      <c r="N30" s="72" t="s">
        <v>5</v>
      </c>
      <c r="O30" s="69">
        <v>342</v>
      </c>
      <c r="P30" s="71">
        <v>1710</v>
      </c>
      <c r="Q30" s="146"/>
    </row>
    <row r="31" spans="3:17" ht="15" customHeight="1" x14ac:dyDescent="0.25">
      <c r="C31" s="150"/>
      <c r="D31" s="151" t="s">
        <v>1</v>
      </c>
      <c r="E31" s="154"/>
      <c r="F31" s="72" t="s">
        <v>7</v>
      </c>
      <c r="G31" s="69">
        <v>3.5</v>
      </c>
      <c r="H31" s="71">
        <v>17.5</v>
      </c>
      <c r="I31" s="146"/>
      <c r="K31" s="150"/>
      <c r="L31" s="151" t="s">
        <v>1</v>
      </c>
      <c r="M31" s="154"/>
      <c r="N31" s="72" t="s">
        <v>7</v>
      </c>
      <c r="O31" s="69">
        <v>342</v>
      </c>
      <c r="P31" s="71">
        <v>1710</v>
      </c>
      <c r="Q31" s="146"/>
    </row>
    <row r="32" spans="3:17" ht="15" customHeight="1" x14ac:dyDescent="0.25">
      <c r="C32" s="150"/>
      <c r="D32" s="151" t="s">
        <v>1</v>
      </c>
      <c r="E32" s="154"/>
      <c r="F32" s="70" t="s">
        <v>8</v>
      </c>
      <c r="G32" s="69">
        <v>0</v>
      </c>
      <c r="H32" s="68">
        <v>0</v>
      </c>
      <c r="I32" s="146"/>
      <c r="K32" s="150"/>
      <c r="L32" s="151" t="s">
        <v>1</v>
      </c>
      <c r="M32" s="154"/>
      <c r="N32" s="70" t="s">
        <v>8</v>
      </c>
      <c r="O32" s="69">
        <v>0</v>
      </c>
      <c r="P32" s="68">
        <v>0</v>
      </c>
      <c r="Q32" s="146"/>
    </row>
    <row r="33" spans="3:17" ht="15" customHeight="1" thickBot="1" x14ac:dyDescent="0.3">
      <c r="C33" s="152"/>
      <c r="D33" s="153" t="s">
        <v>1</v>
      </c>
      <c r="E33" s="155"/>
      <c r="F33" s="67" t="s">
        <v>8</v>
      </c>
      <c r="G33" s="66">
        <v>0</v>
      </c>
      <c r="H33" s="65">
        <v>0</v>
      </c>
      <c r="I33" s="147"/>
      <c r="K33" s="152"/>
      <c r="L33" s="153" t="s">
        <v>1</v>
      </c>
      <c r="M33" s="155"/>
      <c r="N33" s="67" t="s">
        <v>8</v>
      </c>
      <c r="O33" s="66">
        <v>0</v>
      </c>
      <c r="P33" s="65">
        <v>0</v>
      </c>
      <c r="Q33" s="147"/>
    </row>
    <row r="34" spans="3:17" ht="15" customHeight="1" thickBot="1" x14ac:dyDescent="0.3">
      <c r="D34" s="1"/>
      <c r="G34" s="1"/>
      <c r="H34" s="64"/>
      <c r="L34" s="1"/>
      <c r="O34" s="1"/>
      <c r="P34" s="64"/>
    </row>
    <row r="35" spans="3:17" ht="15" customHeight="1" x14ac:dyDescent="0.25">
      <c r="C35" s="161" t="s">
        <v>43</v>
      </c>
      <c r="D35" s="162"/>
      <c r="E35" s="156" t="s">
        <v>1</v>
      </c>
      <c r="F35" s="156"/>
      <c r="G35" s="63">
        <v>17.5</v>
      </c>
      <c r="H35" s="62">
        <v>87.5</v>
      </c>
      <c r="I35" s="61"/>
      <c r="K35" s="161" t="s">
        <v>43</v>
      </c>
      <c r="L35" s="162"/>
      <c r="M35" s="156" t="s">
        <v>1</v>
      </c>
      <c r="N35" s="156"/>
      <c r="O35" s="63">
        <v>5130</v>
      </c>
      <c r="P35" s="62">
        <v>25650</v>
      </c>
      <c r="Q35" s="61"/>
    </row>
    <row r="36" spans="3:17" ht="15" customHeight="1" thickBot="1" x14ac:dyDescent="0.3">
      <c r="C36" s="163"/>
      <c r="D36" s="164"/>
      <c r="E36" s="157" t="s">
        <v>3</v>
      </c>
      <c r="F36" s="157"/>
      <c r="G36" s="60">
        <v>2</v>
      </c>
      <c r="H36" s="59">
        <v>600</v>
      </c>
      <c r="I36" s="7"/>
      <c r="K36" s="163"/>
      <c r="L36" s="164"/>
      <c r="M36" s="157" t="s">
        <v>3</v>
      </c>
      <c r="N36" s="157"/>
      <c r="O36" s="60">
        <v>228</v>
      </c>
      <c r="P36" s="59">
        <v>68400</v>
      </c>
      <c r="Q36" s="7"/>
    </row>
    <row r="37" spans="3:17" ht="15" customHeight="1" x14ac:dyDescent="0.25"/>
  </sheetData>
  <mergeCells count="38">
    <mergeCell ref="C35:D36"/>
    <mergeCell ref="E35:F35"/>
    <mergeCell ref="E36:F36"/>
    <mergeCell ref="K35:L36"/>
    <mergeCell ref="I13:I19"/>
    <mergeCell ref="I20:I26"/>
    <mergeCell ref="I27:I33"/>
    <mergeCell ref="C13:D19"/>
    <mergeCell ref="C20:D26"/>
    <mergeCell ref="C27:D33"/>
    <mergeCell ref="E27:E33"/>
    <mergeCell ref="E13:E19"/>
    <mergeCell ref="E20:E26"/>
    <mergeCell ref="M35:N35"/>
    <mergeCell ref="M36:N36"/>
    <mergeCell ref="M27:M33"/>
    <mergeCell ref="K13:L19"/>
    <mergeCell ref="M13:M19"/>
    <mergeCell ref="K20:L26"/>
    <mergeCell ref="M20:M26"/>
    <mergeCell ref="K27:L33"/>
    <mergeCell ref="Q13:Q19"/>
    <mergeCell ref="Q20:Q26"/>
    <mergeCell ref="Q27:Q33"/>
    <mergeCell ref="K5:L5"/>
    <mergeCell ref="M5:N5"/>
    <mergeCell ref="M6:M12"/>
    <mergeCell ref="K6:L12"/>
    <mergeCell ref="C3:I3"/>
    <mergeCell ref="C4:I4"/>
    <mergeCell ref="K3:Q3"/>
    <mergeCell ref="K4:Q4"/>
    <mergeCell ref="Q6:Q12"/>
    <mergeCell ref="C5:D5"/>
    <mergeCell ref="E5:F5"/>
    <mergeCell ref="I6:I12"/>
    <mergeCell ref="C6:D12"/>
    <mergeCell ref="E6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9"/>
  <sheetViews>
    <sheetView zoomScale="90" zoomScaleNormal="90" workbookViewId="0">
      <selection activeCell="N49" sqref="N49"/>
    </sheetView>
  </sheetViews>
  <sheetFormatPr defaultRowHeight="15" x14ac:dyDescent="0.25"/>
  <cols>
    <col min="2" max="5" width="5.42578125" customWidth="1"/>
    <col min="6" max="6" width="10.85546875" style="2" customWidth="1"/>
    <col min="7" max="8" width="10.7109375" customWidth="1"/>
    <col min="9" max="13" width="5.42578125" customWidth="1"/>
    <col min="14" max="15" width="10.85546875" customWidth="1"/>
    <col min="16" max="16" width="10.7109375" customWidth="1"/>
    <col min="17" max="17" width="5.42578125" customWidth="1"/>
    <col min="18" max="18" width="10.85546875" customWidth="1"/>
    <col min="19" max="20" width="5.42578125" customWidth="1"/>
    <col min="21" max="23" width="10.85546875" customWidth="1"/>
  </cols>
  <sheetData>
    <row r="1" spans="2:23" x14ac:dyDescent="0.25">
      <c r="B1" s="4" t="s">
        <v>33</v>
      </c>
    </row>
    <row r="2" spans="2:23" ht="15.75" thickBot="1" x14ac:dyDescent="0.3">
      <c r="B2" s="57" t="s">
        <v>41</v>
      </c>
      <c r="R2" s="86"/>
      <c r="S2" s="86"/>
      <c r="T2" s="86"/>
      <c r="U2" s="86"/>
      <c r="V2" s="86"/>
      <c r="W2" s="86"/>
    </row>
    <row r="3" spans="2:23" ht="31.5" customHeight="1" x14ac:dyDescent="0.25">
      <c r="B3" s="199" t="s">
        <v>37</v>
      </c>
      <c r="C3" s="200"/>
      <c r="D3" s="200"/>
      <c r="E3" s="200"/>
      <c r="F3" s="200"/>
      <c r="G3" s="200"/>
      <c r="H3" s="201"/>
      <c r="J3" s="199" t="s">
        <v>36</v>
      </c>
      <c r="K3" s="200"/>
      <c r="L3" s="200"/>
      <c r="M3" s="200"/>
      <c r="N3" s="200"/>
      <c r="O3" s="200"/>
      <c r="P3" s="201"/>
      <c r="R3" s="92"/>
      <c r="S3" s="92"/>
      <c r="T3" s="92"/>
      <c r="U3" s="92"/>
      <c r="V3" s="92"/>
      <c r="W3" s="92"/>
    </row>
    <row r="4" spans="2:23" ht="15.75" thickBot="1" x14ac:dyDescent="0.3">
      <c r="B4" s="202" t="s">
        <v>25</v>
      </c>
      <c r="C4" s="203"/>
      <c r="D4" s="203"/>
      <c r="E4" s="203"/>
      <c r="F4" s="203"/>
      <c r="G4" s="203"/>
      <c r="H4" s="204"/>
      <c r="J4" s="202" t="s">
        <v>24</v>
      </c>
      <c r="K4" s="203"/>
      <c r="L4" s="203"/>
      <c r="M4" s="203"/>
      <c r="N4" s="203"/>
      <c r="O4" s="203"/>
      <c r="P4" s="204"/>
      <c r="R4" s="87"/>
      <c r="S4" s="87"/>
      <c r="T4" s="87"/>
      <c r="U4" s="87"/>
      <c r="V4" s="87"/>
      <c r="W4" s="87"/>
    </row>
    <row r="5" spans="2:23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195" t="s">
        <v>11</v>
      </c>
      <c r="K5" s="205"/>
      <c r="L5" s="195" t="s">
        <v>0</v>
      </c>
      <c r="M5" s="196"/>
      <c r="N5" s="205"/>
      <c r="O5" s="207" t="s">
        <v>13</v>
      </c>
      <c r="P5" s="208"/>
      <c r="R5" s="93"/>
      <c r="S5" s="93"/>
      <c r="T5" s="93"/>
      <c r="U5" s="93"/>
      <c r="V5" s="87"/>
      <c r="W5" s="87"/>
    </row>
    <row r="6" spans="2:23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197"/>
      <c r="K6" s="206"/>
      <c r="L6" s="197"/>
      <c r="M6" s="198"/>
      <c r="N6" s="206"/>
      <c r="O6" s="49" t="s">
        <v>14</v>
      </c>
      <c r="P6" s="6" t="s">
        <v>15</v>
      </c>
      <c r="R6" s="93"/>
      <c r="S6" s="93"/>
      <c r="T6" s="93"/>
      <c r="U6" s="93"/>
      <c r="V6" s="88"/>
      <c r="W6" s="88"/>
    </row>
    <row r="7" spans="2:23" ht="24" customHeight="1" x14ac:dyDescent="0.25">
      <c r="B7" s="183" t="s">
        <v>26</v>
      </c>
      <c r="C7" s="184"/>
      <c r="D7" s="187" t="s">
        <v>2</v>
      </c>
      <c r="E7" s="50" t="s">
        <v>1</v>
      </c>
      <c r="F7" s="55"/>
      <c r="G7" s="51" t="s">
        <v>35</v>
      </c>
      <c r="H7" s="5">
        <v>0</v>
      </c>
      <c r="J7" s="161" t="s">
        <v>26</v>
      </c>
      <c r="K7" s="162"/>
      <c r="L7" s="176" t="s">
        <v>2</v>
      </c>
      <c r="M7" s="50" t="s">
        <v>1</v>
      </c>
      <c r="N7" s="53"/>
      <c r="O7" s="51" t="s">
        <v>38</v>
      </c>
      <c r="P7" s="5">
        <v>23050</v>
      </c>
      <c r="R7" s="94"/>
      <c r="S7" s="95"/>
      <c r="T7" s="89"/>
      <c r="U7" s="86"/>
      <c r="V7" s="90"/>
      <c r="W7" s="91"/>
    </row>
    <row r="8" spans="2:23" ht="24" customHeight="1" thickBot="1" x14ac:dyDescent="0.3">
      <c r="B8" s="185"/>
      <c r="C8" s="186"/>
      <c r="D8" s="188"/>
      <c r="E8" s="54" t="s">
        <v>3</v>
      </c>
      <c r="F8" s="56"/>
      <c r="G8" s="52" t="s">
        <v>35</v>
      </c>
      <c r="H8" s="3">
        <v>0</v>
      </c>
      <c r="J8" s="163"/>
      <c r="K8" s="164"/>
      <c r="L8" s="177"/>
      <c r="M8" s="54" t="s">
        <v>3</v>
      </c>
      <c r="N8" s="7"/>
      <c r="O8" s="52" t="s">
        <v>39</v>
      </c>
      <c r="P8" s="3">
        <v>44400</v>
      </c>
      <c r="R8" s="94"/>
      <c r="S8" s="95"/>
      <c r="T8" s="89"/>
      <c r="U8" s="86"/>
      <c r="V8" s="90"/>
      <c r="W8" s="91"/>
    </row>
    <row r="10" spans="2:23" x14ac:dyDescent="0.25">
      <c r="B10" s="4" t="s">
        <v>34</v>
      </c>
    </row>
    <row r="11" spans="2:23" ht="15.75" thickBot="1" x14ac:dyDescent="0.3">
      <c r="B11" s="11" t="s">
        <v>42</v>
      </c>
    </row>
    <row r="12" spans="2:23" x14ac:dyDescent="0.25">
      <c r="B12" s="165" t="s">
        <v>16</v>
      </c>
      <c r="C12" s="166"/>
      <c r="D12" s="166"/>
      <c r="E12" s="166"/>
      <c r="F12" s="166"/>
      <c r="G12" s="166"/>
      <c r="H12" s="167"/>
      <c r="I12" s="12"/>
      <c r="J12" s="165" t="s">
        <v>22</v>
      </c>
      <c r="K12" s="166"/>
      <c r="L12" s="166"/>
      <c r="M12" s="166"/>
      <c r="N12" s="166"/>
      <c r="O12" s="166"/>
      <c r="P12" s="167"/>
      <c r="Q12" s="13"/>
      <c r="R12" s="165" t="s">
        <v>17</v>
      </c>
      <c r="S12" s="166"/>
      <c r="T12" s="166"/>
      <c r="U12" s="166"/>
      <c r="V12" s="166"/>
      <c r="W12" s="167"/>
    </row>
    <row r="13" spans="2:23" ht="15.75" thickBot="1" x14ac:dyDescent="0.3">
      <c r="B13" s="191" t="s">
        <v>18</v>
      </c>
      <c r="C13" s="192"/>
      <c r="D13" s="192"/>
      <c r="E13" s="192"/>
      <c r="F13" s="192"/>
      <c r="G13" s="192"/>
      <c r="H13" s="193"/>
      <c r="I13" s="12"/>
      <c r="J13" s="168" t="s">
        <v>20</v>
      </c>
      <c r="K13" s="169"/>
      <c r="L13" s="169"/>
      <c r="M13" s="169"/>
      <c r="N13" s="169"/>
      <c r="O13" s="169"/>
      <c r="P13" s="170"/>
      <c r="Q13" s="13"/>
      <c r="R13" s="168" t="s">
        <v>30</v>
      </c>
      <c r="S13" s="169"/>
      <c r="T13" s="169"/>
      <c r="U13" s="169"/>
      <c r="V13" s="169"/>
      <c r="W13" s="170"/>
    </row>
    <row r="14" spans="2:23" s="1" customFormat="1" ht="67.5" customHeight="1" thickBot="1" x14ac:dyDescent="0.3">
      <c r="B14" s="189" t="s">
        <v>0</v>
      </c>
      <c r="C14" s="194"/>
      <c r="D14" s="178" t="s">
        <v>11</v>
      </c>
      <c r="E14" s="190"/>
      <c r="F14" s="42" t="s">
        <v>23</v>
      </c>
      <c r="G14" s="42" t="s">
        <v>10</v>
      </c>
      <c r="H14" s="43" t="s">
        <v>12</v>
      </c>
      <c r="I14" s="44"/>
      <c r="J14" s="189" t="s">
        <v>0</v>
      </c>
      <c r="K14" s="194"/>
      <c r="L14" s="178" t="s">
        <v>11</v>
      </c>
      <c r="M14" s="179"/>
      <c r="N14" s="42" t="s">
        <v>23</v>
      </c>
      <c r="O14" s="45" t="s">
        <v>10</v>
      </c>
      <c r="P14" s="46" t="s">
        <v>12</v>
      </c>
      <c r="Q14" s="44"/>
      <c r="R14" s="47" t="s">
        <v>0</v>
      </c>
      <c r="S14" s="189" t="s">
        <v>11</v>
      </c>
      <c r="T14" s="190"/>
      <c r="U14" s="42" t="s">
        <v>23</v>
      </c>
      <c r="V14" s="48" t="s">
        <v>10</v>
      </c>
      <c r="W14" s="46" t="s">
        <v>12</v>
      </c>
    </row>
    <row r="15" spans="2:23" ht="15" customHeight="1" x14ac:dyDescent="0.25">
      <c r="B15" s="175" t="s">
        <v>2</v>
      </c>
      <c r="C15" s="210"/>
      <c r="D15" s="172" t="s">
        <v>27</v>
      </c>
      <c r="E15" s="15" t="s">
        <v>4</v>
      </c>
      <c r="F15" s="16">
        <v>4.5</v>
      </c>
      <c r="G15" s="17">
        <v>22.5</v>
      </c>
      <c r="H15" s="181" t="s">
        <v>19</v>
      </c>
      <c r="I15" s="13"/>
      <c r="J15" s="175" t="s">
        <v>2</v>
      </c>
      <c r="K15" s="210"/>
      <c r="L15" s="172" t="s">
        <v>27</v>
      </c>
      <c r="M15" s="15" t="s">
        <v>4</v>
      </c>
      <c r="N15" s="18">
        <v>196</v>
      </c>
      <c r="O15" s="19">
        <v>980</v>
      </c>
      <c r="P15" s="181" t="s">
        <v>21</v>
      </c>
      <c r="Q15" s="13"/>
      <c r="R15" s="174" t="s">
        <v>9</v>
      </c>
      <c r="S15" s="172" t="s">
        <v>27</v>
      </c>
      <c r="T15" s="15" t="s">
        <v>4</v>
      </c>
      <c r="U15" s="18">
        <v>0</v>
      </c>
      <c r="V15" s="20">
        <v>0</v>
      </c>
      <c r="W15" s="180" t="s">
        <v>31</v>
      </c>
    </row>
    <row r="16" spans="2:23" ht="15" customHeight="1" x14ac:dyDescent="0.25">
      <c r="B16" s="175"/>
      <c r="C16" s="210"/>
      <c r="D16" s="172"/>
      <c r="E16" s="21" t="s">
        <v>5</v>
      </c>
      <c r="F16" s="22">
        <v>4.5</v>
      </c>
      <c r="G16" s="23">
        <v>22.5</v>
      </c>
      <c r="H16" s="181"/>
      <c r="I16" s="13"/>
      <c r="J16" s="175"/>
      <c r="K16" s="210"/>
      <c r="L16" s="172"/>
      <c r="M16" s="21" t="s">
        <v>5</v>
      </c>
      <c r="N16" s="24">
        <v>196</v>
      </c>
      <c r="O16" s="25">
        <v>980</v>
      </c>
      <c r="P16" s="181"/>
      <c r="Q16" s="13"/>
      <c r="R16" s="175"/>
      <c r="S16" s="172"/>
      <c r="T16" s="21" t="s">
        <v>5</v>
      </c>
      <c r="U16" s="24">
        <v>0</v>
      </c>
      <c r="V16" s="26">
        <v>0</v>
      </c>
      <c r="W16" s="181"/>
    </row>
    <row r="17" spans="2:23" ht="15" customHeight="1" x14ac:dyDescent="0.25">
      <c r="B17" s="175"/>
      <c r="C17" s="210"/>
      <c r="D17" s="172"/>
      <c r="E17" s="21" t="s">
        <v>6</v>
      </c>
      <c r="F17" s="22">
        <v>0</v>
      </c>
      <c r="G17" s="25">
        <v>0</v>
      </c>
      <c r="H17" s="181"/>
      <c r="I17" s="13"/>
      <c r="J17" s="175"/>
      <c r="K17" s="210"/>
      <c r="L17" s="172"/>
      <c r="M17" s="21" t="s">
        <v>6</v>
      </c>
      <c r="N17" s="24">
        <v>196</v>
      </c>
      <c r="O17" s="25">
        <v>980</v>
      </c>
      <c r="P17" s="181"/>
      <c r="Q17" s="13"/>
      <c r="R17" s="175"/>
      <c r="S17" s="172"/>
      <c r="T17" s="21" t="s">
        <v>6</v>
      </c>
      <c r="U17" s="24">
        <v>0</v>
      </c>
      <c r="V17" s="26">
        <v>0</v>
      </c>
      <c r="W17" s="181"/>
    </row>
    <row r="18" spans="2:23" ht="15" customHeight="1" x14ac:dyDescent="0.25">
      <c r="B18" s="175"/>
      <c r="C18" s="210"/>
      <c r="D18" s="172"/>
      <c r="E18" s="21" t="s">
        <v>5</v>
      </c>
      <c r="F18" s="22">
        <v>0</v>
      </c>
      <c r="G18" s="25">
        <v>0</v>
      </c>
      <c r="H18" s="181"/>
      <c r="I18" s="13"/>
      <c r="J18" s="175"/>
      <c r="K18" s="210"/>
      <c r="L18" s="172"/>
      <c r="M18" s="21" t="s">
        <v>5</v>
      </c>
      <c r="N18" s="24">
        <v>196</v>
      </c>
      <c r="O18" s="25">
        <v>980</v>
      </c>
      <c r="P18" s="181"/>
      <c r="Q18" s="13"/>
      <c r="R18" s="175"/>
      <c r="S18" s="172"/>
      <c r="T18" s="21" t="s">
        <v>5</v>
      </c>
      <c r="U18" s="24">
        <v>0</v>
      </c>
      <c r="V18" s="26">
        <v>0</v>
      </c>
      <c r="W18" s="181"/>
    </row>
    <row r="19" spans="2:23" ht="15" customHeight="1" x14ac:dyDescent="0.25">
      <c r="B19" s="175"/>
      <c r="C19" s="210"/>
      <c r="D19" s="172"/>
      <c r="E19" s="21" t="s">
        <v>7</v>
      </c>
      <c r="F19" s="22">
        <v>0</v>
      </c>
      <c r="G19" s="25">
        <v>0</v>
      </c>
      <c r="H19" s="181"/>
      <c r="I19" s="13"/>
      <c r="J19" s="175"/>
      <c r="K19" s="210"/>
      <c r="L19" s="172"/>
      <c r="M19" s="21" t="s">
        <v>7</v>
      </c>
      <c r="N19" s="24">
        <v>196</v>
      </c>
      <c r="O19" s="25">
        <v>980</v>
      </c>
      <c r="P19" s="181"/>
      <c r="Q19" s="13"/>
      <c r="R19" s="175"/>
      <c r="S19" s="172"/>
      <c r="T19" s="21" t="s">
        <v>7</v>
      </c>
      <c r="U19" s="24">
        <v>0</v>
      </c>
      <c r="V19" s="26">
        <v>0</v>
      </c>
      <c r="W19" s="181"/>
    </row>
    <row r="20" spans="2:23" ht="15" customHeight="1" x14ac:dyDescent="0.25">
      <c r="B20" s="175"/>
      <c r="C20" s="210"/>
      <c r="D20" s="172"/>
      <c r="E20" s="27" t="s">
        <v>8</v>
      </c>
      <c r="F20" s="22">
        <v>0</v>
      </c>
      <c r="G20" s="25">
        <v>0</v>
      </c>
      <c r="H20" s="181"/>
      <c r="I20" s="13"/>
      <c r="J20" s="175"/>
      <c r="K20" s="210"/>
      <c r="L20" s="172"/>
      <c r="M20" s="27" t="s">
        <v>8</v>
      </c>
      <c r="N20" s="24">
        <v>0</v>
      </c>
      <c r="O20" s="25">
        <v>0</v>
      </c>
      <c r="P20" s="181"/>
      <c r="Q20" s="13"/>
      <c r="R20" s="175"/>
      <c r="S20" s="172"/>
      <c r="T20" s="21" t="s">
        <v>8</v>
      </c>
      <c r="U20" s="24">
        <v>0</v>
      </c>
      <c r="V20" s="26">
        <v>0</v>
      </c>
      <c r="W20" s="181"/>
    </row>
    <row r="21" spans="2:23" ht="15" customHeight="1" thickBot="1" x14ac:dyDescent="0.3">
      <c r="B21" s="211"/>
      <c r="C21" s="212"/>
      <c r="D21" s="173"/>
      <c r="E21" s="15" t="s">
        <v>8</v>
      </c>
      <c r="F21" s="28">
        <v>0</v>
      </c>
      <c r="G21" s="29">
        <v>0</v>
      </c>
      <c r="H21" s="182"/>
      <c r="I21" s="13"/>
      <c r="J21" s="211"/>
      <c r="K21" s="212"/>
      <c r="L21" s="173"/>
      <c r="M21" s="15" t="s">
        <v>8</v>
      </c>
      <c r="N21" s="24">
        <v>0</v>
      </c>
      <c r="O21" s="25">
        <v>0</v>
      </c>
      <c r="P21" s="182"/>
      <c r="Q21" s="13"/>
      <c r="R21" s="175"/>
      <c r="S21" s="173"/>
      <c r="T21" s="15" t="s">
        <v>8</v>
      </c>
      <c r="U21" s="24">
        <v>0</v>
      </c>
      <c r="V21" s="26">
        <v>0</v>
      </c>
      <c r="W21" s="182"/>
    </row>
    <row r="22" spans="2:23" ht="15" customHeight="1" x14ac:dyDescent="0.25">
      <c r="B22" s="174" t="s">
        <v>2</v>
      </c>
      <c r="C22" s="209" t="s">
        <v>1</v>
      </c>
      <c r="D22" s="171" t="s">
        <v>28</v>
      </c>
      <c r="E22" s="30" t="s">
        <v>4</v>
      </c>
      <c r="F22" s="31">
        <v>4.5</v>
      </c>
      <c r="G22" s="32">
        <v>22.5</v>
      </c>
      <c r="H22" s="180" t="s">
        <v>19</v>
      </c>
      <c r="I22" s="13"/>
      <c r="J22" s="174" t="s">
        <v>2</v>
      </c>
      <c r="K22" s="209" t="s">
        <v>1</v>
      </c>
      <c r="L22" s="171" t="s">
        <v>28</v>
      </c>
      <c r="M22" s="30" t="s">
        <v>4</v>
      </c>
      <c r="N22" s="33">
        <v>196</v>
      </c>
      <c r="O22" s="34">
        <v>980</v>
      </c>
      <c r="P22" s="180" t="s">
        <v>21</v>
      </c>
      <c r="Q22" s="13"/>
      <c r="R22" s="174" t="s">
        <v>9</v>
      </c>
      <c r="S22" s="171" t="s">
        <v>28</v>
      </c>
      <c r="T22" s="30" t="s">
        <v>4</v>
      </c>
      <c r="U22" s="33">
        <v>0</v>
      </c>
      <c r="V22" s="34">
        <v>0</v>
      </c>
      <c r="W22" s="180" t="s">
        <v>31</v>
      </c>
    </row>
    <row r="23" spans="2:23" ht="15" customHeight="1" x14ac:dyDescent="0.25">
      <c r="B23" s="175"/>
      <c r="C23" s="210" t="s">
        <v>1</v>
      </c>
      <c r="D23" s="172"/>
      <c r="E23" s="21" t="s">
        <v>5</v>
      </c>
      <c r="F23" s="22">
        <v>4.5</v>
      </c>
      <c r="G23" s="23">
        <v>22.5</v>
      </c>
      <c r="H23" s="181"/>
      <c r="I23" s="13"/>
      <c r="J23" s="175"/>
      <c r="K23" s="210" t="s">
        <v>1</v>
      </c>
      <c r="L23" s="172"/>
      <c r="M23" s="21" t="s">
        <v>5</v>
      </c>
      <c r="N23" s="24">
        <v>196</v>
      </c>
      <c r="O23" s="25">
        <v>980</v>
      </c>
      <c r="P23" s="181"/>
      <c r="Q23" s="13"/>
      <c r="R23" s="175"/>
      <c r="S23" s="172"/>
      <c r="T23" s="21" t="s">
        <v>5</v>
      </c>
      <c r="U23" s="24">
        <v>0</v>
      </c>
      <c r="V23" s="25">
        <v>0</v>
      </c>
      <c r="W23" s="181"/>
    </row>
    <row r="24" spans="2:23" ht="15" customHeight="1" x14ac:dyDescent="0.25">
      <c r="B24" s="175"/>
      <c r="C24" s="210" t="s">
        <v>1</v>
      </c>
      <c r="D24" s="172"/>
      <c r="E24" s="21" t="s">
        <v>6</v>
      </c>
      <c r="F24" s="22">
        <v>0</v>
      </c>
      <c r="G24" s="25">
        <v>0</v>
      </c>
      <c r="H24" s="181"/>
      <c r="I24" s="13"/>
      <c r="J24" s="175"/>
      <c r="K24" s="210" t="s">
        <v>1</v>
      </c>
      <c r="L24" s="172"/>
      <c r="M24" s="21" t="s">
        <v>6</v>
      </c>
      <c r="N24" s="24">
        <v>196</v>
      </c>
      <c r="O24" s="25">
        <v>980</v>
      </c>
      <c r="P24" s="181"/>
      <c r="Q24" s="13"/>
      <c r="R24" s="175"/>
      <c r="S24" s="172"/>
      <c r="T24" s="21" t="s">
        <v>6</v>
      </c>
      <c r="U24" s="24">
        <v>0</v>
      </c>
      <c r="V24" s="25">
        <v>0</v>
      </c>
      <c r="W24" s="181"/>
    </row>
    <row r="25" spans="2:23" ht="15" customHeight="1" x14ac:dyDescent="0.25">
      <c r="B25" s="175"/>
      <c r="C25" s="210" t="s">
        <v>1</v>
      </c>
      <c r="D25" s="172"/>
      <c r="E25" s="21" t="s">
        <v>5</v>
      </c>
      <c r="F25" s="22">
        <v>0</v>
      </c>
      <c r="G25" s="25">
        <v>0</v>
      </c>
      <c r="H25" s="181"/>
      <c r="I25" s="13"/>
      <c r="J25" s="175"/>
      <c r="K25" s="210" t="s">
        <v>1</v>
      </c>
      <c r="L25" s="172"/>
      <c r="M25" s="21" t="s">
        <v>5</v>
      </c>
      <c r="N25" s="24">
        <v>196</v>
      </c>
      <c r="O25" s="25">
        <v>980</v>
      </c>
      <c r="P25" s="181"/>
      <c r="Q25" s="13"/>
      <c r="R25" s="175"/>
      <c r="S25" s="172"/>
      <c r="T25" s="21" t="s">
        <v>5</v>
      </c>
      <c r="U25" s="24">
        <v>0</v>
      </c>
      <c r="V25" s="25">
        <v>0</v>
      </c>
      <c r="W25" s="181"/>
    </row>
    <row r="26" spans="2:23" ht="15" customHeight="1" x14ac:dyDescent="0.25">
      <c r="B26" s="175"/>
      <c r="C26" s="210" t="s">
        <v>1</v>
      </c>
      <c r="D26" s="172"/>
      <c r="E26" s="21" t="s">
        <v>7</v>
      </c>
      <c r="F26" s="22">
        <v>0</v>
      </c>
      <c r="G26" s="25">
        <v>0</v>
      </c>
      <c r="H26" s="181"/>
      <c r="I26" s="13"/>
      <c r="J26" s="175"/>
      <c r="K26" s="210" t="s">
        <v>1</v>
      </c>
      <c r="L26" s="172"/>
      <c r="M26" s="21" t="s">
        <v>7</v>
      </c>
      <c r="N26" s="24">
        <v>196</v>
      </c>
      <c r="O26" s="25">
        <v>980</v>
      </c>
      <c r="P26" s="181"/>
      <c r="Q26" s="13"/>
      <c r="R26" s="175"/>
      <c r="S26" s="172"/>
      <c r="T26" s="21" t="s">
        <v>7</v>
      </c>
      <c r="U26" s="24">
        <v>0</v>
      </c>
      <c r="V26" s="25">
        <v>0</v>
      </c>
      <c r="W26" s="181"/>
    </row>
    <row r="27" spans="2:23" ht="15" customHeight="1" x14ac:dyDescent="0.25">
      <c r="B27" s="175"/>
      <c r="C27" s="210" t="s">
        <v>1</v>
      </c>
      <c r="D27" s="172"/>
      <c r="E27" s="27" t="s">
        <v>8</v>
      </c>
      <c r="F27" s="22">
        <v>0</v>
      </c>
      <c r="G27" s="25">
        <v>0</v>
      </c>
      <c r="H27" s="181"/>
      <c r="I27" s="13"/>
      <c r="J27" s="175"/>
      <c r="K27" s="210" t="s">
        <v>1</v>
      </c>
      <c r="L27" s="172"/>
      <c r="M27" s="27" t="s">
        <v>8</v>
      </c>
      <c r="N27" s="24">
        <v>0</v>
      </c>
      <c r="O27" s="25">
        <v>0</v>
      </c>
      <c r="P27" s="181"/>
      <c r="Q27" s="13"/>
      <c r="R27" s="175"/>
      <c r="S27" s="172"/>
      <c r="T27" s="21" t="s">
        <v>8</v>
      </c>
      <c r="U27" s="24">
        <v>0</v>
      </c>
      <c r="V27" s="25">
        <v>0</v>
      </c>
      <c r="W27" s="181"/>
    </row>
    <row r="28" spans="2:23" ht="15" customHeight="1" thickBot="1" x14ac:dyDescent="0.3">
      <c r="B28" s="211"/>
      <c r="C28" s="212" t="s">
        <v>1</v>
      </c>
      <c r="D28" s="173"/>
      <c r="E28" s="15" t="s">
        <v>8</v>
      </c>
      <c r="F28" s="28">
        <v>0</v>
      </c>
      <c r="G28" s="29">
        <v>0</v>
      </c>
      <c r="H28" s="182"/>
      <c r="I28" s="13"/>
      <c r="J28" s="211"/>
      <c r="K28" s="212" t="s">
        <v>1</v>
      </c>
      <c r="L28" s="173"/>
      <c r="M28" s="15" t="s">
        <v>8</v>
      </c>
      <c r="N28" s="24">
        <v>0</v>
      </c>
      <c r="O28" s="25">
        <v>0</v>
      </c>
      <c r="P28" s="182"/>
      <c r="Q28" s="13"/>
      <c r="R28" s="175"/>
      <c r="S28" s="173"/>
      <c r="T28" s="15" t="s">
        <v>8</v>
      </c>
      <c r="U28" s="24">
        <v>0</v>
      </c>
      <c r="V28" s="25">
        <v>0</v>
      </c>
      <c r="W28" s="182"/>
    </row>
    <row r="29" spans="2:23" ht="15" customHeight="1" x14ac:dyDescent="0.25">
      <c r="B29" s="174" t="s">
        <v>2</v>
      </c>
      <c r="C29" s="209" t="s">
        <v>1</v>
      </c>
      <c r="D29" s="171" t="s">
        <v>29</v>
      </c>
      <c r="E29" s="30" t="s">
        <v>4</v>
      </c>
      <c r="F29" s="31">
        <v>4.5</v>
      </c>
      <c r="G29" s="32">
        <v>22.5</v>
      </c>
      <c r="H29" s="180" t="s">
        <v>19</v>
      </c>
      <c r="I29" s="13"/>
      <c r="J29" s="174" t="s">
        <v>2</v>
      </c>
      <c r="K29" s="209" t="s">
        <v>1</v>
      </c>
      <c r="L29" s="171" t="s">
        <v>29</v>
      </c>
      <c r="M29" s="30" t="s">
        <v>4</v>
      </c>
      <c r="N29" s="33">
        <v>196</v>
      </c>
      <c r="O29" s="34">
        <v>980</v>
      </c>
      <c r="P29" s="180" t="s">
        <v>21</v>
      </c>
      <c r="Q29" s="13"/>
      <c r="R29" s="174" t="s">
        <v>9</v>
      </c>
      <c r="S29" s="171" t="s">
        <v>29</v>
      </c>
      <c r="T29" s="30" t="s">
        <v>4</v>
      </c>
      <c r="U29" s="33">
        <v>4</v>
      </c>
      <c r="V29" s="34">
        <v>500</v>
      </c>
      <c r="W29" s="180" t="s">
        <v>31</v>
      </c>
    </row>
    <row r="30" spans="2:23" ht="15" customHeight="1" x14ac:dyDescent="0.25">
      <c r="B30" s="175"/>
      <c r="C30" s="210" t="s">
        <v>1</v>
      </c>
      <c r="D30" s="172"/>
      <c r="E30" s="21" t="s">
        <v>5</v>
      </c>
      <c r="F30" s="22">
        <v>4.5</v>
      </c>
      <c r="G30" s="23">
        <v>22.5</v>
      </c>
      <c r="H30" s="181"/>
      <c r="I30" s="13"/>
      <c r="J30" s="175"/>
      <c r="K30" s="210" t="s">
        <v>1</v>
      </c>
      <c r="L30" s="172"/>
      <c r="M30" s="21" t="s">
        <v>5</v>
      </c>
      <c r="N30" s="24">
        <v>196</v>
      </c>
      <c r="O30" s="25">
        <v>980</v>
      </c>
      <c r="P30" s="181"/>
      <c r="Q30" s="13"/>
      <c r="R30" s="175"/>
      <c r="S30" s="172"/>
      <c r="T30" s="21" t="s">
        <v>5</v>
      </c>
      <c r="U30" s="24">
        <v>4</v>
      </c>
      <c r="V30" s="25">
        <v>500</v>
      </c>
      <c r="W30" s="181"/>
    </row>
    <row r="31" spans="2:23" ht="15" customHeight="1" x14ac:dyDescent="0.25">
      <c r="B31" s="175"/>
      <c r="C31" s="210" t="s">
        <v>1</v>
      </c>
      <c r="D31" s="172"/>
      <c r="E31" s="21" t="s">
        <v>6</v>
      </c>
      <c r="F31" s="22">
        <v>0</v>
      </c>
      <c r="G31" s="25">
        <v>0</v>
      </c>
      <c r="H31" s="181"/>
      <c r="I31" s="13"/>
      <c r="J31" s="175"/>
      <c r="K31" s="210" t="s">
        <v>1</v>
      </c>
      <c r="L31" s="172"/>
      <c r="M31" s="21" t="s">
        <v>6</v>
      </c>
      <c r="N31" s="24">
        <v>196</v>
      </c>
      <c r="O31" s="25">
        <v>980</v>
      </c>
      <c r="P31" s="181"/>
      <c r="Q31" s="13"/>
      <c r="R31" s="175"/>
      <c r="S31" s="172"/>
      <c r="T31" s="21" t="s">
        <v>6</v>
      </c>
      <c r="U31" s="24">
        <v>4</v>
      </c>
      <c r="V31" s="25">
        <v>500</v>
      </c>
      <c r="W31" s="181"/>
    </row>
    <row r="32" spans="2:23" ht="15" customHeight="1" x14ac:dyDescent="0.25">
      <c r="B32" s="175"/>
      <c r="C32" s="210" t="s">
        <v>1</v>
      </c>
      <c r="D32" s="172"/>
      <c r="E32" s="21" t="s">
        <v>5</v>
      </c>
      <c r="F32" s="22">
        <v>0</v>
      </c>
      <c r="G32" s="25">
        <v>0</v>
      </c>
      <c r="H32" s="181"/>
      <c r="I32" s="13"/>
      <c r="J32" s="175"/>
      <c r="K32" s="210" t="s">
        <v>1</v>
      </c>
      <c r="L32" s="172"/>
      <c r="M32" s="21" t="s">
        <v>5</v>
      </c>
      <c r="N32" s="24">
        <v>196</v>
      </c>
      <c r="O32" s="25">
        <v>980</v>
      </c>
      <c r="P32" s="181"/>
      <c r="Q32" s="13"/>
      <c r="R32" s="175"/>
      <c r="S32" s="172"/>
      <c r="T32" s="21" t="s">
        <v>5</v>
      </c>
      <c r="U32" s="24">
        <v>0</v>
      </c>
      <c r="V32" s="25">
        <v>0</v>
      </c>
      <c r="W32" s="181"/>
    </row>
    <row r="33" spans="2:23" ht="15" customHeight="1" x14ac:dyDescent="0.25">
      <c r="B33" s="175"/>
      <c r="C33" s="210" t="s">
        <v>1</v>
      </c>
      <c r="D33" s="172"/>
      <c r="E33" s="21" t="s">
        <v>7</v>
      </c>
      <c r="F33" s="22">
        <v>0</v>
      </c>
      <c r="G33" s="25">
        <v>0</v>
      </c>
      <c r="H33" s="181"/>
      <c r="I33" s="13"/>
      <c r="J33" s="175"/>
      <c r="K33" s="210" t="s">
        <v>1</v>
      </c>
      <c r="L33" s="172"/>
      <c r="M33" s="21" t="s">
        <v>7</v>
      </c>
      <c r="N33" s="24">
        <v>196</v>
      </c>
      <c r="O33" s="25">
        <v>980</v>
      </c>
      <c r="P33" s="181"/>
      <c r="Q33" s="13"/>
      <c r="R33" s="175"/>
      <c r="S33" s="172"/>
      <c r="T33" s="21" t="s">
        <v>7</v>
      </c>
      <c r="U33" s="24">
        <v>0</v>
      </c>
      <c r="V33" s="25">
        <v>0</v>
      </c>
      <c r="W33" s="181"/>
    </row>
    <row r="34" spans="2:23" ht="15" customHeight="1" x14ac:dyDescent="0.25">
      <c r="B34" s="175"/>
      <c r="C34" s="210" t="s">
        <v>1</v>
      </c>
      <c r="D34" s="172"/>
      <c r="E34" s="27" t="s">
        <v>8</v>
      </c>
      <c r="F34" s="22">
        <v>0</v>
      </c>
      <c r="G34" s="25">
        <v>0</v>
      </c>
      <c r="H34" s="181"/>
      <c r="I34" s="13"/>
      <c r="J34" s="175"/>
      <c r="K34" s="210" t="s">
        <v>1</v>
      </c>
      <c r="L34" s="172"/>
      <c r="M34" s="27" t="s">
        <v>8</v>
      </c>
      <c r="N34" s="24">
        <v>0</v>
      </c>
      <c r="O34" s="25">
        <v>0</v>
      </c>
      <c r="P34" s="181"/>
      <c r="Q34" s="13"/>
      <c r="R34" s="175"/>
      <c r="S34" s="172"/>
      <c r="T34" s="21" t="s">
        <v>8</v>
      </c>
      <c r="U34" s="24">
        <v>0</v>
      </c>
      <c r="V34" s="25">
        <v>0</v>
      </c>
      <c r="W34" s="181"/>
    </row>
    <row r="35" spans="2:23" ht="15" customHeight="1" thickBot="1" x14ac:dyDescent="0.3">
      <c r="B35" s="211"/>
      <c r="C35" s="212" t="s">
        <v>1</v>
      </c>
      <c r="D35" s="173"/>
      <c r="E35" s="35" t="s">
        <v>8</v>
      </c>
      <c r="F35" s="28">
        <v>0</v>
      </c>
      <c r="G35" s="29">
        <v>0</v>
      </c>
      <c r="H35" s="182"/>
      <c r="I35" s="13"/>
      <c r="J35" s="211"/>
      <c r="K35" s="212" t="s">
        <v>1</v>
      </c>
      <c r="L35" s="173"/>
      <c r="M35" s="35" t="s">
        <v>8</v>
      </c>
      <c r="N35" s="36">
        <v>0</v>
      </c>
      <c r="O35" s="29">
        <v>0</v>
      </c>
      <c r="P35" s="182"/>
      <c r="Q35" s="13"/>
      <c r="R35" s="175"/>
      <c r="S35" s="173"/>
      <c r="T35" s="15" t="s">
        <v>8</v>
      </c>
      <c r="U35" s="24">
        <v>0</v>
      </c>
      <c r="V35" s="25">
        <v>0</v>
      </c>
      <c r="W35" s="182"/>
    </row>
    <row r="36" spans="2:23" ht="15" customHeight="1" x14ac:dyDescent="0.25">
      <c r="B36" s="174" t="s">
        <v>2</v>
      </c>
      <c r="C36" s="209" t="s">
        <v>1</v>
      </c>
      <c r="D36" s="171" t="s">
        <v>32</v>
      </c>
      <c r="E36" s="30" t="s">
        <v>4</v>
      </c>
      <c r="F36" s="31">
        <v>4.5</v>
      </c>
      <c r="G36" s="32">
        <v>22.5</v>
      </c>
      <c r="H36" s="180" t="s">
        <v>19</v>
      </c>
      <c r="I36" s="13"/>
      <c r="J36" s="174" t="s">
        <v>2</v>
      </c>
      <c r="K36" s="209" t="s">
        <v>1</v>
      </c>
      <c r="L36" s="171" t="s">
        <v>32</v>
      </c>
      <c r="M36" s="30" t="s">
        <v>4</v>
      </c>
      <c r="N36" s="33">
        <v>196</v>
      </c>
      <c r="O36" s="34">
        <v>980</v>
      </c>
      <c r="P36" s="180" t="s">
        <v>21</v>
      </c>
      <c r="Q36" s="13"/>
      <c r="R36" s="174" t="s">
        <v>9</v>
      </c>
      <c r="S36" s="171" t="s">
        <v>32</v>
      </c>
      <c r="T36" s="30" t="s">
        <v>4</v>
      </c>
      <c r="U36" s="33">
        <v>4</v>
      </c>
      <c r="V36" s="34">
        <v>500</v>
      </c>
      <c r="W36" s="180" t="s">
        <v>31</v>
      </c>
    </row>
    <row r="37" spans="2:23" ht="15" customHeight="1" x14ac:dyDescent="0.25">
      <c r="B37" s="175"/>
      <c r="C37" s="210" t="s">
        <v>1</v>
      </c>
      <c r="D37" s="172"/>
      <c r="E37" s="21" t="s">
        <v>5</v>
      </c>
      <c r="F37" s="22">
        <v>4.5</v>
      </c>
      <c r="G37" s="23">
        <v>22.5</v>
      </c>
      <c r="H37" s="181"/>
      <c r="I37" s="13"/>
      <c r="J37" s="175"/>
      <c r="K37" s="210" t="s">
        <v>1</v>
      </c>
      <c r="L37" s="172"/>
      <c r="M37" s="21" t="s">
        <v>5</v>
      </c>
      <c r="N37" s="24">
        <v>196</v>
      </c>
      <c r="O37" s="25">
        <v>980</v>
      </c>
      <c r="P37" s="181"/>
      <c r="Q37" s="13"/>
      <c r="R37" s="175"/>
      <c r="S37" s="172"/>
      <c r="T37" s="21" t="s">
        <v>5</v>
      </c>
      <c r="U37" s="24">
        <v>4</v>
      </c>
      <c r="V37" s="25">
        <v>500</v>
      </c>
      <c r="W37" s="181"/>
    </row>
    <row r="38" spans="2:23" ht="15" customHeight="1" x14ac:dyDescent="0.25">
      <c r="B38" s="175"/>
      <c r="C38" s="210" t="s">
        <v>1</v>
      </c>
      <c r="D38" s="172"/>
      <c r="E38" s="21" t="s">
        <v>6</v>
      </c>
      <c r="F38" s="22">
        <v>0</v>
      </c>
      <c r="G38" s="25">
        <v>0</v>
      </c>
      <c r="H38" s="181"/>
      <c r="I38" s="13"/>
      <c r="J38" s="175"/>
      <c r="K38" s="210" t="s">
        <v>1</v>
      </c>
      <c r="L38" s="172"/>
      <c r="M38" s="21" t="s">
        <v>6</v>
      </c>
      <c r="N38" s="24">
        <v>196</v>
      </c>
      <c r="O38" s="25">
        <v>980</v>
      </c>
      <c r="P38" s="181"/>
      <c r="Q38" s="13"/>
      <c r="R38" s="175"/>
      <c r="S38" s="172"/>
      <c r="T38" s="21" t="s">
        <v>6</v>
      </c>
      <c r="U38" s="24">
        <v>4</v>
      </c>
      <c r="V38" s="25">
        <v>500</v>
      </c>
      <c r="W38" s="181"/>
    </row>
    <row r="39" spans="2:23" ht="15" customHeight="1" x14ac:dyDescent="0.25">
      <c r="B39" s="175"/>
      <c r="C39" s="210" t="s">
        <v>1</v>
      </c>
      <c r="D39" s="172"/>
      <c r="E39" s="21" t="s">
        <v>5</v>
      </c>
      <c r="F39" s="22">
        <v>0</v>
      </c>
      <c r="G39" s="25">
        <v>0</v>
      </c>
      <c r="H39" s="181"/>
      <c r="I39" s="13"/>
      <c r="J39" s="175"/>
      <c r="K39" s="210" t="s">
        <v>1</v>
      </c>
      <c r="L39" s="172"/>
      <c r="M39" s="21" t="s">
        <v>5</v>
      </c>
      <c r="N39" s="24">
        <v>196</v>
      </c>
      <c r="O39" s="25">
        <v>980</v>
      </c>
      <c r="P39" s="181"/>
      <c r="Q39" s="13"/>
      <c r="R39" s="175"/>
      <c r="S39" s="172"/>
      <c r="T39" s="21" t="s">
        <v>5</v>
      </c>
      <c r="U39" s="24">
        <v>0</v>
      </c>
      <c r="V39" s="25">
        <v>0</v>
      </c>
      <c r="W39" s="181"/>
    </row>
    <row r="40" spans="2:23" ht="15" customHeight="1" x14ac:dyDescent="0.25">
      <c r="B40" s="175"/>
      <c r="C40" s="210" t="s">
        <v>1</v>
      </c>
      <c r="D40" s="172"/>
      <c r="E40" s="21" t="s">
        <v>7</v>
      </c>
      <c r="F40" s="22">
        <v>0</v>
      </c>
      <c r="G40" s="25">
        <v>0</v>
      </c>
      <c r="H40" s="181"/>
      <c r="I40" s="13"/>
      <c r="J40" s="175"/>
      <c r="K40" s="210" t="s">
        <v>1</v>
      </c>
      <c r="L40" s="172"/>
      <c r="M40" s="21" t="s">
        <v>7</v>
      </c>
      <c r="N40" s="24">
        <v>196</v>
      </c>
      <c r="O40" s="25">
        <v>980</v>
      </c>
      <c r="P40" s="181"/>
      <c r="Q40" s="13"/>
      <c r="R40" s="175"/>
      <c r="S40" s="172"/>
      <c r="T40" s="21" t="s">
        <v>7</v>
      </c>
      <c r="U40" s="24">
        <v>0</v>
      </c>
      <c r="V40" s="25">
        <v>0</v>
      </c>
      <c r="W40" s="181"/>
    </row>
    <row r="41" spans="2:23" ht="15" customHeight="1" x14ac:dyDescent="0.25">
      <c r="B41" s="175"/>
      <c r="C41" s="210" t="s">
        <v>1</v>
      </c>
      <c r="D41" s="172"/>
      <c r="E41" s="27" t="s">
        <v>8</v>
      </c>
      <c r="F41" s="22">
        <v>0</v>
      </c>
      <c r="G41" s="25">
        <v>0</v>
      </c>
      <c r="H41" s="181"/>
      <c r="I41" s="13"/>
      <c r="J41" s="175"/>
      <c r="K41" s="210" t="s">
        <v>1</v>
      </c>
      <c r="L41" s="172"/>
      <c r="M41" s="27" t="s">
        <v>8</v>
      </c>
      <c r="N41" s="24">
        <v>0</v>
      </c>
      <c r="O41" s="25">
        <v>0</v>
      </c>
      <c r="P41" s="181"/>
      <c r="Q41" s="13"/>
      <c r="R41" s="175"/>
      <c r="S41" s="172"/>
      <c r="T41" s="21" t="s">
        <v>8</v>
      </c>
      <c r="U41" s="24">
        <v>0</v>
      </c>
      <c r="V41" s="25">
        <v>0</v>
      </c>
      <c r="W41" s="181"/>
    </row>
    <row r="42" spans="2:23" ht="15" customHeight="1" thickBot="1" x14ac:dyDescent="0.3">
      <c r="B42" s="211"/>
      <c r="C42" s="212" t="s">
        <v>1</v>
      </c>
      <c r="D42" s="173"/>
      <c r="E42" s="35" t="s">
        <v>8</v>
      </c>
      <c r="F42" s="28">
        <v>0</v>
      </c>
      <c r="G42" s="29">
        <v>0</v>
      </c>
      <c r="H42" s="182"/>
      <c r="I42" s="13"/>
      <c r="J42" s="211"/>
      <c r="K42" s="212" t="s">
        <v>1</v>
      </c>
      <c r="L42" s="173"/>
      <c r="M42" s="35" t="s">
        <v>8</v>
      </c>
      <c r="N42" s="36">
        <v>0</v>
      </c>
      <c r="O42" s="29">
        <v>0</v>
      </c>
      <c r="P42" s="182"/>
      <c r="Q42" s="13"/>
      <c r="R42" s="211"/>
      <c r="S42" s="173"/>
      <c r="T42" s="35" t="s">
        <v>8</v>
      </c>
      <c r="U42" s="36">
        <v>0</v>
      </c>
      <c r="V42" s="29">
        <v>0</v>
      </c>
      <c r="W42" s="182"/>
    </row>
    <row r="43" spans="2:23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3"/>
      <c r="T43" s="14"/>
      <c r="U43" s="14"/>
      <c r="V43" s="37"/>
      <c r="W43" s="13"/>
    </row>
    <row r="44" spans="2:23" ht="15" customHeight="1" x14ac:dyDescent="0.25">
      <c r="B44" s="215" t="s">
        <v>40</v>
      </c>
      <c r="C44" s="216"/>
      <c r="D44" s="213" t="s">
        <v>1</v>
      </c>
      <c r="E44" s="213"/>
      <c r="F44" s="33">
        <v>27</v>
      </c>
      <c r="G44" s="34">
        <v>135</v>
      </c>
      <c r="H44" s="38"/>
      <c r="I44" s="13"/>
      <c r="J44" s="215" t="s">
        <v>40</v>
      </c>
      <c r="K44" s="216"/>
      <c r="L44" s="213" t="s">
        <v>1</v>
      </c>
      <c r="M44" s="213"/>
      <c r="N44" s="33">
        <v>3920</v>
      </c>
      <c r="O44" s="34">
        <v>19600</v>
      </c>
      <c r="P44" s="38"/>
      <c r="Q44" s="13"/>
      <c r="R44" s="180" t="s">
        <v>40</v>
      </c>
      <c r="S44" s="213" t="s">
        <v>1</v>
      </c>
      <c r="T44" s="213"/>
      <c r="U44" s="33">
        <v>24</v>
      </c>
      <c r="V44" s="34">
        <v>3000</v>
      </c>
      <c r="W44" s="38"/>
    </row>
    <row r="45" spans="2:23" ht="15" customHeight="1" thickBot="1" x14ac:dyDescent="0.3">
      <c r="B45" s="217"/>
      <c r="C45" s="218"/>
      <c r="D45" s="214" t="s">
        <v>3</v>
      </c>
      <c r="E45" s="214"/>
      <c r="F45" s="39">
        <v>4.5</v>
      </c>
      <c r="G45" s="40">
        <v>1350</v>
      </c>
      <c r="H45" s="41"/>
      <c r="I45" s="13"/>
      <c r="J45" s="217"/>
      <c r="K45" s="218"/>
      <c r="L45" s="214" t="s">
        <v>3</v>
      </c>
      <c r="M45" s="214"/>
      <c r="N45" s="39">
        <v>150</v>
      </c>
      <c r="O45" s="40">
        <v>45000</v>
      </c>
      <c r="P45" s="41"/>
      <c r="Q45" s="13"/>
      <c r="R45" s="182"/>
      <c r="S45" s="214" t="s">
        <v>3</v>
      </c>
      <c r="T45" s="214"/>
      <c r="U45" s="39">
        <v>15</v>
      </c>
      <c r="V45" s="40">
        <v>2625</v>
      </c>
      <c r="W45" s="41"/>
    </row>
    <row r="46" spans="2:23" ht="15" customHeight="1" x14ac:dyDescent="0.25"/>
    <row r="47" spans="2:23" x14ac:dyDescent="0.25">
      <c r="N47" s="96">
        <v>3920</v>
      </c>
    </row>
    <row r="48" spans="2:23" x14ac:dyDescent="0.25">
      <c r="N48" s="96">
        <v>468</v>
      </c>
    </row>
    <row r="49" spans="14:14" x14ac:dyDescent="0.25">
      <c r="N49">
        <f>N47-N48</f>
        <v>3452</v>
      </c>
    </row>
  </sheetData>
  <mergeCells count="69">
    <mergeCell ref="B44:C45"/>
    <mergeCell ref="D44:E44"/>
    <mergeCell ref="D45:E45"/>
    <mergeCell ref="J44:K45"/>
    <mergeCell ref="B15:C21"/>
    <mergeCell ref="B22:C28"/>
    <mergeCell ref="B29:C35"/>
    <mergeCell ref="B36:C42"/>
    <mergeCell ref="D36:D42"/>
    <mergeCell ref="J15:K21"/>
    <mergeCell ref="J36:K42"/>
    <mergeCell ref="D15:D21"/>
    <mergeCell ref="D22:D28"/>
    <mergeCell ref="D29:D35"/>
    <mergeCell ref="H15:H21"/>
    <mergeCell ref="H22:H28"/>
    <mergeCell ref="L44:M44"/>
    <mergeCell ref="L45:M45"/>
    <mergeCell ref="L36:L42"/>
    <mergeCell ref="S36:S42"/>
    <mergeCell ref="R36:R42"/>
    <mergeCell ref="S44:T44"/>
    <mergeCell ref="S45:T45"/>
    <mergeCell ref="R44:R45"/>
    <mergeCell ref="H29:H35"/>
    <mergeCell ref="H36:H42"/>
    <mergeCell ref="P15:P21"/>
    <mergeCell ref="P22:P28"/>
    <mergeCell ref="P29:P35"/>
    <mergeCell ref="P36:P42"/>
    <mergeCell ref="L15:L21"/>
    <mergeCell ref="J22:K28"/>
    <mergeCell ref="L22:L28"/>
    <mergeCell ref="J29:K35"/>
    <mergeCell ref="L29:L35"/>
    <mergeCell ref="J3:P3"/>
    <mergeCell ref="J4:P4"/>
    <mergeCell ref="L5:N6"/>
    <mergeCell ref="O5:P5"/>
    <mergeCell ref="J5:K6"/>
    <mergeCell ref="B14:C14"/>
    <mergeCell ref="D14:E14"/>
    <mergeCell ref="B5:C6"/>
    <mergeCell ref="B3:H3"/>
    <mergeCell ref="B4:H4"/>
    <mergeCell ref="D5:F6"/>
    <mergeCell ref="W36:W42"/>
    <mergeCell ref="B7:C8"/>
    <mergeCell ref="D7:D8"/>
    <mergeCell ref="W15:W21"/>
    <mergeCell ref="W22:W28"/>
    <mergeCell ref="W29:W35"/>
    <mergeCell ref="S22:S28"/>
    <mergeCell ref="R22:R28"/>
    <mergeCell ref="S14:T14"/>
    <mergeCell ref="S15:S21"/>
    <mergeCell ref="R15:R21"/>
    <mergeCell ref="B12:H12"/>
    <mergeCell ref="B13:H13"/>
    <mergeCell ref="J12:P12"/>
    <mergeCell ref="J13:P13"/>
    <mergeCell ref="J14:K14"/>
    <mergeCell ref="R12:W12"/>
    <mergeCell ref="R13:W13"/>
    <mergeCell ref="S29:S35"/>
    <mergeCell ref="R29:R35"/>
    <mergeCell ref="J7:K8"/>
    <mergeCell ref="L7:L8"/>
    <mergeCell ref="L14:M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46"/>
  <sheetViews>
    <sheetView zoomScale="90" zoomScaleNormal="90" workbookViewId="0">
      <selection activeCell="S34" sqref="S34"/>
    </sheetView>
  </sheetViews>
  <sheetFormatPr defaultRowHeight="15" x14ac:dyDescent="0.25"/>
  <cols>
    <col min="2" max="2" width="5.42578125" customWidth="1"/>
    <col min="3" max="3" width="7.28515625" customWidth="1"/>
    <col min="4" max="5" width="5.42578125" customWidth="1"/>
    <col min="6" max="6" width="10.85546875" style="2" customWidth="1"/>
    <col min="7" max="8" width="10.7109375" customWidth="1"/>
    <col min="9" max="9" width="4" customWidth="1"/>
    <col min="10" max="10" width="11.85546875" customWidth="1"/>
    <col min="11" max="12" width="5.42578125" customWidth="1"/>
    <col min="13" max="15" width="10.85546875" customWidth="1"/>
    <col min="16" max="16" width="4" customWidth="1"/>
    <col min="17" max="17" width="5.42578125" customWidth="1"/>
    <col min="18" max="18" width="6.85546875" customWidth="1"/>
    <col min="19" max="19" width="5" customWidth="1"/>
    <col min="22" max="23" width="10.42578125" customWidth="1"/>
  </cols>
  <sheetData>
    <row r="1" spans="2:23" x14ac:dyDescent="0.25">
      <c r="B1" s="4" t="s">
        <v>54</v>
      </c>
    </row>
    <row r="2" spans="2:23" ht="15.75" thickBot="1" x14ac:dyDescent="0.3">
      <c r="B2" s="57" t="s">
        <v>50</v>
      </c>
    </row>
    <row r="3" spans="2:23" s="85" customFormat="1" ht="48" customHeight="1" x14ac:dyDescent="0.25">
      <c r="B3" s="219" t="s">
        <v>62</v>
      </c>
      <c r="C3" s="220"/>
      <c r="D3" s="220"/>
      <c r="E3" s="220"/>
      <c r="F3" s="220"/>
      <c r="G3" s="220"/>
      <c r="H3" s="221"/>
      <c r="J3" s="219" t="s">
        <v>64</v>
      </c>
      <c r="K3" s="220"/>
      <c r="L3" s="220"/>
      <c r="M3" s="220"/>
      <c r="N3" s="220"/>
      <c r="O3" s="221"/>
      <c r="Q3" s="219" t="s">
        <v>63</v>
      </c>
      <c r="R3" s="220"/>
      <c r="S3" s="220"/>
      <c r="T3" s="220"/>
      <c r="U3" s="220"/>
      <c r="V3" s="220"/>
      <c r="W3" s="221"/>
    </row>
    <row r="4" spans="2:23" ht="15.75" thickBot="1" x14ac:dyDescent="0.3">
      <c r="B4" s="222" t="s">
        <v>25</v>
      </c>
      <c r="C4" s="223"/>
      <c r="D4" s="223"/>
      <c r="E4" s="223"/>
      <c r="F4" s="223"/>
      <c r="G4" s="223"/>
      <c r="H4" s="224"/>
      <c r="J4" s="222" t="s">
        <v>30</v>
      </c>
      <c r="K4" s="223"/>
      <c r="L4" s="223"/>
      <c r="M4" s="223"/>
      <c r="N4" s="223"/>
      <c r="O4" s="224"/>
      <c r="Q4" s="222" t="s">
        <v>24</v>
      </c>
      <c r="R4" s="223"/>
      <c r="S4" s="223"/>
      <c r="T4" s="223"/>
      <c r="U4" s="223"/>
      <c r="V4" s="223"/>
      <c r="W4" s="224"/>
    </row>
    <row r="5" spans="2:23" x14ac:dyDescent="0.25">
      <c r="B5" s="195" t="s">
        <v>11</v>
      </c>
      <c r="C5" s="205"/>
      <c r="D5" s="195" t="s">
        <v>0</v>
      </c>
      <c r="E5" s="196"/>
      <c r="F5" s="205"/>
      <c r="G5" s="9" t="s">
        <v>13</v>
      </c>
      <c r="H5" s="10"/>
      <c r="J5" s="243" t="s">
        <v>11</v>
      </c>
      <c r="K5" s="195" t="s">
        <v>0</v>
      </c>
      <c r="L5" s="196"/>
      <c r="M5" s="205"/>
      <c r="N5" s="8" t="s">
        <v>13</v>
      </c>
      <c r="O5" s="10"/>
      <c r="Q5" s="195" t="s">
        <v>11</v>
      </c>
      <c r="R5" s="205"/>
      <c r="S5" s="195" t="s">
        <v>0</v>
      </c>
      <c r="T5" s="196"/>
      <c r="U5" s="205"/>
      <c r="V5" s="225" t="s">
        <v>13</v>
      </c>
      <c r="W5" s="208"/>
    </row>
    <row r="6" spans="2:23" ht="15.75" thickBot="1" x14ac:dyDescent="0.3">
      <c r="B6" s="197"/>
      <c r="C6" s="206"/>
      <c r="D6" s="197"/>
      <c r="E6" s="198"/>
      <c r="F6" s="206"/>
      <c r="G6" s="49" t="s">
        <v>14</v>
      </c>
      <c r="H6" s="6" t="s">
        <v>15</v>
      </c>
      <c r="J6" s="244"/>
      <c r="K6" s="197"/>
      <c r="L6" s="198"/>
      <c r="M6" s="206"/>
      <c r="N6" s="49" t="s">
        <v>14</v>
      </c>
      <c r="O6" s="6" t="s">
        <v>15</v>
      </c>
      <c r="Q6" s="197"/>
      <c r="R6" s="206"/>
      <c r="S6" s="197"/>
      <c r="T6" s="198"/>
      <c r="U6" s="206"/>
      <c r="V6" s="49" t="s">
        <v>14</v>
      </c>
      <c r="W6" s="6" t="s">
        <v>15</v>
      </c>
    </row>
    <row r="7" spans="2:23" ht="24" customHeight="1" x14ac:dyDescent="0.25">
      <c r="B7" s="161" t="s">
        <v>55</v>
      </c>
      <c r="C7" s="162"/>
      <c r="D7" s="226" t="s">
        <v>2</v>
      </c>
      <c r="E7" s="50" t="s">
        <v>1</v>
      </c>
      <c r="F7" s="55"/>
      <c r="G7" s="51" t="s">
        <v>35</v>
      </c>
      <c r="H7" s="5">
        <v>0</v>
      </c>
      <c r="J7" s="145" t="s">
        <v>55</v>
      </c>
      <c r="K7" s="226" t="s">
        <v>2</v>
      </c>
      <c r="L7" s="50" t="s">
        <v>1</v>
      </c>
      <c r="M7" s="53"/>
      <c r="N7" s="51" t="s">
        <v>52</v>
      </c>
      <c r="O7" s="5">
        <v>1500</v>
      </c>
      <c r="Q7" s="161" t="s">
        <v>55</v>
      </c>
      <c r="R7" s="162"/>
      <c r="S7" s="226" t="s">
        <v>2</v>
      </c>
      <c r="T7" s="50" t="s">
        <v>1</v>
      </c>
      <c r="U7" s="53"/>
      <c r="V7" s="51" t="s">
        <v>66</v>
      </c>
      <c r="W7" s="5">
        <v>17260</v>
      </c>
    </row>
    <row r="8" spans="2:23" ht="24" customHeight="1" thickBot="1" x14ac:dyDescent="0.3">
      <c r="B8" s="163"/>
      <c r="C8" s="164"/>
      <c r="D8" s="177"/>
      <c r="E8" s="54" t="s">
        <v>3</v>
      </c>
      <c r="F8" s="56"/>
      <c r="G8" s="52" t="s">
        <v>35</v>
      </c>
      <c r="H8" s="3">
        <v>0</v>
      </c>
      <c r="J8" s="147"/>
      <c r="K8" s="177"/>
      <c r="L8" s="54" t="s">
        <v>3</v>
      </c>
      <c r="M8" s="7"/>
      <c r="N8" s="52" t="s">
        <v>52</v>
      </c>
      <c r="O8" s="3">
        <v>2100</v>
      </c>
      <c r="Q8" s="163"/>
      <c r="R8" s="164"/>
      <c r="S8" s="177"/>
      <c r="T8" s="54" t="s">
        <v>3</v>
      </c>
      <c r="U8" s="7"/>
      <c r="V8" s="52" t="s">
        <v>65</v>
      </c>
      <c r="W8" s="3">
        <v>28800</v>
      </c>
    </row>
    <row r="10" spans="2:23" x14ac:dyDescent="0.25">
      <c r="B10" s="4" t="s">
        <v>53</v>
      </c>
    </row>
    <row r="11" spans="2:23" ht="15.75" thickBot="1" x14ac:dyDescent="0.3">
      <c r="B11" s="11" t="s">
        <v>61</v>
      </c>
    </row>
    <row r="12" spans="2:23" x14ac:dyDescent="0.25">
      <c r="B12" s="240" t="s">
        <v>16</v>
      </c>
      <c r="C12" s="241"/>
      <c r="D12" s="241"/>
      <c r="E12" s="241"/>
      <c r="F12" s="241"/>
      <c r="G12" s="241"/>
      <c r="H12" s="242"/>
      <c r="I12" s="13"/>
      <c r="J12" s="240" t="s">
        <v>17</v>
      </c>
      <c r="K12" s="241"/>
      <c r="L12" s="241"/>
      <c r="M12" s="241"/>
      <c r="N12" s="241"/>
      <c r="O12" s="242"/>
    </row>
    <row r="13" spans="2:23" ht="15.75" thickBot="1" x14ac:dyDescent="0.3">
      <c r="B13" s="235" t="s">
        <v>18</v>
      </c>
      <c r="C13" s="236"/>
      <c r="D13" s="236"/>
      <c r="E13" s="236"/>
      <c r="F13" s="236"/>
      <c r="G13" s="236"/>
      <c r="H13" s="237"/>
      <c r="I13" s="13"/>
      <c r="J13" s="235" t="s">
        <v>30</v>
      </c>
      <c r="K13" s="236"/>
      <c r="L13" s="236"/>
      <c r="M13" s="236"/>
      <c r="N13" s="236"/>
      <c r="O13" s="237"/>
    </row>
    <row r="14" spans="2:23" s="1" customFormat="1" ht="67.5" customHeight="1" thickBot="1" x14ac:dyDescent="0.3">
      <c r="B14" s="238" t="s">
        <v>0</v>
      </c>
      <c r="C14" s="239"/>
      <c r="D14" s="238" t="s">
        <v>11</v>
      </c>
      <c r="E14" s="178"/>
      <c r="F14" s="42" t="s">
        <v>23</v>
      </c>
      <c r="G14" s="42" t="s">
        <v>10</v>
      </c>
      <c r="H14" s="58" t="s">
        <v>12</v>
      </c>
      <c r="I14" s="44"/>
      <c r="J14" s="47" t="s">
        <v>0</v>
      </c>
      <c r="K14" s="238" t="s">
        <v>11</v>
      </c>
      <c r="L14" s="178"/>
      <c r="M14" s="42" t="s">
        <v>23</v>
      </c>
      <c r="N14" s="48" t="s">
        <v>10</v>
      </c>
      <c r="O14" s="46" t="s">
        <v>12</v>
      </c>
    </row>
    <row r="15" spans="2:23" ht="15" customHeight="1" x14ac:dyDescent="0.25">
      <c r="B15" s="174" t="s">
        <v>2</v>
      </c>
      <c r="C15" s="229"/>
      <c r="D15" s="171" t="s">
        <v>56</v>
      </c>
      <c r="E15" s="15" t="s">
        <v>4</v>
      </c>
      <c r="F15" s="16">
        <v>12</v>
      </c>
      <c r="G15" s="19">
        <v>60</v>
      </c>
      <c r="H15" s="180" t="s">
        <v>51</v>
      </c>
      <c r="I15" s="13"/>
      <c r="J15" s="232" t="s">
        <v>9</v>
      </c>
      <c r="K15" s="171" t="s">
        <v>56</v>
      </c>
      <c r="L15" s="15" t="s">
        <v>4</v>
      </c>
      <c r="M15" s="18">
        <v>4</v>
      </c>
      <c r="N15" s="20">
        <v>500</v>
      </c>
      <c r="O15" s="180" t="s">
        <v>31</v>
      </c>
    </row>
    <row r="16" spans="2:23" ht="15" customHeight="1" x14ac:dyDescent="0.25">
      <c r="B16" s="175"/>
      <c r="C16" s="230"/>
      <c r="D16" s="172"/>
      <c r="E16" s="21" t="s">
        <v>5</v>
      </c>
      <c r="F16" s="83">
        <v>12</v>
      </c>
      <c r="G16" s="25">
        <v>60</v>
      </c>
      <c r="H16" s="181"/>
      <c r="I16" s="13"/>
      <c r="J16" s="233"/>
      <c r="K16" s="172"/>
      <c r="L16" s="21" t="s">
        <v>5</v>
      </c>
      <c r="M16" s="24">
        <v>4</v>
      </c>
      <c r="N16" s="26">
        <v>500</v>
      </c>
      <c r="O16" s="181"/>
    </row>
    <row r="17" spans="2:15" ht="15" customHeight="1" x14ac:dyDescent="0.25">
      <c r="B17" s="175"/>
      <c r="C17" s="230"/>
      <c r="D17" s="172"/>
      <c r="E17" s="21" t="s">
        <v>6</v>
      </c>
      <c r="F17" s="16">
        <v>12</v>
      </c>
      <c r="G17" s="25">
        <v>60</v>
      </c>
      <c r="H17" s="181"/>
      <c r="I17" s="13"/>
      <c r="J17" s="233"/>
      <c r="K17" s="172"/>
      <c r="L17" s="21" t="s">
        <v>6</v>
      </c>
      <c r="M17" s="24">
        <v>4</v>
      </c>
      <c r="N17" s="26">
        <v>500</v>
      </c>
      <c r="O17" s="181"/>
    </row>
    <row r="18" spans="2:15" ht="15" customHeight="1" x14ac:dyDescent="0.25">
      <c r="B18" s="175"/>
      <c r="C18" s="230"/>
      <c r="D18" s="172"/>
      <c r="E18" s="21" t="s">
        <v>5</v>
      </c>
      <c r="F18" s="22">
        <v>12</v>
      </c>
      <c r="G18" s="25">
        <v>60</v>
      </c>
      <c r="H18" s="181"/>
      <c r="I18" s="13"/>
      <c r="J18" s="233"/>
      <c r="K18" s="172"/>
      <c r="L18" s="21" t="s">
        <v>5</v>
      </c>
      <c r="M18" s="24">
        <v>0</v>
      </c>
      <c r="N18" s="26">
        <v>0</v>
      </c>
      <c r="O18" s="181"/>
    </row>
    <row r="19" spans="2:15" ht="15" customHeight="1" x14ac:dyDescent="0.25">
      <c r="B19" s="175"/>
      <c r="C19" s="230"/>
      <c r="D19" s="172"/>
      <c r="E19" s="21" t="s">
        <v>7</v>
      </c>
      <c r="F19" s="22">
        <v>0</v>
      </c>
      <c r="G19" s="25">
        <v>0</v>
      </c>
      <c r="H19" s="181"/>
      <c r="I19" s="13"/>
      <c r="J19" s="233"/>
      <c r="K19" s="172"/>
      <c r="L19" s="21" t="s">
        <v>7</v>
      </c>
      <c r="M19" s="24">
        <v>0</v>
      </c>
      <c r="N19" s="26">
        <v>0</v>
      </c>
      <c r="O19" s="181"/>
    </row>
    <row r="20" spans="2:15" ht="15" customHeight="1" x14ac:dyDescent="0.25">
      <c r="B20" s="175"/>
      <c r="C20" s="230"/>
      <c r="D20" s="172"/>
      <c r="E20" s="27" t="s">
        <v>8</v>
      </c>
      <c r="F20" s="22">
        <v>0</v>
      </c>
      <c r="G20" s="25">
        <v>0</v>
      </c>
      <c r="H20" s="181"/>
      <c r="I20" s="13"/>
      <c r="J20" s="233"/>
      <c r="K20" s="172"/>
      <c r="L20" s="21" t="s">
        <v>8</v>
      </c>
      <c r="M20" s="24">
        <v>0</v>
      </c>
      <c r="N20" s="26">
        <v>0</v>
      </c>
      <c r="O20" s="181"/>
    </row>
    <row r="21" spans="2:15" ht="15" customHeight="1" thickBot="1" x14ac:dyDescent="0.3">
      <c r="B21" s="211"/>
      <c r="C21" s="231"/>
      <c r="D21" s="173"/>
      <c r="E21" s="15" t="s">
        <v>8</v>
      </c>
      <c r="F21" s="28">
        <v>0</v>
      </c>
      <c r="G21" s="29">
        <v>0</v>
      </c>
      <c r="H21" s="182"/>
      <c r="I21" s="13"/>
      <c r="J21" s="234"/>
      <c r="K21" s="173"/>
      <c r="L21" s="15" t="s">
        <v>8</v>
      </c>
      <c r="M21" s="24">
        <v>0</v>
      </c>
      <c r="N21" s="26">
        <v>0</v>
      </c>
      <c r="O21" s="182"/>
    </row>
    <row r="22" spans="2:15" ht="15" customHeight="1" x14ac:dyDescent="0.25">
      <c r="B22" s="174" t="s">
        <v>2</v>
      </c>
      <c r="C22" s="229" t="s">
        <v>1</v>
      </c>
      <c r="D22" s="171" t="s">
        <v>57</v>
      </c>
      <c r="E22" s="30" t="s">
        <v>4</v>
      </c>
      <c r="F22" s="16">
        <v>12</v>
      </c>
      <c r="G22" s="19">
        <v>60</v>
      </c>
      <c r="H22" s="180" t="s">
        <v>51</v>
      </c>
      <c r="I22" s="13"/>
      <c r="J22" s="232" t="s">
        <v>9</v>
      </c>
      <c r="K22" s="171" t="s">
        <v>57</v>
      </c>
      <c r="L22" s="30" t="s">
        <v>4</v>
      </c>
      <c r="M22" s="33">
        <v>4</v>
      </c>
      <c r="N22" s="34">
        <v>500</v>
      </c>
      <c r="O22" s="180" t="s">
        <v>31</v>
      </c>
    </row>
    <row r="23" spans="2:15" ht="15" customHeight="1" x14ac:dyDescent="0.25">
      <c r="B23" s="175"/>
      <c r="C23" s="230" t="s">
        <v>1</v>
      </c>
      <c r="D23" s="172"/>
      <c r="E23" s="21" t="s">
        <v>5</v>
      </c>
      <c r="F23" s="83">
        <v>12</v>
      </c>
      <c r="G23" s="25">
        <v>60</v>
      </c>
      <c r="H23" s="181"/>
      <c r="I23" s="13"/>
      <c r="J23" s="233"/>
      <c r="K23" s="172"/>
      <c r="L23" s="21" t="s">
        <v>5</v>
      </c>
      <c r="M23" s="24">
        <v>4</v>
      </c>
      <c r="N23" s="25">
        <v>500</v>
      </c>
      <c r="O23" s="181"/>
    </row>
    <row r="24" spans="2:15" ht="15" customHeight="1" x14ac:dyDescent="0.25">
      <c r="B24" s="175"/>
      <c r="C24" s="230" t="s">
        <v>1</v>
      </c>
      <c r="D24" s="172"/>
      <c r="E24" s="21" t="s">
        <v>6</v>
      </c>
      <c r="F24" s="16">
        <v>12</v>
      </c>
      <c r="G24" s="25">
        <v>60</v>
      </c>
      <c r="H24" s="181"/>
      <c r="I24" s="13"/>
      <c r="J24" s="233"/>
      <c r="K24" s="172"/>
      <c r="L24" s="21" t="s">
        <v>6</v>
      </c>
      <c r="M24" s="24">
        <v>4</v>
      </c>
      <c r="N24" s="25">
        <v>500</v>
      </c>
      <c r="O24" s="181"/>
    </row>
    <row r="25" spans="2:15" ht="15" customHeight="1" x14ac:dyDescent="0.25">
      <c r="B25" s="175"/>
      <c r="C25" s="230" t="s">
        <v>1</v>
      </c>
      <c r="D25" s="172"/>
      <c r="E25" s="21" t="s">
        <v>5</v>
      </c>
      <c r="F25" s="22">
        <v>12</v>
      </c>
      <c r="G25" s="25">
        <v>60</v>
      </c>
      <c r="H25" s="181"/>
      <c r="I25" s="13"/>
      <c r="J25" s="233"/>
      <c r="K25" s="172"/>
      <c r="L25" s="21" t="s">
        <v>5</v>
      </c>
      <c r="M25" s="24">
        <v>0</v>
      </c>
      <c r="N25" s="25">
        <v>0</v>
      </c>
      <c r="O25" s="181"/>
    </row>
    <row r="26" spans="2:15" ht="15" customHeight="1" x14ac:dyDescent="0.25">
      <c r="B26" s="175"/>
      <c r="C26" s="230" t="s">
        <v>1</v>
      </c>
      <c r="D26" s="172"/>
      <c r="E26" s="21" t="s">
        <v>7</v>
      </c>
      <c r="F26" s="22">
        <v>0</v>
      </c>
      <c r="G26" s="25">
        <v>0</v>
      </c>
      <c r="H26" s="181"/>
      <c r="I26" s="13"/>
      <c r="J26" s="233"/>
      <c r="K26" s="172"/>
      <c r="L26" s="21" t="s">
        <v>7</v>
      </c>
      <c r="M26" s="24">
        <v>0</v>
      </c>
      <c r="N26" s="25">
        <v>0</v>
      </c>
      <c r="O26" s="181"/>
    </row>
    <row r="27" spans="2:15" ht="15" customHeight="1" x14ac:dyDescent="0.25">
      <c r="B27" s="175"/>
      <c r="C27" s="230" t="s">
        <v>1</v>
      </c>
      <c r="D27" s="172"/>
      <c r="E27" s="27" t="s">
        <v>8</v>
      </c>
      <c r="F27" s="22">
        <v>0</v>
      </c>
      <c r="G27" s="25">
        <v>0</v>
      </c>
      <c r="H27" s="181"/>
      <c r="I27" s="13"/>
      <c r="J27" s="233"/>
      <c r="K27" s="172"/>
      <c r="L27" s="21" t="s">
        <v>8</v>
      </c>
      <c r="M27" s="24">
        <v>0</v>
      </c>
      <c r="N27" s="25">
        <v>0</v>
      </c>
      <c r="O27" s="181"/>
    </row>
    <row r="28" spans="2:15" ht="15" customHeight="1" thickBot="1" x14ac:dyDescent="0.3">
      <c r="B28" s="211"/>
      <c r="C28" s="231" t="s">
        <v>1</v>
      </c>
      <c r="D28" s="173"/>
      <c r="E28" s="15" t="s">
        <v>8</v>
      </c>
      <c r="F28" s="28">
        <v>0</v>
      </c>
      <c r="G28" s="29">
        <v>0</v>
      </c>
      <c r="H28" s="182"/>
      <c r="I28" s="13"/>
      <c r="J28" s="234"/>
      <c r="K28" s="173"/>
      <c r="L28" s="15" t="s">
        <v>8</v>
      </c>
      <c r="M28" s="24">
        <v>0</v>
      </c>
      <c r="N28" s="25">
        <v>0</v>
      </c>
      <c r="O28" s="182"/>
    </row>
    <row r="29" spans="2:15" ht="15" customHeight="1" x14ac:dyDescent="0.25">
      <c r="B29" s="174" t="s">
        <v>2</v>
      </c>
      <c r="C29" s="229" t="s">
        <v>1</v>
      </c>
      <c r="D29" s="171" t="s">
        <v>58</v>
      </c>
      <c r="E29" s="30" t="s">
        <v>4</v>
      </c>
      <c r="F29" s="16">
        <v>12</v>
      </c>
      <c r="G29" s="19">
        <v>60</v>
      </c>
      <c r="H29" s="180" t="s">
        <v>51</v>
      </c>
      <c r="I29" s="13"/>
      <c r="J29" s="232" t="s">
        <v>9</v>
      </c>
      <c r="K29" s="171" t="s">
        <v>58</v>
      </c>
      <c r="L29" s="30" t="s">
        <v>4</v>
      </c>
      <c r="M29" s="33">
        <v>4</v>
      </c>
      <c r="N29" s="34">
        <v>500</v>
      </c>
      <c r="O29" s="180" t="s">
        <v>31</v>
      </c>
    </row>
    <row r="30" spans="2:15" ht="15" customHeight="1" x14ac:dyDescent="0.25">
      <c r="B30" s="175"/>
      <c r="C30" s="230" t="s">
        <v>1</v>
      </c>
      <c r="D30" s="172"/>
      <c r="E30" s="21" t="s">
        <v>5</v>
      </c>
      <c r="F30" s="83">
        <v>12</v>
      </c>
      <c r="G30" s="25">
        <v>60</v>
      </c>
      <c r="H30" s="181"/>
      <c r="I30" s="13"/>
      <c r="J30" s="233"/>
      <c r="K30" s="172"/>
      <c r="L30" s="21" t="s">
        <v>5</v>
      </c>
      <c r="M30" s="24">
        <v>4</v>
      </c>
      <c r="N30" s="25">
        <v>500</v>
      </c>
      <c r="O30" s="181"/>
    </row>
    <row r="31" spans="2:15" ht="15" customHeight="1" x14ac:dyDescent="0.25">
      <c r="B31" s="175"/>
      <c r="C31" s="230" t="s">
        <v>1</v>
      </c>
      <c r="D31" s="172"/>
      <c r="E31" s="21" t="s">
        <v>6</v>
      </c>
      <c r="F31" s="16">
        <v>12</v>
      </c>
      <c r="G31" s="25">
        <v>60</v>
      </c>
      <c r="H31" s="181"/>
      <c r="I31" s="13"/>
      <c r="J31" s="233"/>
      <c r="K31" s="172"/>
      <c r="L31" s="21" t="s">
        <v>6</v>
      </c>
      <c r="M31" s="24">
        <v>4</v>
      </c>
      <c r="N31" s="25">
        <v>500</v>
      </c>
      <c r="O31" s="181"/>
    </row>
    <row r="32" spans="2:15" ht="15" customHeight="1" x14ac:dyDescent="0.25">
      <c r="B32" s="175"/>
      <c r="C32" s="230" t="s">
        <v>1</v>
      </c>
      <c r="D32" s="172"/>
      <c r="E32" s="21" t="s">
        <v>5</v>
      </c>
      <c r="F32" s="22">
        <v>12</v>
      </c>
      <c r="G32" s="25">
        <v>60</v>
      </c>
      <c r="H32" s="181"/>
      <c r="I32" s="13"/>
      <c r="J32" s="233"/>
      <c r="K32" s="172"/>
      <c r="L32" s="21" t="s">
        <v>5</v>
      </c>
      <c r="M32" s="24">
        <v>0</v>
      </c>
      <c r="N32" s="25">
        <v>0</v>
      </c>
      <c r="O32" s="181"/>
    </row>
    <row r="33" spans="2:15" ht="15" customHeight="1" x14ac:dyDescent="0.25">
      <c r="B33" s="175"/>
      <c r="C33" s="230" t="s">
        <v>1</v>
      </c>
      <c r="D33" s="172"/>
      <c r="E33" s="21" t="s">
        <v>7</v>
      </c>
      <c r="F33" s="22">
        <v>0</v>
      </c>
      <c r="G33" s="25">
        <v>0</v>
      </c>
      <c r="H33" s="181"/>
      <c r="I33" s="13"/>
      <c r="J33" s="233"/>
      <c r="K33" s="172"/>
      <c r="L33" s="21" t="s">
        <v>7</v>
      </c>
      <c r="M33" s="24">
        <v>0</v>
      </c>
      <c r="N33" s="25">
        <v>0</v>
      </c>
      <c r="O33" s="181"/>
    </row>
    <row r="34" spans="2:15" ht="15" customHeight="1" x14ac:dyDescent="0.25">
      <c r="B34" s="175"/>
      <c r="C34" s="230" t="s">
        <v>1</v>
      </c>
      <c r="D34" s="172"/>
      <c r="E34" s="27" t="s">
        <v>8</v>
      </c>
      <c r="F34" s="22">
        <v>0</v>
      </c>
      <c r="G34" s="25">
        <v>0</v>
      </c>
      <c r="H34" s="181"/>
      <c r="I34" s="13"/>
      <c r="J34" s="233"/>
      <c r="K34" s="172"/>
      <c r="L34" s="21" t="s">
        <v>8</v>
      </c>
      <c r="M34" s="24">
        <v>0</v>
      </c>
      <c r="N34" s="25">
        <v>0</v>
      </c>
      <c r="O34" s="181"/>
    </row>
    <row r="35" spans="2:15" ht="15" customHeight="1" thickBot="1" x14ac:dyDescent="0.3">
      <c r="B35" s="211"/>
      <c r="C35" s="231" t="s">
        <v>1</v>
      </c>
      <c r="D35" s="173"/>
      <c r="E35" s="35" t="s">
        <v>8</v>
      </c>
      <c r="F35" s="28">
        <v>0</v>
      </c>
      <c r="G35" s="29">
        <v>0</v>
      </c>
      <c r="H35" s="182"/>
      <c r="I35" s="13"/>
      <c r="J35" s="234"/>
      <c r="K35" s="173"/>
      <c r="L35" s="15" t="s">
        <v>8</v>
      </c>
      <c r="M35" s="24">
        <v>0</v>
      </c>
      <c r="N35" s="25">
        <v>0</v>
      </c>
      <c r="O35" s="182"/>
    </row>
    <row r="36" spans="2:15" ht="15" customHeight="1" x14ac:dyDescent="0.25">
      <c r="B36" s="174" t="s">
        <v>2</v>
      </c>
      <c r="C36" s="229" t="s">
        <v>1</v>
      </c>
      <c r="D36" s="171" t="s">
        <v>59</v>
      </c>
      <c r="E36" s="30" t="s">
        <v>4</v>
      </c>
      <c r="F36" s="16">
        <v>12</v>
      </c>
      <c r="G36" s="19">
        <v>60</v>
      </c>
      <c r="H36" s="180" t="s">
        <v>51</v>
      </c>
      <c r="I36" s="13"/>
      <c r="J36" s="232" t="s">
        <v>9</v>
      </c>
      <c r="K36" s="171" t="s">
        <v>59</v>
      </c>
      <c r="L36" s="30" t="s">
        <v>4</v>
      </c>
      <c r="M36" s="33">
        <v>4</v>
      </c>
      <c r="N36" s="34">
        <v>500</v>
      </c>
      <c r="O36" s="180" t="s">
        <v>31</v>
      </c>
    </row>
    <row r="37" spans="2:15" ht="15" customHeight="1" x14ac:dyDescent="0.25">
      <c r="B37" s="175"/>
      <c r="C37" s="230" t="s">
        <v>1</v>
      </c>
      <c r="D37" s="172"/>
      <c r="E37" s="21" t="s">
        <v>5</v>
      </c>
      <c r="F37" s="83">
        <v>12</v>
      </c>
      <c r="G37" s="25">
        <v>60</v>
      </c>
      <c r="H37" s="181"/>
      <c r="I37" s="13"/>
      <c r="J37" s="233"/>
      <c r="K37" s="172"/>
      <c r="L37" s="21" t="s">
        <v>5</v>
      </c>
      <c r="M37" s="24">
        <v>4</v>
      </c>
      <c r="N37" s="25">
        <v>500</v>
      </c>
      <c r="O37" s="181"/>
    </row>
    <row r="38" spans="2:15" ht="15" customHeight="1" x14ac:dyDescent="0.25">
      <c r="B38" s="175"/>
      <c r="C38" s="230" t="s">
        <v>1</v>
      </c>
      <c r="D38" s="172"/>
      <c r="E38" s="21" t="s">
        <v>6</v>
      </c>
      <c r="F38" s="16">
        <v>12</v>
      </c>
      <c r="G38" s="25">
        <v>60</v>
      </c>
      <c r="H38" s="181"/>
      <c r="I38" s="13"/>
      <c r="J38" s="233"/>
      <c r="K38" s="172"/>
      <c r="L38" s="21" t="s">
        <v>6</v>
      </c>
      <c r="M38" s="24">
        <v>4</v>
      </c>
      <c r="N38" s="25">
        <v>500</v>
      </c>
      <c r="O38" s="181"/>
    </row>
    <row r="39" spans="2:15" ht="15" customHeight="1" x14ac:dyDescent="0.25">
      <c r="B39" s="175"/>
      <c r="C39" s="230" t="s">
        <v>1</v>
      </c>
      <c r="D39" s="172"/>
      <c r="E39" s="21" t="s">
        <v>5</v>
      </c>
      <c r="F39" s="22">
        <v>12</v>
      </c>
      <c r="G39" s="25">
        <v>60</v>
      </c>
      <c r="H39" s="181"/>
      <c r="I39" s="13"/>
      <c r="J39" s="233"/>
      <c r="K39" s="172"/>
      <c r="L39" s="21" t="s">
        <v>5</v>
      </c>
      <c r="M39" s="24">
        <v>0</v>
      </c>
      <c r="N39" s="25">
        <v>0</v>
      </c>
      <c r="O39" s="181"/>
    </row>
    <row r="40" spans="2:15" ht="15" customHeight="1" x14ac:dyDescent="0.25">
      <c r="B40" s="175"/>
      <c r="C40" s="230" t="s">
        <v>1</v>
      </c>
      <c r="D40" s="172"/>
      <c r="E40" s="21" t="s">
        <v>7</v>
      </c>
      <c r="F40" s="22">
        <v>0</v>
      </c>
      <c r="G40" s="25">
        <v>0</v>
      </c>
      <c r="H40" s="181"/>
      <c r="I40" s="13"/>
      <c r="J40" s="233"/>
      <c r="K40" s="172"/>
      <c r="L40" s="21" t="s">
        <v>7</v>
      </c>
      <c r="M40" s="24">
        <v>0</v>
      </c>
      <c r="N40" s="25">
        <v>0</v>
      </c>
      <c r="O40" s="181"/>
    </row>
    <row r="41" spans="2:15" ht="15" customHeight="1" x14ac:dyDescent="0.25">
      <c r="B41" s="175"/>
      <c r="C41" s="230" t="s">
        <v>1</v>
      </c>
      <c r="D41" s="172"/>
      <c r="E41" s="27" t="s">
        <v>8</v>
      </c>
      <c r="F41" s="22">
        <v>0</v>
      </c>
      <c r="G41" s="25">
        <v>0</v>
      </c>
      <c r="H41" s="181"/>
      <c r="I41" s="13"/>
      <c r="J41" s="233"/>
      <c r="K41" s="172"/>
      <c r="L41" s="21" t="s">
        <v>8</v>
      </c>
      <c r="M41" s="24">
        <v>0</v>
      </c>
      <c r="N41" s="25">
        <v>0</v>
      </c>
      <c r="O41" s="181"/>
    </row>
    <row r="42" spans="2:15" ht="15" customHeight="1" thickBot="1" x14ac:dyDescent="0.3">
      <c r="B42" s="211"/>
      <c r="C42" s="231" t="s">
        <v>1</v>
      </c>
      <c r="D42" s="173"/>
      <c r="E42" s="35" t="s">
        <v>8</v>
      </c>
      <c r="F42" s="28">
        <v>0</v>
      </c>
      <c r="G42" s="29">
        <v>0</v>
      </c>
      <c r="H42" s="182"/>
      <c r="I42" s="13"/>
      <c r="J42" s="234"/>
      <c r="K42" s="173"/>
      <c r="L42" s="35" t="s">
        <v>8</v>
      </c>
      <c r="M42" s="36">
        <v>0</v>
      </c>
      <c r="N42" s="29">
        <v>0</v>
      </c>
      <c r="O42" s="182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4"/>
      <c r="M43" s="14"/>
      <c r="N43" s="37"/>
      <c r="O43" s="13"/>
    </row>
    <row r="44" spans="2:15" ht="15" customHeight="1" x14ac:dyDescent="0.25">
      <c r="B44" s="215" t="s">
        <v>60</v>
      </c>
      <c r="C44" s="216"/>
      <c r="D44" s="227" t="s">
        <v>1</v>
      </c>
      <c r="E44" s="213"/>
      <c r="F44" s="33">
        <v>192</v>
      </c>
      <c r="G44" s="34">
        <v>960</v>
      </c>
      <c r="H44" s="38"/>
      <c r="I44" s="13"/>
      <c r="J44" s="180" t="s">
        <v>60</v>
      </c>
      <c r="K44" s="227" t="s">
        <v>1</v>
      </c>
      <c r="L44" s="213"/>
      <c r="M44" s="33">
        <v>48</v>
      </c>
      <c r="N44" s="34">
        <v>6000</v>
      </c>
      <c r="O44" s="38"/>
    </row>
    <row r="45" spans="2:15" ht="15" customHeight="1" thickBot="1" x14ac:dyDescent="0.3">
      <c r="B45" s="217"/>
      <c r="C45" s="218"/>
      <c r="D45" s="228" t="s">
        <v>3</v>
      </c>
      <c r="E45" s="214"/>
      <c r="F45" s="39">
        <v>6</v>
      </c>
      <c r="G45" s="40">
        <v>1800</v>
      </c>
      <c r="H45" s="41"/>
      <c r="I45" s="13"/>
      <c r="J45" s="182"/>
      <c r="K45" s="228" t="s">
        <v>3</v>
      </c>
      <c r="L45" s="214"/>
      <c r="M45" s="39">
        <v>48</v>
      </c>
      <c r="N45" s="40">
        <v>8400</v>
      </c>
      <c r="O45" s="41"/>
    </row>
    <row r="46" spans="2:15" ht="15" customHeight="1" x14ac:dyDescent="0.25"/>
  </sheetData>
  <mergeCells count="56">
    <mergeCell ref="B3:H3"/>
    <mergeCell ref="J3:O3"/>
    <mergeCell ref="B4:H4"/>
    <mergeCell ref="J4:O4"/>
    <mergeCell ref="B12:H12"/>
    <mergeCell ref="J12:O12"/>
    <mergeCell ref="K5:M6"/>
    <mergeCell ref="B7:C8"/>
    <mergeCell ref="D7:D8"/>
    <mergeCell ref="J7:J8"/>
    <mergeCell ref="K7:K8"/>
    <mergeCell ref="B5:C6"/>
    <mergeCell ref="D5:F6"/>
    <mergeCell ref="J5:J6"/>
    <mergeCell ref="B15:C21"/>
    <mergeCell ref="D15:D21"/>
    <mergeCell ref="H15:H21"/>
    <mergeCell ref="J15:J21"/>
    <mergeCell ref="K15:K21"/>
    <mergeCell ref="D29:D35"/>
    <mergeCell ref="H29:H35"/>
    <mergeCell ref="J29:J35"/>
    <mergeCell ref="Q7:R8"/>
    <mergeCell ref="O15:O21"/>
    <mergeCell ref="O22:O28"/>
    <mergeCell ref="B13:H13"/>
    <mergeCell ref="J13:O13"/>
    <mergeCell ref="B22:C28"/>
    <mergeCell ref="D22:D28"/>
    <mergeCell ref="H22:H28"/>
    <mergeCell ref="J22:J28"/>
    <mergeCell ref="K22:K28"/>
    <mergeCell ref="B14:C14"/>
    <mergeCell ref="D14:E14"/>
    <mergeCell ref="K14:L14"/>
    <mergeCell ref="S7:S8"/>
    <mergeCell ref="O36:O42"/>
    <mergeCell ref="B44:C45"/>
    <mergeCell ref="D44:E44"/>
    <mergeCell ref="J44:J45"/>
    <mergeCell ref="K44:L44"/>
    <mergeCell ref="D45:E45"/>
    <mergeCell ref="K45:L45"/>
    <mergeCell ref="K29:K35"/>
    <mergeCell ref="O29:O35"/>
    <mergeCell ref="B36:C42"/>
    <mergeCell ref="D36:D42"/>
    <mergeCell ref="H36:H42"/>
    <mergeCell ref="J36:J42"/>
    <mergeCell ref="K36:K42"/>
    <mergeCell ref="B29:C35"/>
    <mergeCell ref="Q3:W3"/>
    <mergeCell ref="Q4:W4"/>
    <mergeCell ref="Q5:R6"/>
    <mergeCell ref="S5:U6"/>
    <mergeCell ref="V5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5"/>
  <sheetViews>
    <sheetView topLeftCell="A22" zoomScale="90" zoomScaleNormal="90" workbookViewId="0">
      <selection activeCell="B54" sqref="B54:C55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8" width="10.7109375" customWidth="1"/>
    <col min="9" max="9" width="5.42578125" customWidth="1"/>
    <col min="10" max="10" width="12.7109375" customWidth="1"/>
    <col min="11" max="12" width="5.42578125" customWidth="1"/>
    <col min="13" max="15" width="10.85546875" customWidth="1"/>
  </cols>
  <sheetData>
    <row r="1" spans="2:15" x14ac:dyDescent="0.25">
      <c r="B1" s="4" t="s">
        <v>77</v>
      </c>
    </row>
    <row r="2" spans="2:15" ht="15.75" thickBot="1" x14ac:dyDescent="0.3">
      <c r="B2" s="57" t="s">
        <v>76</v>
      </c>
    </row>
    <row r="3" spans="2:15" s="85" customFormat="1" ht="60" customHeight="1" x14ac:dyDescent="0.25">
      <c r="B3" s="219" t="s">
        <v>80</v>
      </c>
      <c r="C3" s="220"/>
      <c r="D3" s="220"/>
      <c r="E3" s="220"/>
      <c r="F3" s="220"/>
      <c r="G3" s="220"/>
      <c r="H3" s="221"/>
      <c r="J3" s="219" t="s">
        <v>81</v>
      </c>
      <c r="K3" s="220"/>
      <c r="L3" s="220"/>
      <c r="M3" s="220"/>
      <c r="N3" s="220"/>
      <c r="O3" s="221"/>
    </row>
    <row r="4" spans="2:15" ht="15.75" thickBot="1" x14ac:dyDescent="0.3">
      <c r="B4" s="202" t="s">
        <v>18</v>
      </c>
      <c r="C4" s="203"/>
      <c r="D4" s="203"/>
      <c r="E4" s="203"/>
      <c r="F4" s="203"/>
      <c r="G4" s="203"/>
      <c r="H4" s="204"/>
      <c r="J4" s="222" t="s">
        <v>30</v>
      </c>
      <c r="K4" s="223"/>
      <c r="L4" s="223"/>
      <c r="M4" s="223"/>
      <c r="N4" s="223"/>
      <c r="O4" s="224"/>
    </row>
    <row r="5" spans="2:15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243" t="s">
        <v>11</v>
      </c>
      <c r="K5" s="195" t="s">
        <v>0</v>
      </c>
      <c r="L5" s="196"/>
      <c r="M5" s="205"/>
      <c r="N5" s="225" t="s">
        <v>13</v>
      </c>
      <c r="O5" s="208"/>
    </row>
    <row r="6" spans="2:15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244"/>
      <c r="K6" s="197"/>
      <c r="L6" s="198"/>
      <c r="M6" s="206"/>
      <c r="N6" s="49" t="s">
        <v>14</v>
      </c>
      <c r="O6" s="6" t="s">
        <v>15</v>
      </c>
    </row>
    <row r="7" spans="2:15" ht="24" customHeight="1" x14ac:dyDescent="0.25">
      <c r="B7" s="161" t="s">
        <v>75</v>
      </c>
      <c r="C7" s="162"/>
      <c r="D7" s="187" t="s">
        <v>2</v>
      </c>
      <c r="E7" s="50" t="s">
        <v>1</v>
      </c>
      <c r="F7" s="55"/>
      <c r="G7" s="51" t="s">
        <v>35</v>
      </c>
      <c r="H7" s="5">
        <v>0</v>
      </c>
      <c r="J7" s="145" t="s">
        <v>75</v>
      </c>
      <c r="K7" s="226" t="s">
        <v>2</v>
      </c>
      <c r="L7" s="50" t="s">
        <v>1</v>
      </c>
      <c r="M7" s="53"/>
      <c r="N7" s="51" t="s">
        <v>35</v>
      </c>
      <c r="O7" s="5">
        <v>0</v>
      </c>
    </row>
    <row r="8" spans="2:15" ht="24" customHeight="1" thickBot="1" x14ac:dyDescent="0.3">
      <c r="B8" s="163"/>
      <c r="C8" s="164"/>
      <c r="D8" s="188"/>
      <c r="E8" s="54" t="s">
        <v>3</v>
      </c>
      <c r="F8" s="56"/>
      <c r="G8" s="52" t="s">
        <v>35</v>
      </c>
      <c r="H8" s="3">
        <v>0</v>
      </c>
      <c r="J8" s="147"/>
      <c r="K8" s="177"/>
      <c r="L8" s="54" t="s">
        <v>3</v>
      </c>
      <c r="M8" s="7"/>
      <c r="N8" s="52" t="s">
        <v>35</v>
      </c>
      <c r="O8" s="3">
        <v>0</v>
      </c>
    </row>
    <row r="10" spans="2:15" s="4" customFormat="1" x14ac:dyDescent="0.25">
      <c r="B10" s="4" t="s">
        <v>74</v>
      </c>
      <c r="F10" s="104"/>
    </row>
    <row r="11" spans="2:15" ht="15.75" thickBot="1" x14ac:dyDescent="0.3">
      <c r="B11" s="11" t="s">
        <v>73</v>
      </c>
    </row>
    <row r="12" spans="2:15" x14ac:dyDescent="0.25">
      <c r="B12" s="165" t="s">
        <v>16</v>
      </c>
      <c r="C12" s="166"/>
      <c r="D12" s="166"/>
      <c r="E12" s="166"/>
      <c r="F12" s="166"/>
      <c r="G12" s="166"/>
      <c r="H12" s="167"/>
      <c r="I12" s="12"/>
      <c r="J12" s="247"/>
      <c r="K12" s="247"/>
      <c r="L12" s="247"/>
      <c r="M12" s="247"/>
      <c r="N12" s="247"/>
      <c r="O12" s="247"/>
    </row>
    <row r="13" spans="2:15" ht="15.75" thickBot="1" x14ac:dyDescent="0.3">
      <c r="B13" s="191" t="s">
        <v>18</v>
      </c>
      <c r="C13" s="192"/>
      <c r="D13" s="192"/>
      <c r="E13" s="192"/>
      <c r="F13" s="192"/>
      <c r="G13" s="192"/>
      <c r="H13" s="193"/>
      <c r="I13" s="12"/>
      <c r="J13" s="247"/>
      <c r="K13" s="247"/>
      <c r="L13" s="247"/>
      <c r="M13" s="247"/>
      <c r="N13" s="247"/>
      <c r="O13" s="247"/>
    </row>
    <row r="14" spans="2:15" s="1" customFormat="1" ht="67.5" customHeight="1" thickBot="1" x14ac:dyDescent="0.3">
      <c r="B14" s="189" t="s">
        <v>0</v>
      </c>
      <c r="C14" s="194"/>
      <c r="D14" s="178" t="s">
        <v>11</v>
      </c>
      <c r="E14" s="190"/>
      <c r="F14" s="42" t="s">
        <v>23</v>
      </c>
      <c r="G14" s="42" t="s">
        <v>10</v>
      </c>
      <c r="H14" s="84" t="s">
        <v>12</v>
      </c>
      <c r="I14" s="44"/>
      <c r="J14" s="101"/>
      <c r="K14" s="103"/>
      <c r="L14" s="103"/>
      <c r="M14" s="102"/>
      <c r="N14" s="102"/>
      <c r="O14" s="101"/>
    </row>
    <row r="15" spans="2:15" ht="15" customHeight="1" x14ac:dyDescent="0.25">
      <c r="B15" s="175" t="s">
        <v>2</v>
      </c>
      <c r="C15" s="210"/>
      <c r="D15" s="171" t="s">
        <v>72</v>
      </c>
      <c r="E15" s="15" t="s">
        <v>4</v>
      </c>
      <c r="F15" s="16">
        <v>1</v>
      </c>
      <c r="G15" s="19">
        <f>SUM(F15*5)</f>
        <v>5</v>
      </c>
      <c r="H15" s="181" t="s">
        <v>67</v>
      </c>
      <c r="I15" s="13"/>
      <c r="J15" s="100"/>
      <c r="K15" s="100"/>
      <c r="L15" s="18"/>
      <c r="M15" s="18"/>
      <c r="N15" s="20"/>
      <c r="O15" s="99"/>
    </row>
    <row r="16" spans="2:15" ht="15" customHeight="1" x14ac:dyDescent="0.25">
      <c r="B16" s="175"/>
      <c r="C16" s="210"/>
      <c r="D16" s="172"/>
      <c r="E16" s="21" t="s">
        <v>5</v>
      </c>
      <c r="F16" s="83">
        <v>1</v>
      </c>
      <c r="G16" s="25">
        <f>SUM(F16*5)</f>
        <v>5</v>
      </c>
      <c r="H16" s="181"/>
      <c r="I16" s="13"/>
      <c r="J16" s="100"/>
      <c r="K16" s="100"/>
      <c r="L16" s="18"/>
      <c r="M16" s="18"/>
      <c r="N16" s="20"/>
      <c r="O16" s="99"/>
    </row>
    <row r="17" spans="2:15" ht="15" customHeight="1" x14ac:dyDescent="0.25">
      <c r="B17" s="175"/>
      <c r="C17" s="210"/>
      <c r="D17" s="172"/>
      <c r="E17" s="21" t="s">
        <v>6</v>
      </c>
      <c r="F17" s="16">
        <v>1</v>
      </c>
      <c r="G17" s="25">
        <f>SUM(F17*5)</f>
        <v>5</v>
      </c>
      <c r="H17" s="181"/>
      <c r="I17" s="13"/>
      <c r="J17" s="100"/>
      <c r="K17" s="100"/>
      <c r="L17" s="18"/>
      <c r="M17" s="18"/>
      <c r="N17" s="20"/>
      <c r="O17" s="99"/>
    </row>
    <row r="18" spans="2:15" ht="15" customHeight="1" x14ac:dyDescent="0.25">
      <c r="B18" s="175"/>
      <c r="C18" s="210"/>
      <c r="D18" s="172"/>
      <c r="E18" s="21" t="s">
        <v>5</v>
      </c>
      <c r="F18" s="22">
        <v>1</v>
      </c>
      <c r="G18" s="25">
        <f>SUM(F18*5)</f>
        <v>5</v>
      </c>
      <c r="H18" s="181"/>
      <c r="I18" s="13"/>
      <c r="J18" s="100"/>
      <c r="K18" s="100"/>
      <c r="L18" s="18"/>
      <c r="M18" s="18"/>
      <c r="N18" s="20"/>
      <c r="O18" s="99"/>
    </row>
    <row r="19" spans="2:15" ht="15" customHeight="1" x14ac:dyDescent="0.25">
      <c r="B19" s="175"/>
      <c r="C19" s="210"/>
      <c r="D19" s="172"/>
      <c r="E19" s="21" t="s">
        <v>7</v>
      </c>
      <c r="F19" s="22">
        <v>1</v>
      </c>
      <c r="G19" s="25">
        <f>SUM(F19*5)</f>
        <v>5</v>
      </c>
      <c r="H19" s="181"/>
      <c r="I19" s="13"/>
      <c r="J19" s="100"/>
      <c r="K19" s="100"/>
      <c r="L19" s="18"/>
      <c r="M19" s="18"/>
      <c r="N19" s="20"/>
      <c r="O19" s="99"/>
    </row>
    <row r="20" spans="2:15" ht="15" customHeight="1" x14ac:dyDescent="0.25">
      <c r="B20" s="175"/>
      <c r="C20" s="210"/>
      <c r="D20" s="172"/>
      <c r="E20" s="27" t="s">
        <v>8</v>
      </c>
      <c r="F20" s="22">
        <v>0</v>
      </c>
      <c r="G20" s="25">
        <v>0</v>
      </c>
      <c r="H20" s="181"/>
      <c r="I20" s="13"/>
      <c r="J20" s="100"/>
      <c r="K20" s="100"/>
      <c r="L20" s="18"/>
      <c r="M20" s="18"/>
      <c r="N20" s="20"/>
      <c r="O20" s="99"/>
    </row>
    <row r="21" spans="2:15" ht="15" customHeight="1" thickBot="1" x14ac:dyDescent="0.3">
      <c r="B21" s="211"/>
      <c r="C21" s="212"/>
      <c r="D21" s="173"/>
      <c r="E21" s="15" t="s">
        <v>8</v>
      </c>
      <c r="F21" s="28">
        <v>0</v>
      </c>
      <c r="G21" s="29">
        <v>0</v>
      </c>
      <c r="H21" s="182"/>
      <c r="I21" s="13"/>
      <c r="J21" s="100"/>
      <c r="K21" s="100"/>
      <c r="L21" s="18"/>
      <c r="M21" s="18"/>
      <c r="N21" s="20"/>
      <c r="O21" s="99"/>
    </row>
    <row r="22" spans="2:15" ht="15" customHeight="1" x14ac:dyDescent="0.25">
      <c r="B22" s="174" t="s">
        <v>2</v>
      </c>
      <c r="C22" s="209" t="s">
        <v>1</v>
      </c>
      <c r="D22" s="171" t="s">
        <v>71</v>
      </c>
      <c r="E22" s="30" t="s">
        <v>4</v>
      </c>
      <c r="F22" s="16">
        <v>1</v>
      </c>
      <c r="G22" s="19">
        <f>SUM(F22*5)</f>
        <v>5</v>
      </c>
      <c r="H22" s="181" t="s">
        <v>67</v>
      </c>
      <c r="I22" s="13"/>
      <c r="J22" s="100"/>
      <c r="K22" s="100"/>
      <c r="L22" s="18"/>
      <c r="M22" s="18"/>
      <c r="N22" s="20"/>
      <c r="O22" s="99"/>
    </row>
    <row r="23" spans="2:15" ht="15" customHeight="1" x14ac:dyDescent="0.25">
      <c r="B23" s="175"/>
      <c r="C23" s="210" t="s">
        <v>1</v>
      </c>
      <c r="D23" s="172"/>
      <c r="E23" s="21" t="s">
        <v>5</v>
      </c>
      <c r="F23" s="83">
        <v>1</v>
      </c>
      <c r="G23" s="25">
        <f>SUM(F23*5)</f>
        <v>5</v>
      </c>
      <c r="H23" s="181"/>
      <c r="I23" s="13"/>
      <c r="J23" s="100"/>
      <c r="K23" s="100"/>
      <c r="L23" s="18"/>
      <c r="M23" s="18"/>
      <c r="N23" s="20"/>
      <c r="O23" s="99"/>
    </row>
    <row r="24" spans="2:15" ht="15" customHeight="1" x14ac:dyDescent="0.25">
      <c r="B24" s="175"/>
      <c r="C24" s="210" t="s">
        <v>1</v>
      </c>
      <c r="D24" s="172"/>
      <c r="E24" s="21" t="s">
        <v>6</v>
      </c>
      <c r="F24" s="16">
        <v>1</v>
      </c>
      <c r="G24" s="25">
        <f>SUM(F24*5)</f>
        <v>5</v>
      </c>
      <c r="H24" s="181"/>
      <c r="I24" s="13"/>
      <c r="J24" s="100"/>
      <c r="K24" s="100"/>
      <c r="L24" s="18"/>
      <c r="M24" s="18"/>
      <c r="N24" s="20"/>
      <c r="O24" s="99"/>
    </row>
    <row r="25" spans="2:15" ht="15" customHeight="1" x14ac:dyDescent="0.25">
      <c r="B25" s="175"/>
      <c r="C25" s="210" t="s">
        <v>1</v>
      </c>
      <c r="D25" s="172"/>
      <c r="E25" s="21" t="s">
        <v>5</v>
      </c>
      <c r="F25" s="22">
        <v>1</v>
      </c>
      <c r="G25" s="25">
        <f>SUM(F25*5)</f>
        <v>5</v>
      </c>
      <c r="H25" s="181"/>
      <c r="I25" s="13"/>
      <c r="J25" s="100"/>
      <c r="K25" s="100"/>
      <c r="L25" s="18"/>
      <c r="M25" s="18"/>
      <c r="N25" s="20"/>
      <c r="O25" s="99"/>
    </row>
    <row r="26" spans="2:15" ht="15" customHeight="1" x14ac:dyDescent="0.25">
      <c r="B26" s="175"/>
      <c r="C26" s="210" t="s">
        <v>1</v>
      </c>
      <c r="D26" s="172"/>
      <c r="E26" s="21" t="s">
        <v>7</v>
      </c>
      <c r="F26" s="22">
        <v>1</v>
      </c>
      <c r="G26" s="25">
        <f>SUM(F26*5)</f>
        <v>5</v>
      </c>
      <c r="H26" s="181"/>
      <c r="I26" s="13"/>
      <c r="J26" s="100"/>
      <c r="K26" s="100"/>
      <c r="L26" s="18"/>
      <c r="M26" s="18"/>
      <c r="N26" s="20"/>
      <c r="O26" s="99"/>
    </row>
    <row r="27" spans="2:15" ht="15" customHeight="1" x14ac:dyDescent="0.25">
      <c r="B27" s="175"/>
      <c r="C27" s="210" t="s">
        <v>1</v>
      </c>
      <c r="D27" s="172"/>
      <c r="E27" s="27" t="s">
        <v>8</v>
      </c>
      <c r="F27" s="22">
        <v>0</v>
      </c>
      <c r="G27" s="25">
        <v>0</v>
      </c>
      <c r="H27" s="181"/>
      <c r="I27" s="13"/>
      <c r="J27" s="100"/>
      <c r="K27" s="100"/>
      <c r="L27" s="18"/>
      <c r="M27" s="18"/>
      <c r="N27" s="20"/>
      <c r="O27" s="99"/>
    </row>
    <row r="28" spans="2:15" ht="15" customHeight="1" thickBot="1" x14ac:dyDescent="0.3">
      <c r="B28" s="211"/>
      <c r="C28" s="212" t="s">
        <v>1</v>
      </c>
      <c r="D28" s="173"/>
      <c r="E28" s="15" t="s">
        <v>8</v>
      </c>
      <c r="F28" s="28">
        <v>0</v>
      </c>
      <c r="G28" s="29">
        <v>0</v>
      </c>
      <c r="H28" s="182"/>
      <c r="I28" s="13"/>
      <c r="J28" s="100"/>
      <c r="K28" s="100"/>
      <c r="L28" s="18"/>
      <c r="M28" s="18"/>
      <c r="N28" s="20"/>
      <c r="O28" s="99"/>
    </row>
    <row r="29" spans="2:15" ht="15" customHeight="1" x14ac:dyDescent="0.25">
      <c r="B29" s="174" t="s">
        <v>2</v>
      </c>
      <c r="C29" s="209" t="s">
        <v>1</v>
      </c>
      <c r="D29" s="171" t="s">
        <v>70</v>
      </c>
      <c r="E29" s="30" t="s">
        <v>4</v>
      </c>
      <c r="F29" s="16">
        <v>1</v>
      </c>
      <c r="G29" s="19">
        <f>SUM(F29*5)</f>
        <v>5</v>
      </c>
      <c r="H29" s="181" t="s">
        <v>67</v>
      </c>
      <c r="I29" s="13"/>
      <c r="J29" s="100"/>
      <c r="K29" s="100"/>
      <c r="L29" s="18"/>
      <c r="M29" s="18"/>
      <c r="N29" s="20"/>
      <c r="O29" s="99"/>
    </row>
    <row r="30" spans="2:15" ht="15" customHeight="1" x14ac:dyDescent="0.25">
      <c r="B30" s="175"/>
      <c r="C30" s="210" t="s">
        <v>1</v>
      </c>
      <c r="D30" s="172"/>
      <c r="E30" s="21" t="s">
        <v>5</v>
      </c>
      <c r="F30" s="83">
        <v>1</v>
      </c>
      <c r="G30" s="25">
        <f>SUM(F30*5)</f>
        <v>5</v>
      </c>
      <c r="H30" s="181"/>
      <c r="I30" s="13"/>
      <c r="J30" s="100"/>
      <c r="K30" s="100"/>
      <c r="L30" s="18"/>
      <c r="M30" s="18"/>
      <c r="N30" s="20"/>
      <c r="O30" s="99"/>
    </row>
    <row r="31" spans="2:15" ht="15" customHeight="1" x14ac:dyDescent="0.25">
      <c r="B31" s="175"/>
      <c r="C31" s="210" t="s">
        <v>1</v>
      </c>
      <c r="D31" s="172"/>
      <c r="E31" s="21" t="s">
        <v>6</v>
      </c>
      <c r="F31" s="16">
        <v>1</v>
      </c>
      <c r="G31" s="25">
        <f>SUM(F31*5)</f>
        <v>5</v>
      </c>
      <c r="H31" s="181"/>
      <c r="I31" s="13"/>
      <c r="J31" s="100"/>
      <c r="K31" s="100"/>
      <c r="L31" s="18"/>
      <c r="M31" s="18"/>
      <c r="N31" s="20"/>
      <c r="O31" s="99"/>
    </row>
    <row r="32" spans="2:15" ht="15" customHeight="1" x14ac:dyDescent="0.25">
      <c r="B32" s="175"/>
      <c r="C32" s="210" t="s">
        <v>1</v>
      </c>
      <c r="D32" s="172"/>
      <c r="E32" s="21" t="s">
        <v>5</v>
      </c>
      <c r="F32" s="22">
        <v>1</v>
      </c>
      <c r="G32" s="25">
        <f>SUM(F32*5)</f>
        <v>5</v>
      </c>
      <c r="H32" s="181"/>
      <c r="I32" s="13"/>
      <c r="J32" s="100"/>
      <c r="K32" s="100"/>
      <c r="L32" s="18"/>
      <c r="M32" s="18"/>
      <c r="N32" s="20"/>
      <c r="O32" s="99"/>
    </row>
    <row r="33" spans="2:15" ht="15" customHeight="1" x14ac:dyDescent="0.25">
      <c r="B33" s="175"/>
      <c r="C33" s="210" t="s">
        <v>1</v>
      </c>
      <c r="D33" s="172"/>
      <c r="E33" s="21" t="s">
        <v>7</v>
      </c>
      <c r="F33" s="22">
        <v>1</v>
      </c>
      <c r="G33" s="25">
        <f>SUM(F33*5)</f>
        <v>5</v>
      </c>
      <c r="H33" s="181"/>
      <c r="I33" s="13"/>
      <c r="J33" s="100"/>
      <c r="K33" s="100"/>
      <c r="L33" s="18"/>
      <c r="M33" s="18"/>
      <c r="N33" s="20"/>
      <c r="O33" s="99"/>
    </row>
    <row r="34" spans="2:15" ht="15" customHeight="1" x14ac:dyDescent="0.25">
      <c r="B34" s="175"/>
      <c r="C34" s="210" t="s">
        <v>1</v>
      </c>
      <c r="D34" s="172"/>
      <c r="E34" s="27" t="s">
        <v>8</v>
      </c>
      <c r="F34" s="22">
        <v>0</v>
      </c>
      <c r="G34" s="25">
        <v>0</v>
      </c>
      <c r="H34" s="181"/>
      <c r="I34" s="13"/>
      <c r="J34" s="100"/>
      <c r="K34" s="100"/>
      <c r="L34" s="18"/>
      <c r="M34" s="18"/>
      <c r="N34" s="20"/>
      <c r="O34" s="99"/>
    </row>
    <row r="35" spans="2:15" ht="15" customHeight="1" thickBot="1" x14ac:dyDescent="0.3">
      <c r="B35" s="211"/>
      <c r="C35" s="212" t="s">
        <v>1</v>
      </c>
      <c r="D35" s="173"/>
      <c r="E35" s="35" t="s">
        <v>8</v>
      </c>
      <c r="F35" s="28">
        <v>0</v>
      </c>
      <c r="G35" s="29">
        <v>0</v>
      </c>
      <c r="H35" s="182"/>
      <c r="I35" s="13"/>
      <c r="J35" s="100"/>
      <c r="K35" s="100"/>
      <c r="L35" s="18"/>
      <c r="M35" s="18"/>
      <c r="N35" s="20"/>
      <c r="O35" s="99"/>
    </row>
    <row r="36" spans="2:15" ht="15" customHeight="1" x14ac:dyDescent="0.25">
      <c r="B36" s="174" t="s">
        <v>2</v>
      </c>
      <c r="C36" s="209" t="s">
        <v>1</v>
      </c>
      <c r="D36" s="171" t="s">
        <v>69</v>
      </c>
      <c r="E36" s="30" t="s">
        <v>4</v>
      </c>
      <c r="F36" s="16">
        <v>1</v>
      </c>
      <c r="G36" s="19">
        <f>SUM(F36*5)</f>
        <v>5</v>
      </c>
      <c r="H36" s="181" t="s">
        <v>67</v>
      </c>
      <c r="I36" s="13"/>
      <c r="J36" s="100"/>
      <c r="K36" s="100"/>
      <c r="L36" s="18"/>
      <c r="M36" s="18"/>
      <c r="N36" s="20"/>
      <c r="O36" s="99"/>
    </row>
    <row r="37" spans="2:15" ht="15" customHeight="1" x14ac:dyDescent="0.25">
      <c r="B37" s="175"/>
      <c r="C37" s="210" t="s">
        <v>1</v>
      </c>
      <c r="D37" s="172"/>
      <c r="E37" s="21" t="s">
        <v>5</v>
      </c>
      <c r="F37" s="83">
        <v>1</v>
      </c>
      <c r="G37" s="25">
        <f>SUM(F37*5)</f>
        <v>5</v>
      </c>
      <c r="H37" s="181"/>
      <c r="I37" s="13"/>
      <c r="J37" s="100"/>
      <c r="K37" s="100"/>
      <c r="L37" s="18"/>
      <c r="M37" s="18"/>
      <c r="N37" s="20"/>
      <c r="O37" s="99"/>
    </row>
    <row r="38" spans="2:15" ht="15" customHeight="1" x14ac:dyDescent="0.25">
      <c r="B38" s="175"/>
      <c r="C38" s="210" t="s">
        <v>1</v>
      </c>
      <c r="D38" s="172"/>
      <c r="E38" s="21" t="s">
        <v>6</v>
      </c>
      <c r="F38" s="16">
        <v>1</v>
      </c>
      <c r="G38" s="25">
        <f>SUM(F38*5)</f>
        <v>5</v>
      </c>
      <c r="H38" s="181"/>
      <c r="I38" s="13"/>
      <c r="J38" s="100"/>
      <c r="K38" s="100"/>
      <c r="L38" s="18"/>
      <c r="M38" s="18"/>
      <c r="N38" s="20"/>
      <c r="O38" s="99"/>
    </row>
    <row r="39" spans="2:15" ht="15" customHeight="1" x14ac:dyDescent="0.25">
      <c r="B39" s="175"/>
      <c r="C39" s="210" t="s">
        <v>1</v>
      </c>
      <c r="D39" s="172"/>
      <c r="E39" s="21" t="s">
        <v>5</v>
      </c>
      <c r="F39" s="22">
        <v>1</v>
      </c>
      <c r="G39" s="25">
        <f>SUM(F39*5)</f>
        <v>5</v>
      </c>
      <c r="H39" s="181"/>
      <c r="I39" s="13"/>
      <c r="J39" s="100"/>
      <c r="K39" s="100"/>
      <c r="L39" s="18"/>
      <c r="M39" s="18"/>
      <c r="N39" s="20"/>
      <c r="O39" s="99"/>
    </row>
    <row r="40" spans="2:15" ht="15" customHeight="1" x14ac:dyDescent="0.25">
      <c r="B40" s="175"/>
      <c r="C40" s="210" t="s">
        <v>1</v>
      </c>
      <c r="D40" s="172"/>
      <c r="E40" s="21" t="s">
        <v>7</v>
      </c>
      <c r="F40" s="22">
        <v>1</v>
      </c>
      <c r="G40" s="25">
        <f>SUM(F40*5)</f>
        <v>5</v>
      </c>
      <c r="H40" s="181"/>
      <c r="I40" s="13"/>
      <c r="J40" s="100"/>
      <c r="K40" s="100"/>
      <c r="L40" s="18"/>
      <c r="M40" s="18"/>
      <c r="N40" s="20"/>
      <c r="O40" s="99"/>
    </row>
    <row r="41" spans="2:15" ht="15" customHeight="1" x14ac:dyDescent="0.25">
      <c r="B41" s="175"/>
      <c r="C41" s="210" t="s">
        <v>1</v>
      </c>
      <c r="D41" s="172"/>
      <c r="E41" s="27" t="s">
        <v>8</v>
      </c>
      <c r="F41" s="22">
        <v>0</v>
      </c>
      <c r="G41" s="25">
        <v>0</v>
      </c>
      <c r="H41" s="181"/>
      <c r="I41" s="13"/>
      <c r="J41" s="100"/>
      <c r="K41" s="100"/>
      <c r="L41" s="18"/>
      <c r="M41" s="18"/>
      <c r="N41" s="20"/>
      <c r="O41" s="99"/>
    </row>
    <row r="42" spans="2:15" ht="15" customHeight="1" thickBot="1" x14ac:dyDescent="0.3">
      <c r="B42" s="211"/>
      <c r="C42" s="212" t="s">
        <v>1</v>
      </c>
      <c r="D42" s="173"/>
      <c r="E42" s="35" t="s">
        <v>8</v>
      </c>
      <c r="F42" s="28">
        <v>0</v>
      </c>
      <c r="G42" s="29">
        <v>0</v>
      </c>
      <c r="H42" s="182"/>
      <c r="I42" s="13"/>
      <c r="J42" s="100"/>
      <c r="K42" s="100"/>
      <c r="L42" s="18"/>
      <c r="M42" s="18"/>
      <c r="N42" s="20"/>
      <c r="O42" s="99"/>
    </row>
    <row r="43" spans="2:15" ht="15" customHeight="1" x14ac:dyDescent="0.25">
      <c r="B43" s="174" t="s">
        <v>2</v>
      </c>
      <c r="C43" s="209" t="s">
        <v>1</v>
      </c>
      <c r="D43" s="171" t="s">
        <v>68</v>
      </c>
      <c r="E43" s="30" t="s">
        <v>4</v>
      </c>
      <c r="F43" s="16">
        <v>1</v>
      </c>
      <c r="G43" s="19">
        <f>SUM(F43*5)</f>
        <v>5</v>
      </c>
      <c r="H43" s="181" t="s">
        <v>67</v>
      </c>
      <c r="I43" s="13"/>
      <c r="J43" s="100"/>
      <c r="K43" s="100"/>
      <c r="L43" s="18"/>
      <c r="M43" s="18"/>
      <c r="N43" s="20"/>
      <c r="O43" s="99"/>
    </row>
    <row r="44" spans="2:15" ht="15" customHeight="1" x14ac:dyDescent="0.25">
      <c r="B44" s="175"/>
      <c r="C44" s="210" t="s">
        <v>1</v>
      </c>
      <c r="D44" s="172"/>
      <c r="E44" s="21" t="s">
        <v>5</v>
      </c>
      <c r="F44" s="83">
        <v>1</v>
      </c>
      <c r="G44" s="25">
        <f>SUM(F44*5)</f>
        <v>5</v>
      </c>
      <c r="H44" s="181"/>
      <c r="I44" s="13"/>
      <c r="J44" s="100"/>
      <c r="K44" s="100"/>
      <c r="L44" s="18"/>
      <c r="M44" s="18"/>
      <c r="N44" s="20"/>
      <c r="O44" s="99"/>
    </row>
    <row r="45" spans="2:15" ht="15" customHeight="1" x14ac:dyDescent="0.25">
      <c r="B45" s="175"/>
      <c r="C45" s="210" t="s">
        <v>1</v>
      </c>
      <c r="D45" s="172"/>
      <c r="E45" s="21" t="s">
        <v>6</v>
      </c>
      <c r="F45" s="16">
        <v>1</v>
      </c>
      <c r="G45" s="25">
        <f>SUM(F45*5)</f>
        <v>5</v>
      </c>
      <c r="H45" s="181"/>
      <c r="I45" s="13"/>
      <c r="J45" s="100"/>
      <c r="K45" s="100"/>
      <c r="L45" s="18"/>
      <c r="M45" s="18"/>
      <c r="N45" s="20"/>
      <c r="O45" s="99"/>
    </row>
    <row r="46" spans="2:15" ht="15" customHeight="1" x14ac:dyDescent="0.25">
      <c r="B46" s="175"/>
      <c r="C46" s="210" t="s">
        <v>1</v>
      </c>
      <c r="D46" s="172"/>
      <c r="E46" s="21" t="s">
        <v>5</v>
      </c>
      <c r="F46" s="22">
        <v>1</v>
      </c>
      <c r="G46" s="25">
        <f>SUM(F46*5)</f>
        <v>5</v>
      </c>
      <c r="H46" s="181"/>
      <c r="I46" s="13"/>
      <c r="J46" s="100"/>
      <c r="K46" s="100"/>
      <c r="L46" s="18"/>
      <c r="M46" s="18"/>
      <c r="N46" s="20"/>
      <c r="O46" s="99"/>
    </row>
    <row r="47" spans="2:15" ht="15" customHeight="1" x14ac:dyDescent="0.25">
      <c r="B47" s="175"/>
      <c r="C47" s="210" t="s">
        <v>1</v>
      </c>
      <c r="D47" s="172"/>
      <c r="E47" s="21" t="s">
        <v>7</v>
      </c>
      <c r="F47" s="22">
        <v>1</v>
      </c>
      <c r="G47" s="25">
        <f>SUM(F47*5)</f>
        <v>5</v>
      </c>
      <c r="H47" s="181"/>
      <c r="I47" s="13"/>
      <c r="J47" s="100"/>
      <c r="K47" s="100"/>
      <c r="L47" s="18"/>
      <c r="M47" s="18"/>
      <c r="N47" s="20"/>
      <c r="O47" s="99"/>
    </row>
    <row r="48" spans="2:15" ht="15" customHeight="1" x14ac:dyDescent="0.25">
      <c r="B48" s="175"/>
      <c r="C48" s="210" t="s">
        <v>1</v>
      </c>
      <c r="D48" s="172"/>
      <c r="E48" s="27" t="s">
        <v>8</v>
      </c>
      <c r="F48" s="22">
        <v>0</v>
      </c>
      <c r="G48" s="25">
        <v>0</v>
      </c>
      <c r="H48" s="181"/>
      <c r="I48" s="13"/>
      <c r="J48" s="100"/>
      <c r="K48" s="100"/>
      <c r="L48" s="18"/>
      <c r="M48" s="18"/>
      <c r="N48" s="20"/>
      <c r="O48" s="99"/>
    </row>
    <row r="49" spans="2:15" ht="15" customHeight="1" thickBot="1" x14ac:dyDescent="0.3">
      <c r="B49" s="211"/>
      <c r="C49" s="212" t="s">
        <v>1</v>
      </c>
      <c r="D49" s="173"/>
      <c r="E49" s="35" t="s">
        <v>8</v>
      </c>
      <c r="F49" s="28">
        <v>0</v>
      </c>
      <c r="G49" s="29">
        <v>0</v>
      </c>
      <c r="H49" s="182"/>
      <c r="I49" s="13"/>
      <c r="J49" s="100"/>
      <c r="K49" s="100"/>
      <c r="L49" s="18"/>
      <c r="M49" s="18"/>
      <c r="N49" s="20"/>
      <c r="O49" s="99"/>
    </row>
    <row r="50" spans="2:15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3"/>
      <c r="L50" s="14"/>
      <c r="M50" s="14"/>
      <c r="N50" s="37"/>
      <c r="O50" s="13"/>
    </row>
    <row r="51" spans="2:15" ht="15" customHeight="1" x14ac:dyDescent="0.25">
      <c r="B51" s="215" t="s">
        <v>82</v>
      </c>
      <c r="C51" s="216"/>
      <c r="D51" s="213" t="s">
        <v>1</v>
      </c>
      <c r="E51" s="213"/>
      <c r="F51" s="33">
        <f>SUM(F15:F49)</f>
        <v>25</v>
      </c>
      <c r="G51" s="34">
        <f>SUM(G15:G49)</f>
        <v>125</v>
      </c>
      <c r="H51" s="38"/>
      <c r="I51" s="13"/>
      <c r="J51" s="246"/>
      <c r="K51" s="245"/>
      <c r="L51" s="245"/>
      <c r="M51" s="18"/>
      <c r="N51" s="20"/>
      <c r="O51" s="98"/>
    </row>
    <row r="52" spans="2:15" ht="15" customHeight="1" thickBot="1" x14ac:dyDescent="0.3">
      <c r="B52" s="217"/>
      <c r="C52" s="218"/>
      <c r="D52" s="214" t="s">
        <v>3</v>
      </c>
      <c r="E52" s="214"/>
      <c r="F52" s="39">
        <v>2</v>
      </c>
      <c r="G52" s="40">
        <f>SUM(F52)*300</f>
        <v>600</v>
      </c>
      <c r="H52" s="41"/>
      <c r="I52" s="13"/>
      <c r="J52" s="246"/>
      <c r="K52" s="245"/>
      <c r="L52" s="245"/>
      <c r="M52" s="18"/>
      <c r="N52" s="20"/>
      <c r="O52" s="98"/>
    </row>
    <row r="53" spans="2:15" ht="15" customHeight="1" x14ac:dyDescent="0.25"/>
    <row r="54" spans="2:15" x14ac:dyDescent="0.25">
      <c r="B54" s="4" t="s">
        <v>78</v>
      </c>
    </row>
    <row r="55" spans="2:15" x14ac:dyDescent="0.25">
      <c r="B55" t="s">
        <v>79</v>
      </c>
    </row>
  </sheetData>
  <mergeCells count="40">
    <mergeCell ref="J12:O12"/>
    <mergeCell ref="J13:O13"/>
    <mergeCell ref="J3:O3"/>
    <mergeCell ref="J4:O4"/>
    <mergeCell ref="J5:J6"/>
    <mergeCell ref="K5:M6"/>
    <mergeCell ref="K7:K8"/>
    <mergeCell ref="J7:J8"/>
    <mergeCell ref="N5:O5"/>
    <mergeCell ref="B5:C6"/>
    <mergeCell ref="B3:H3"/>
    <mergeCell ref="B4:H4"/>
    <mergeCell ref="D5:F6"/>
    <mergeCell ref="B14:C14"/>
    <mergeCell ref="D14:E14"/>
    <mergeCell ref="B7:C8"/>
    <mergeCell ref="D7:D8"/>
    <mergeCell ref="B12:H12"/>
    <mergeCell ref="B13:H13"/>
    <mergeCell ref="H15:H21"/>
    <mergeCell ref="H22:H28"/>
    <mergeCell ref="K51:L51"/>
    <mergeCell ref="K52:L52"/>
    <mergeCell ref="J51:J52"/>
    <mergeCell ref="H29:H35"/>
    <mergeCell ref="H43:H49"/>
    <mergeCell ref="H36:H42"/>
    <mergeCell ref="B51:C52"/>
    <mergeCell ref="D51:E51"/>
    <mergeCell ref="D52:E52"/>
    <mergeCell ref="B15:C21"/>
    <mergeCell ref="B22:C28"/>
    <mergeCell ref="B29:C35"/>
    <mergeCell ref="B43:C49"/>
    <mergeCell ref="D43:D49"/>
    <mergeCell ref="D15:D21"/>
    <mergeCell ref="D22:D28"/>
    <mergeCell ref="D29:D35"/>
    <mergeCell ref="B36:C42"/>
    <mergeCell ref="D36:D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6"/>
  <sheetViews>
    <sheetView topLeftCell="A10" zoomScale="90" zoomScaleNormal="90" workbookViewId="0">
      <selection activeCell="P3" sqref="P3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12.7109375" customWidth="1"/>
    <col min="11" max="11" width="5.42578125" customWidth="1"/>
    <col min="12" max="14" width="10.85546875" customWidth="1"/>
    <col min="15" max="15" width="12" customWidth="1"/>
  </cols>
  <sheetData>
    <row r="1" spans="2:15" x14ac:dyDescent="0.25">
      <c r="B1" s="4" t="s">
        <v>83</v>
      </c>
    </row>
    <row r="2" spans="2:15" ht="15.75" thickBot="1" x14ac:dyDescent="0.3">
      <c r="B2" s="57" t="s">
        <v>84</v>
      </c>
    </row>
    <row r="3" spans="2:15" s="85" customFormat="1" ht="60" customHeight="1" x14ac:dyDescent="0.25">
      <c r="B3" s="219" t="s">
        <v>85</v>
      </c>
      <c r="C3" s="220"/>
      <c r="D3" s="220"/>
      <c r="E3" s="220"/>
      <c r="F3" s="220"/>
      <c r="G3" s="220"/>
      <c r="H3" s="221"/>
      <c r="J3" s="248"/>
      <c r="K3" s="248"/>
      <c r="L3" s="248"/>
      <c r="M3" s="248"/>
      <c r="N3" s="248"/>
    </row>
    <row r="4" spans="2:15" ht="15.75" thickBot="1" x14ac:dyDescent="0.3">
      <c r="B4" s="202" t="s">
        <v>25</v>
      </c>
      <c r="C4" s="203"/>
      <c r="D4" s="203"/>
      <c r="E4" s="203"/>
      <c r="F4" s="203"/>
      <c r="G4" s="203"/>
      <c r="H4" s="204"/>
      <c r="J4" s="249"/>
      <c r="K4" s="249"/>
      <c r="L4" s="249"/>
      <c r="M4" s="249"/>
      <c r="N4" s="249"/>
    </row>
    <row r="5" spans="2:15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250"/>
      <c r="K5" s="250"/>
      <c r="L5" s="250"/>
      <c r="M5" s="249"/>
      <c r="N5" s="249"/>
    </row>
    <row r="6" spans="2:15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250"/>
      <c r="K6" s="250"/>
      <c r="L6" s="250"/>
      <c r="M6" s="88"/>
      <c r="N6" s="88"/>
    </row>
    <row r="7" spans="2:15" ht="24" customHeight="1" x14ac:dyDescent="0.25">
      <c r="B7" s="161" t="s">
        <v>86</v>
      </c>
      <c r="C7" s="162"/>
      <c r="D7" s="187" t="s">
        <v>2</v>
      </c>
      <c r="E7" s="50" t="s">
        <v>1</v>
      </c>
      <c r="F7" s="55"/>
      <c r="G7" s="51" t="s">
        <v>35</v>
      </c>
      <c r="H7" s="5">
        <v>0</v>
      </c>
      <c r="J7" s="251"/>
      <c r="K7" s="89"/>
      <c r="L7" s="86"/>
      <c r="M7" s="90"/>
      <c r="N7" s="91"/>
    </row>
    <row r="8" spans="2:15" ht="24" customHeight="1" thickBot="1" x14ac:dyDescent="0.3">
      <c r="B8" s="163"/>
      <c r="C8" s="164"/>
      <c r="D8" s="188"/>
      <c r="E8" s="54" t="s">
        <v>3</v>
      </c>
      <c r="F8" s="56"/>
      <c r="G8" s="52" t="s">
        <v>35</v>
      </c>
      <c r="H8" s="3">
        <v>0</v>
      </c>
      <c r="J8" s="251"/>
      <c r="K8" s="89"/>
      <c r="L8" s="86"/>
      <c r="M8" s="90"/>
      <c r="N8" s="91"/>
    </row>
    <row r="10" spans="2:15" x14ac:dyDescent="0.25">
      <c r="B10" s="4" t="s">
        <v>87</v>
      </c>
    </row>
    <row r="11" spans="2:15" ht="15.75" thickBot="1" x14ac:dyDescent="0.3">
      <c r="B11" s="11" t="s">
        <v>88</v>
      </c>
    </row>
    <row r="12" spans="2:15" x14ac:dyDescent="0.25">
      <c r="B12" s="165" t="s">
        <v>16</v>
      </c>
      <c r="C12" s="166"/>
      <c r="D12" s="166"/>
      <c r="E12" s="166"/>
      <c r="F12" s="166"/>
      <c r="G12" s="166"/>
      <c r="H12" s="167"/>
      <c r="I12" s="12"/>
      <c r="J12" s="240" t="s">
        <v>89</v>
      </c>
      <c r="K12" s="241"/>
      <c r="L12" s="241"/>
      <c r="M12" s="241"/>
      <c r="N12" s="241"/>
      <c r="O12" s="242"/>
    </row>
    <row r="13" spans="2:15" ht="15.75" thickBot="1" x14ac:dyDescent="0.3">
      <c r="B13" s="191" t="s">
        <v>18</v>
      </c>
      <c r="C13" s="192"/>
      <c r="D13" s="192"/>
      <c r="E13" s="192"/>
      <c r="F13" s="192"/>
      <c r="G13" s="192"/>
      <c r="H13" s="193"/>
      <c r="I13" s="12"/>
      <c r="J13" s="235" t="s">
        <v>90</v>
      </c>
      <c r="K13" s="236"/>
      <c r="L13" s="236"/>
      <c r="M13" s="236"/>
      <c r="N13" s="236"/>
      <c r="O13" s="237"/>
    </row>
    <row r="14" spans="2:15" s="1" customFormat="1" ht="67.5" customHeight="1" thickBot="1" x14ac:dyDescent="0.3">
      <c r="B14" s="189" t="s">
        <v>0</v>
      </c>
      <c r="C14" s="194"/>
      <c r="D14" s="178" t="s">
        <v>11</v>
      </c>
      <c r="E14" s="190"/>
      <c r="F14" s="42" t="s">
        <v>23</v>
      </c>
      <c r="G14" s="42" t="s">
        <v>10</v>
      </c>
      <c r="H14" s="48" t="s">
        <v>91</v>
      </c>
      <c r="I14" s="44"/>
      <c r="J14" s="97" t="s">
        <v>0</v>
      </c>
      <c r="K14" s="179" t="s">
        <v>11</v>
      </c>
      <c r="L14" s="178"/>
      <c r="M14" s="42" t="s">
        <v>23</v>
      </c>
      <c r="N14" s="42" t="s">
        <v>10</v>
      </c>
      <c r="O14" s="48" t="s">
        <v>91</v>
      </c>
    </row>
    <row r="15" spans="2:15" ht="15" customHeight="1" x14ac:dyDescent="0.25">
      <c r="B15" s="175" t="s">
        <v>2</v>
      </c>
      <c r="C15" s="210"/>
      <c r="D15" s="171" t="s">
        <v>92</v>
      </c>
      <c r="E15" s="15" t="s">
        <v>4</v>
      </c>
      <c r="F15" s="16">
        <v>3</v>
      </c>
      <c r="G15" s="19">
        <f>SUM(F15*5)</f>
        <v>15</v>
      </c>
      <c r="H15" s="181" t="s">
        <v>93</v>
      </c>
      <c r="I15" s="13"/>
      <c r="J15" s="232" t="s">
        <v>2</v>
      </c>
      <c r="K15" s="171" t="s">
        <v>72</v>
      </c>
      <c r="L15" s="15" t="s">
        <v>4</v>
      </c>
      <c r="M15" s="16">
        <v>2</v>
      </c>
      <c r="N15" s="19">
        <f>SUM(M15*5)</f>
        <v>10</v>
      </c>
      <c r="O15" s="180" t="s">
        <v>94</v>
      </c>
    </row>
    <row r="16" spans="2:15" ht="15" customHeight="1" x14ac:dyDescent="0.25">
      <c r="B16" s="175"/>
      <c r="C16" s="210"/>
      <c r="D16" s="172"/>
      <c r="E16" s="21" t="s">
        <v>5</v>
      </c>
      <c r="F16" s="83">
        <v>3</v>
      </c>
      <c r="G16" s="25">
        <f>SUM(F16*5)</f>
        <v>15</v>
      </c>
      <c r="H16" s="181"/>
      <c r="I16" s="13"/>
      <c r="J16" s="233"/>
      <c r="K16" s="172"/>
      <c r="L16" s="21" t="s">
        <v>5</v>
      </c>
      <c r="M16" s="83">
        <v>2</v>
      </c>
      <c r="N16" s="25">
        <f>SUM(M16*5)</f>
        <v>10</v>
      </c>
      <c r="O16" s="181"/>
    </row>
    <row r="17" spans="2:15" ht="15" customHeight="1" x14ac:dyDescent="0.25">
      <c r="B17" s="175"/>
      <c r="C17" s="210"/>
      <c r="D17" s="172"/>
      <c r="E17" s="21" t="s">
        <v>6</v>
      </c>
      <c r="F17" s="16">
        <v>3</v>
      </c>
      <c r="G17" s="25">
        <f t="shared" ref="G17:G18" si="0">SUM(F17*5)</f>
        <v>15</v>
      </c>
      <c r="H17" s="181"/>
      <c r="I17" s="13"/>
      <c r="J17" s="233"/>
      <c r="K17" s="172"/>
      <c r="L17" s="21" t="s">
        <v>6</v>
      </c>
      <c r="M17" s="16">
        <v>0</v>
      </c>
      <c r="N17" s="25">
        <f t="shared" ref="N17:N18" si="1">SUM(M17*5)</f>
        <v>0</v>
      </c>
      <c r="O17" s="181"/>
    </row>
    <row r="18" spans="2:15" ht="15" customHeight="1" x14ac:dyDescent="0.25">
      <c r="B18" s="175"/>
      <c r="C18" s="210"/>
      <c r="D18" s="172"/>
      <c r="E18" s="21" t="s">
        <v>5</v>
      </c>
      <c r="F18" s="22">
        <v>3</v>
      </c>
      <c r="G18" s="25">
        <f t="shared" si="0"/>
        <v>15</v>
      </c>
      <c r="H18" s="181"/>
      <c r="I18" s="13"/>
      <c r="J18" s="233"/>
      <c r="K18" s="172"/>
      <c r="L18" s="21" t="s">
        <v>5</v>
      </c>
      <c r="M18" s="22">
        <v>0</v>
      </c>
      <c r="N18" s="25">
        <f t="shared" si="1"/>
        <v>0</v>
      </c>
      <c r="O18" s="181"/>
    </row>
    <row r="19" spans="2:15" ht="15" customHeight="1" x14ac:dyDescent="0.25">
      <c r="B19" s="175"/>
      <c r="C19" s="210"/>
      <c r="D19" s="172"/>
      <c r="E19" s="21" t="s">
        <v>7</v>
      </c>
      <c r="F19" s="22">
        <v>3</v>
      </c>
      <c r="G19" s="25">
        <f>SUM(F19*5)</f>
        <v>15</v>
      </c>
      <c r="H19" s="181"/>
      <c r="I19" s="13"/>
      <c r="J19" s="233"/>
      <c r="K19" s="172"/>
      <c r="L19" s="21" t="s">
        <v>7</v>
      </c>
      <c r="M19" s="22">
        <v>0</v>
      </c>
      <c r="N19" s="25">
        <f>SUM(M19*5)</f>
        <v>0</v>
      </c>
      <c r="O19" s="181"/>
    </row>
    <row r="20" spans="2:15" ht="15" customHeight="1" x14ac:dyDescent="0.25">
      <c r="B20" s="175"/>
      <c r="C20" s="210"/>
      <c r="D20" s="172"/>
      <c r="E20" s="27" t="s">
        <v>8</v>
      </c>
      <c r="F20" s="22">
        <v>0</v>
      </c>
      <c r="G20" s="25">
        <v>0</v>
      </c>
      <c r="H20" s="181"/>
      <c r="I20" s="13"/>
      <c r="J20" s="233"/>
      <c r="K20" s="172"/>
      <c r="L20" s="27" t="s">
        <v>8</v>
      </c>
      <c r="M20" s="22">
        <v>0</v>
      </c>
      <c r="N20" s="25">
        <v>0</v>
      </c>
      <c r="O20" s="181"/>
    </row>
    <row r="21" spans="2:15" ht="15" customHeight="1" thickBot="1" x14ac:dyDescent="0.3">
      <c r="B21" s="211"/>
      <c r="C21" s="212"/>
      <c r="D21" s="173"/>
      <c r="E21" s="15" t="s">
        <v>8</v>
      </c>
      <c r="F21" s="28">
        <v>0</v>
      </c>
      <c r="G21" s="29">
        <v>0</v>
      </c>
      <c r="H21" s="182"/>
      <c r="I21" s="13"/>
      <c r="J21" s="234"/>
      <c r="K21" s="173"/>
      <c r="L21" s="15" t="s">
        <v>8</v>
      </c>
      <c r="M21" s="28">
        <v>0</v>
      </c>
      <c r="N21" s="29">
        <v>0</v>
      </c>
      <c r="O21" s="182"/>
    </row>
    <row r="22" spans="2:15" ht="15" customHeight="1" x14ac:dyDescent="0.25">
      <c r="B22" s="174" t="s">
        <v>2</v>
      </c>
      <c r="C22" s="209" t="s">
        <v>1</v>
      </c>
      <c r="D22" s="171" t="s">
        <v>95</v>
      </c>
      <c r="E22" s="30" t="s">
        <v>4</v>
      </c>
      <c r="F22" s="16">
        <v>3</v>
      </c>
      <c r="G22" s="19">
        <f>SUM(F22*5)</f>
        <v>15</v>
      </c>
      <c r="H22" s="180" t="s">
        <v>93</v>
      </c>
      <c r="I22" s="13"/>
      <c r="J22" s="232" t="s">
        <v>2</v>
      </c>
      <c r="K22" s="171" t="s">
        <v>71</v>
      </c>
      <c r="L22" s="30" t="s">
        <v>4</v>
      </c>
      <c r="M22" s="16">
        <v>2</v>
      </c>
      <c r="N22" s="19">
        <f>SUM(M22*5)</f>
        <v>10</v>
      </c>
      <c r="O22" s="180" t="s">
        <v>94</v>
      </c>
    </row>
    <row r="23" spans="2:15" ht="15" customHeight="1" x14ac:dyDescent="0.25">
      <c r="B23" s="175"/>
      <c r="C23" s="210" t="s">
        <v>1</v>
      </c>
      <c r="D23" s="172"/>
      <c r="E23" s="21" t="s">
        <v>5</v>
      </c>
      <c r="F23" s="83">
        <v>3</v>
      </c>
      <c r="G23" s="25">
        <f>SUM(F23*5)</f>
        <v>15</v>
      </c>
      <c r="H23" s="181"/>
      <c r="I23" s="13"/>
      <c r="J23" s="233"/>
      <c r="K23" s="172"/>
      <c r="L23" s="21" t="s">
        <v>5</v>
      </c>
      <c r="M23" s="83">
        <v>2</v>
      </c>
      <c r="N23" s="25">
        <f>SUM(M23*5)</f>
        <v>10</v>
      </c>
      <c r="O23" s="181"/>
    </row>
    <row r="24" spans="2:15" ht="15" customHeight="1" x14ac:dyDescent="0.25">
      <c r="B24" s="175"/>
      <c r="C24" s="210" t="s">
        <v>1</v>
      </c>
      <c r="D24" s="172"/>
      <c r="E24" s="21" t="s">
        <v>6</v>
      </c>
      <c r="F24" s="16">
        <v>3</v>
      </c>
      <c r="G24" s="25">
        <f t="shared" ref="G24:G25" si="2">SUM(F24*5)</f>
        <v>15</v>
      </c>
      <c r="H24" s="181"/>
      <c r="I24" s="13"/>
      <c r="J24" s="233"/>
      <c r="K24" s="172"/>
      <c r="L24" s="21" t="s">
        <v>6</v>
      </c>
      <c r="M24" s="16">
        <v>0</v>
      </c>
      <c r="N24" s="25">
        <f t="shared" ref="N24:N25" si="3">SUM(M24*5)</f>
        <v>0</v>
      </c>
      <c r="O24" s="181"/>
    </row>
    <row r="25" spans="2:15" ht="15" customHeight="1" x14ac:dyDescent="0.25">
      <c r="B25" s="175"/>
      <c r="C25" s="210" t="s">
        <v>1</v>
      </c>
      <c r="D25" s="172"/>
      <c r="E25" s="21" t="s">
        <v>5</v>
      </c>
      <c r="F25" s="22">
        <v>3</v>
      </c>
      <c r="G25" s="25">
        <f t="shared" si="2"/>
        <v>15</v>
      </c>
      <c r="H25" s="181"/>
      <c r="I25" s="13"/>
      <c r="J25" s="233"/>
      <c r="K25" s="172"/>
      <c r="L25" s="21" t="s">
        <v>5</v>
      </c>
      <c r="M25" s="22">
        <v>0</v>
      </c>
      <c r="N25" s="25">
        <f t="shared" si="3"/>
        <v>0</v>
      </c>
      <c r="O25" s="181"/>
    </row>
    <row r="26" spans="2:15" ht="15" customHeight="1" x14ac:dyDescent="0.25">
      <c r="B26" s="175"/>
      <c r="C26" s="210" t="s">
        <v>1</v>
      </c>
      <c r="D26" s="172"/>
      <c r="E26" s="21" t="s">
        <v>7</v>
      </c>
      <c r="F26" s="22">
        <v>3</v>
      </c>
      <c r="G26" s="25">
        <f>SUM(F26*5)</f>
        <v>15</v>
      </c>
      <c r="H26" s="181"/>
      <c r="I26" s="13"/>
      <c r="J26" s="233"/>
      <c r="K26" s="172"/>
      <c r="L26" s="21" t="s">
        <v>7</v>
      </c>
      <c r="M26" s="22">
        <v>0</v>
      </c>
      <c r="N26" s="25">
        <f>SUM(M26*5)</f>
        <v>0</v>
      </c>
      <c r="O26" s="181"/>
    </row>
    <row r="27" spans="2:15" ht="15" customHeight="1" x14ac:dyDescent="0.25">
      <c r="B27" s="175"/>
      <c r="C27" s="210" t="s">
        <v>1</v>
      </c>
      <c r="D27" s="172"/>
      <c r="E27" s="27" t="s">
        <v>8</v>
      </c>
      <c r="F27" s="22">
        <v>0</v>
      </c>
      <c r="G27" s="25">
        <v>0</v>
      </c>
      <c r="H27" s="181"/>
      <c r="I27" s="13"/>
      <c r="J27" s="233"/>
      <c r="K27" s="172"/>
      <c r="L27" s="27" t="s">
        <v>8</v>
      </c>
      <c r="M27" s="22">
        <v>0</v>
      </c>
      <c r="N27" s="25">
        <v>0</v>
      </c>
      <c r="O27" s="181"/>
    </row>
    <row r="28" spans="2:15" ht="15" customHeight="1" thickBot="1" x14ac:dyDescent="0.3">
      <c r="B28" s="211"/>
      <c r="C28" s="212" t="s">
        <v>1</v>
      </c>
      <c r="D28" s="173"/>
      <c r="E28" s="15" t="s">
        <v>8</v>
      </c>
      <c r="F28" s="28">
        <v>0</v>
      </c>
      <c r="G28" s="29">
        <v>0</v>
      </c>
      <c r="H28" s="182"/>
      <c r="I28" s="13"/>
      <c r="J28" s="234"/>
      <c r="K28" s="173"/>
      <c r="L28" s="15" t="s">
        <v>8</v>
      </c>
      <c r="M28" s="28">
        <v>0</v>
      </c>
      <c r="N28" s="29">
        <v>0</v>
      </c>
      <c r="O28" s="182"/>
    </row>
    <row r="29" spans="2:15" ht="15" customHeight="1" x14ac:dyDescent="0.25">
      <c r="B29" s="174" t="s">
        <v>2</v>
      </c>
      <c r="C29" s="209" t="s">
        <v>1</v>
      </c>
      <c r="D29" s="171" t="s">
        <v>96</v>
      </c>
      <c r="E29" s="30" t="s">
        <v>4</v>
      </c>
      <c r="F29" s="16">
        <v>3</v>
      </c>
      <c r="G29" s="19">
        <f>SUM(F29*5)</f>
        <v>15</v>
      </c>
      <c r="H29" s="180" t="s">
        <v>93</v>
      </c>
      <c r="I29" s="13"/>
      <c r="J29" s="232" t="s">
        <v>2</v>
      </c>
      <c r="K29" s="171" t="s">
        <v>70</v>
      </c>
      <c r="L29" s="30" t="s">
        <v>4</v>
      </c>
      <c r="M29" s="16">
        <v>2</v>
      </c>
      <c r="N29" s="19">
        <f>SUM(M29*5)</f>
        <v>10</v>
      </c>
      <c r="O29" s="180" t="s">
        <v>94</v>
      </c>
    </row>
    <row r="30" spans="2:15" ht="15" customHeight="1" x14ac:dyDescent="0.25">
      <c r="B30" s="175"/>
      <c r="C30" s="210" t="s">
        <v>1</v>
      </c>
      <c r="D30" s="172"/>
      <c r="E30" s="21" t="s">
        <v>5</v>
      </c>
      <c r="F30" s="83">
        <v>3</v>
      </c>
      <c r="G30" s="25">
        <f>SUM(F30*5)</f>
        <v>15</v>
      </c>
      <c r="H30" s="181"/>
      <c r="I30" s="13"/>
      <c r="J30" s="233"/>
      <c r="K30" s="172"/>
      <c r="L30" s="21" t="s">
        <v>5</v>
      </c>
      <c r="M30" s="83">
        <v>2</v>
      </c>
      <c r="N30" s="25">
        <f>SUM(M30*5)</f>
        <v>10</v>
      </c>
      <c r="O30" s="181"/>
    </row>
    <row r="31" spans="2:15" ht="15" customHeight="1" x14ac:dyDescent="0.25">
      <c r="B31" s="175"/>
      <c r="C31" s="210" t="s">
        <v>1</v>
      </c>
      <c r="D31" s="172"/>
      <c r="E31" s="21" t="s">
        <v>6</v>
      </c>
      <c r="F31" s="16">
        <v>3</v>
      </c>
      <c r="G31" s="25">
        <f t="shared" ref="G31:G32" si="4">SUM(F31*5)</f>
        <v>15</v>
      </c>
      <c r="H31" s="181"/>
      <c r="I31" s="13"/>
      <c r="J31" s="233"/>
      <c r="K31" s="172"/>
      <c r="L31" s="21" t="s">
        <v>6</v>
      </c>
      <c r="M31" s="16">
        <v>0</v>
      </c>
      <c r="N31" s="25">
        <f t="shared" ref="N31:N32" si="5">SUM(M31*5)</f>
        <v>0</v>
      </c>
      <c r="O31" s="181"/>
    </row>
    <row r="32" spans="2:15" ht="15" customHeight="1" x14ac:dyDescent="0.25">
      <c r="B32" s="175"/>
      <c r="C32" s="210" t="s">
        <v>1</v>
      </c>
      <c r="D32" s="172"/>
      <c r="E32" s="21" t="s">
        <v>5</v>
      </c>
      <c r="F32" s="22">
        <v>3</v>
      </c>
      <c r="G32" s="25">
        <f t="shared" si="4"/>
        <v>15</v>
      </c>
      <c r="H32" s="181"/>
      <c r="I32" s="13"/>
      <c r="J32" s="233"/>
      <c r="K32" s="172"/>
      <c r="L32" s="21" t="s">
        <v>5</v>
      </c>
      <c r="M32" s="22">
        <v>0</v>
      </c>
      <c r="N32" s="25">
        <f t="shared" si="5"/>
        <v>0</v>
      </c>
      <c r="O32" s="181"/>
    </row>
    <row r="33" spans="2:15" ht="15" customHeight="1" x14ac:dyDescent="0.25">
      <c r="B33" s="175"/>
      <c r="C33" s="210" t="s">
        <v>1</v>
      </c>
      <c r="D33" s="172"/>
      <c r="E33" s="21" t="s">
        <v>7</v>
      </c>
      <c r="F33" s="22">
        <v>3</v>
      </c>
      <c r="G33" s="25">
        <f>SUM(F33*5)</f>
        <v>15</v>
      </c>
      <c r="H33" s="181"/>
      <c r="I33" s="13"/>
      <c r="J33" s="233"/>
      <c r="K33" s="172"/>
      <c r="L33" s="21" t="s">
        <v>7</v>
      </c>
      <c r="M33" s="22">
        <v>0</v>
      </c>
      <c r="N33" s="25">
        <f>SUM(M33*5)</f>
        <v>0</v>
      </c>
      <c r="O33" s="181"/>
    </row>
    <row r="34" spans="2:15" ht="15" customHeight="1" x14ac:dyDescent="0.25">
      <c r="B34" s="175"/>
      <c r="C34" s="210" t="s">
        <v>1</v>
      </c>
      <c r="D34" s="172"/>
      <c r="E34" s="27" t="s">
        <v>8</v>
      </c>
      <c r="F34" s="22">
        <v>0</v>
      </c>
      <c r="G34" s="25">
        <v>0</v>
      </c>
      <c r="H34" s="181"/>
      <c r="I34" s="13"/>
      <c r="J34" s="233"/>
      <c r="K34" s="172"/>
      <c r="L34" s="27" t="s">
        <v>8</v>
      </c>
      <c r="M34" s="22">
        <v>0</v>
      </c>
      <c r="N34" s="25">
        <v>0</v>
      </c>
      <c r="O34" s="181"/>
    </row>
    <row r="35" spans="2:15" ht="15" customHeight="1" thickBot="1" x14ac:dyDescent="0.3">
      <c r="B35" s="211"/>
      <c r="C35" s="212" t="s">
        <v>1</v>
      </c>
      <c r="D35" s="173"/>
      <c r="E35" s="35" t="s">
        <v>8</v>
      </c>
      <c r="F35" s="28">
        <v>0</v>
      </c>
      <c r="G35" s="29">
        <v>0</v>
      </c>
      <c r="H35" s="182"/>
      <c r="I35" s="13"/>
      <c r="J35" s="234"/>
      <c r="K35" s="173"/>
      <c r="L35" s="35" t="s">
        <v>8</v>
      </c>
      <c r="M35" s="28">
        <v>0</v>
      </c>
      <c r="N35" s="29">
        <v>0</v>
      </c>
      <c r="O35" s="182"/>
    </row>
    <row r="36" spans="2:15" ht="15" customHeight="1" x14ac:dyDescent="0.25">
      <c r="B36" s="174" t="s">
        <v>2</v>
      </c>
      <c r="C36" s="209" t="s">
        <v>1</v>
      </c>
      <c r="D36" s="171" t="s">
        <v>97</v>
      </c>
      <c r="E36" s="30" t="s">
        <v>4</v>
      </c>
      <c r="F36" s="16">
        <v>3</v>
      </c>
      <c r="G36" s="19">
        <f>SUM(F36*5)</f>
        <v>15</v>
      </c>
      <c r="H36" s="180" t="s">
        <v>93</v>
      </c>
      <c r="I36" s="13"/>
      <c r="J36" s="232" t="s">
        <v>2</v>
      </c>
      <c r="K36" s="171" t="s">
        <v>69</v>
      </c>
      <c r="L36" s="30" t="s">
        <v>4</v>
      </c>
      <c r="M36" s="16">
        <v>2</v>
      </c>
      <c r="N36" s="19">
        <f>SUM(M36*5)</f>
        <v>10</v>
      </c>
      <c r="O36" s="180" t="s">
        <v>94</v>
      </c>
    </row>
    <row r="37" spans="2:15" ht="15" customHeight="1" x14ac:dyDescent="0.25">
      <c r="B37" s="175"/>
      <c r="C37" s="210" t="s">
        <v>1</v>
      </c>
      <c r="D37" s="172"/>
      <c r="E37" s="21" t="s">
        <v>5</v>
      </c>
      <c r="F37" s="83">
        <v>3</v>
      </c>
      <c r="G37" s="25">
        <f>SUM(F37*5)</f>
        <v>15</v>
      </c>
      <c r="H37" s="181"/>
      <c r="I37" s="13"/>
      <c r="J37" s="233"/>
      <c r="K37" s="172"/>
      <c r="L37" s="21" t="s">
        <v>5</v>
      </c>
      <c r="M37" s="83">
        <v>2</v>
      </c>
      <c r="N37" s="25">
        <f>SUM(M37*5)</f>
        <v>10</v>
      </c>
      <c r="O37" s="181"/>
    </row>
    <row r="38" spans="2:15" ht="15" customHeight="1" x14ac:dyDescent="0.25">
      <c r="B38" s="175"/>
      <c r="C38" s="210" t="s">
        <v>1</v>
      </c>
      <c r="D38" s="172"/>
      <c r="E38" s="21" t="s">
        <v>6</v>
      </c>
      <c r="F38" s="16">
        <v>3</v>
      </c>
      <c r="G38" s="25">
        <f t="shared" ref="G38:G39" si="6">SUM(F38*5)</f>
        <v>15</v>
      </c>
      <c r="H38" s="181"/>
      <c r="I38" s="13"/>
      <c r="J38" s="233"/>
      <c r="K38" s="172"/>
      <c r="L38" s="21" t="s">
        <v>6</v>
      </c>
      <c r="M38" s="16">
        <v>0</v>
      </c>
      <c r="N38" s="25">
        <f t="shared" ref="N38:N39" si="7">SUM(M38*5)</f>
        <v>0</v>
      </c>
      <c r="O38" s="181"/>
    </row>
    <row r="39" spans="2:15" ht="15" customHeight="1" x14ac:dyDescent="0.25">
      <c r="B39" s="175"/>
      <c r="C39" s="210" t="s">
        <v>1</v>
      </c>
      <c r="D39" s="172"/>
      <c r="E39" s="21" t="s">
        <v>5</v>
      </c>
      <c r="F39" s="22">
        <v>3</v>
      </c>
      <c r="G39" s="25">
        <f t="shared" si="6"/>
        <v>15</v>
      </c>
      <c r="H39" s="181"/>
      <c r="I39" s="13"/>
      <c r="J39" s="233"/>
      <c r="K39" s="172"/>
      <c r="L39" s="21" t="s">
        <v>5</v>
      </c>
      <c r="M39" s="22">
        <v>0</v>
      </c>
      <c r="N39" s="25">
        <f t="shared" si="7"/>
        <v>0</v>
      </c>
      <c r="O39" s="181"/>
    </row>
    <row r="40" spans="2:15" ht="15" customHeight="1" x14ac:dyDescent="0.25">
      <c r="B40" s="175"/>
      <c r="C40" s="210" t="s">
        <v>1</v>
      </c>
      <c r="D40" s="172"/>
      <c r="E40" s="21" t="s">
        <v>7</v>
      </c>
      <c r="F40" s="22">
        <v>3</v>
      </c>
      <c r="G40" s="25">
        <f>SUM(F40*5)</f>
        <v>15</v>
      </c>
      <c r="H40" s="181"/>
      <c r="I40" s="13"/>
      <c r="J40" s="233"/>
      <c r="K40" s="172"/>
      <c r="L40" s="21" t="s">
        <v>7</v>
      </c>
      <c r="M40" s="22">
        <v>0</v>
      </c>
      <c r="N40" s="25">
        <f>SUM(M40*5)</f>
        <v>0</v>
      </c>
      <c r="O40" s="181"/>
    </row>
    <row r="41" spans="2:15" ht="15" customHeight="1" x14ac:dyDescent="0.25">
      <c r="B41" s="175"/>
      <c r="C41" s="210" t="s">
        <v>1</v>
      </c>
      <c r="D41" s="172"/>
      <c r="E41" s="27" t="s">
        <v>8</v>
      </c>
      <c r="F41" s="22">
        <v>0</v>
      </c>
      <c r="G41" s="25">
        <v>0</v>
      </c>
      <c r="H41" s="181"/>
      <c r="I41" s="13"/>
      <c r="J41" s="233"/>
      <c r="K41" s="172"/>
      <c r="L41" s="27" t="s">
        <v>8</v>
      </c>
      <c r="M41" s="22">
        <v>0</v>
      </c>
      <c r="N41" s="25">
        <v>0</v>
      </c>
      <c r="O41" s="181"/>
    </row>
    <row r="42" spans="2:15" ht="15" customHeight="1" thickBot="1" x14ac:dyDescent="0.3">
      <c r="B42" s="211"/>
      <c r="C42" s="212" t="s">
        <v>1</v>
      </c>
      <c r="D42" s="173"/>
      <c r="E42" s="35" t="s">
        <v>8</v>
      </c>
      <c r="F42" s="28">
        <v>0</v>
      </c>
      <c r="G42" s="29">
        <v>0</v>
      </c>
      <c r="H42" s="182"/>
      <c r="I42" s="13"/>
      <c r="J42" s="234"/>
      <c r="K42" s="173"/>
      <c r="L42" s="35" t="s">
        <v>8</v>
      </c>
      <c r="M42" s="28">
        <v>0</v>
      </c>
      <c r="N42" s="29">
        <v>0</v>
      </c>
      <c r="O42" s="182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3"/>
      <c r="M43" s="14"/>
      <c r="N43" s="37"/>
      <c r="O43" s="13"/>
    </row>
    <row r="44" spans="2:15" ht="15" customHeight="1" x14ac:dyDescent="0.25">
      <c r="B44" s="215" t="s">
        <v>98</v>
      </c>
      <c r="C44" s="216"/>
      <c r="D44" s="213" t="s">
        <v>1</v>
      </c>
      <c r="E44" s="213"/>
      <c r="F44" s="33">
        <f>SUM(F15:F42)</f>
        <v>60</v>
      </c>
      <c r="G44" s="34">
        <f>SUM(G15:G42)</f>
        <v>300</v>
      </c>
      <c r="H44" s="38"/>
      <c r="I44" s="13"/>
      <c r="J44" s="215" t="s">
        <v>98</v>
      </c>
      <c r="K44" s="213" t="s">
        <v>1</v>
      </c>
      <c r="L44" s="213"/>
      <c r="M44" s="33">
        <f>SUM(M15:M42)</f>
        <v>16</v>
      </c>
      <c r="N44" s="34">
        <f>SUM(N15:N42)</f>
        <v>80</v>
      </c>
      <c r="O44" s="38"/>
    </row>
    <row r="45" spans="2:15" ht="15" customHeight="1" thickBot="1" x14ac:dyDescent="0.3">
      <c r="B45" s="217"/>
      <c r="C45" s="218"/>
      <c r="D45" s="214" t="s">
        <v>3</v>
      </c>
      <c r="E45" s="214"/>
      <c r="F45" s="39">
        <v>3</v>
      </c>
      <c r="G45" s="40">
        <f>SUM(F45)*300</f>
        <v>900</v>
      </c>
      <c r="H45" s="41"/>
      <c r="I45" s="13"/>
      <c r="J45" s="217"/>
      <c r="K45" s="214" t="s">
        <v>3</v>
      </c>
      <c r="L45" s="214"/>
      <c r="M45" s="39">
        <v>2</v>
      </c>
      <c r="N45" s="40">
        <f>SUM(M45)*300</f>
        <v>600</v>
      </c>
      <c r="O45" s="41"/>
    </row>
    <row r="46" spans="2:15" ht="15" customHeight="1" x14ac:dyDescent="0.25">
      <c r="M46" s="2"/>
    </row>
  </sheetData>
  <mergeCells count="49">
    <mergeCell ref="B13:H13"/>
    <mergeCell ref="J13:O13"/>
    <mergeCell ref="B3:H3"/>
    <mergeCell ref="J3:N3"/>
    <mergeCell ref="B4:H4"/>
    <mergeCell ref="J4:N4"/>
    <mergeCell ref="B5:C6"/>
    <mergeCell ref="D5:F6"/>
    <mergeCell ref="J5:J6"/>
    <mergeCell ref="K5:L6"/>
    <mergeCell ref="M5:N5"/>
    <mergeCell ref="B7:C8"/>
    <mergeCell ref="D7:D8"/>
    <mergeCell ref="J7:J8"/>
    <mergeCell ref="B12:H12"/>
    <mergeCell ref="J12:O12"/>
    <mergeCell ref="B14:C14"/>
    <mergeCell ref="D14:E14"/>
    <mergeCell ref="K14:L14"/>
    <mergeCell ref="B15:C21"/>
    <mergeCell ref="D15:D21"/>
    <mergeCell ref="H15:H21"/>
    <mergeCell ref="J15:J21"/>
    <mergeCell ref="K15:K21"/>
    <mergeCell ref="O15:O21"/>
    <mergeCell ref="B22:C28"/>
    <mergeCell ref="D22:D28"/>
    <mergeCell ref="H22:H28"/>
    <mergeCell ref="J22:J28"/>
    <mergeCell ref="K22:K28"/>
    <mergeCell ref="O22:O28"/>
    <mergeCell ref="O36:O42"/>
    <mergeCell ref="B29:C35"/>
    <mergeCell ref="D29:D35"/>
    <mergeCell ref="H29:H35"/>
    <mergeCell ref="J29:J35"/>
    <mergeCell ref="K29:K35"/>
    <mergeCell ref="O29:O35"/>
    <mergeCell ref="B36:C42"/>
    <mergeCell ref="D36:D42"/>
    <mergeCell ref="H36:H42"/>
    <mergeCell ref="J36:J42"/>
    <mergeCell ref="K36:K42"/>
    <mergeCell ref="B44:C45"/>
    <mergeCell ref="D44:E44"/>
    <mergeCell ref="J44:J45"/>
    <mergeCell ref="K44:L44"/>
    <mergeCell ref="D45:E45"/>
    <mergeCell ref="K45:L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W65"/>
  <sheetViews>
    <sheetView topLeftCell="A4" zoomScale="80" zoomScaleNormal="80" workbookViewId="0">
      <selection activeCell="R4" sqref="R4:X4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</cols>
  <sheetData>
    <row r="1" spans="2:49" s="105" customFormat="1" x14ac:dyDescent="0.25">
      <c r="B1" s="107" t="s">
        <v>124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</row>
    <row r="2" spans="2:49" ht="15.75" thickBot="1" x14ac:dyDescent="0.3">
      <c r="B2" s="57" t="s">
        <v>123</v>
      </c>
      <c r="J2" s="57"/>
      <c r="R2" s="57"/>
      <c r="Z2" s="57"/>
      <c r="AH2" s="57"/>
      <c r="AP2" s="57"/>
    </row>
    <row r="3" spans="2:49" s="85" customFormat="1" ht="60" customHeight="1" x14ac:dyDescent="0.25">
      <c r="B3" s="219" t="s">
        <v>133</v>
      </c>
      <c r="C3" s="220"/>
      <c r="D3" s="220"/>
      <c r="E3" s="220"/>
      <c r="F3" s="220"/>
      <c r="G3" s="220"/>
      <c r="H3" s="221"/>
      <c r="J3" s="219" t="s">
        <v>122</v>
      </c>
      <c r="K3" s="220"/>
      <c r="L3" s="220"/>
      <c r="M3" s="220"/>
      <c r="N3" s="220"/>
      <c r="O3" s="220"/>
      <c r="P3" s="221"/>
      <c r="R3" s="252"/>
      <c r="S3" s="252"/>
      <c r="T3" s="252"/>
      <c r="U3" s="252"/>
      <c r="V3" s="252"/>
      <c r="W3" s="252"/>
      <c r="X3" s="252"/>
      <c r="Y3" s="111"/>
      <c r="Z3" s="252"/>
      <c r="AA3" s="252"/>
      <c r="AB3" s="252"/>
      <c r="AC3" s="252"/>
      <c r="AD3" s="252"/>
      <c r="AE3" s="252"/>
      <c r="AF3" s="252"/>
      <c r="AG3" s="111"/>
      <c r="AH3" s="252"/>
      <c r="AI3" s="252"/>
      <c r="AJ3" s="252"/>
      <c r="AK3" s="252"/>
      <c r="AL3" s="252"/>
      <c r="AM3" s="252"/>
      <c r="AN3" s="252"/>
      <c r="AO3" s="111"/>
      <c r="AP3" s="252"/>
      <c r="AQ3" s="252"/>
      <c r="AR3" s="252"/>
      <c r="AS3" s="252"/>
      <c r="AT3" s="252"/>
      <c r="AU3" s="252"/>
      <c r="AV3" s="252"/>
    </row>
    <row r="4" spans="2:49" ht="15.75" thickBot="1" x14ac:dyDescent="0.3">
      <c r="B4" s="202" t="s">
        <v>25</v>
      </c>
      <c r="C4" s="203"/>
      <c r="D4" s="203"/>
      <c r="E4" s="203"/>
      <c r="F4" s="203"/>
      <c r="G4" s="203"/>
      <c r="H4" s="204"/>
      <c r="J4" s="202" t="s">
        <v>121</v>
      </c>
      <c r="K4" s="203"/>
      <c r="L4" s="203"/>
      <c r="M4" s="203"/>
      <c r="N4" s="203"/>
      <c r="O4" s="203"/>
      <c r="P4" s="204"/>
      <c r="R4" s="253"/>
      <c r="S4" s="253"/>
      <c r="T4" s="253"/>
      <c r="U4" s="253"/>
      <c r="V4" s="253"/>
      <c r="W4" s="253"/>
      <c r="X4" s="253"/>
      <c r="Y4" s="112"/>
      <c r="Z4" s="253"/>
      <c r="AA4" s="253"/>
      <c r="AB4" s="253"/>
      <c r="AC4" s="253"/>
      <c r="AD4" s="253"/>
      <c r="AE4" s="253"/>
      <c r="AF4" s="253"/>
      <c r="AG4" s="112"/>
      <c r="AH4" s="253"/>
      <c r="AI4" s="253"/>
      <c r="AJ4" s="253"/>
      <c r="AK4" s="253"/>
      <c r="AL4" s="253"/>
      <c r="AM4" s="253"/>
      <c r="AN4" s="253"/>
      <c r="AO4" s="112"/>
      <c r="AP4" s="253"/>
      <c r="AQ4" s="253"/>
      <c r="AR4" s="253"/>
      <c r="AS4" s="253"/>
      <c r="AT4" s="253"/>
      <c r="AU4" s="253"/>
      <c r="AV4" s="253"/>
    </row>
    <row r="5" spans="2:49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195" t="s">
        <v>11</v>
      </c>
      <c r="K5" s="196"/>
      <c r="L5" s="195" t="s">
        <v>0</v>
      </c>
      <c r="M5" s="196"/>
      <c r="N5" s="205"/>
      <c r="O5" s="9" t="s">
        <v>13</v>
      </c>
      <c r="P5" s="10"/>
      <c r="R5" s="254"/>
      <c r="S5" s="254"/>
      <c r="T5" s="254"/>
      <c r="U5" s="254"/>
      <c r="V5" s="254"/>
      <c r="W5" s="114"/>
      <c r="X5" s="114"/>
      <c r="Y5" s="112"/>
      <c r="Z5" s="254"/>
      <c r="AA5" s="254"/>
      <c r="AB5" s="254"/>
      <c r="AC5" s="254"/>
      <c r="AD5" s="254"/>
      <c r="AE5" s="114"/>
      <c r="AF5" s="114"/>
      <c r="AG5" s="112"/>
      <c r="AH5" s="254"/>
      <c r="AI5" s="254"/>
      <c r="AJ5" s="254"/>
      <c r="AK5" s="254"/>
      <c r="AL5" s="254"/>
      <c r="AM5" s="114"/>
      <c r="AN5" s="114"/>
      <c r="AO5" s="112"/>
      <c r="AP5" s="254"/>
      <c r="AQ5" s="254"/>
      <c r="AR5" s="254"/>
      <c r="AS5" s="254"/>
      <c r="AT5" s="254"/>
      <c r="AU5" s="114"/>
      <c r="AV5" s="114"/>
    </row>
    <row r="6" spans="2:49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197"/>
      <c r="K6" s="198"/>
      <c r="L6" s="197"/>
      <c r="M6" s="198"/>
      <c r="N6" s="206"/>
      <c r="O6" s="49" t="s">
        <v>14</v>
      </c>
      <c r="P6" s="6" t="s">
        <v>15</v>
      </c>
      <c r="R6" s="254"/>
      <c r="S6" s="254"/>
      <c r="T6" s="254"/>
      <c r="U6" s="254"/>
      <c r="V6" s="254"/>
      <c r="W6" s="113"/>
      <c r="X6" s="113"/>
      <c r="Y6" s="112"/>
      <c r="Z6" s="254"/>
      <c r="AA6" s="254"/>
      <c r="AB6" s="254"/>
      <c r="AC6" s="254"/>
      <c r="AD6" s="254"/>
      <c r="AE6" s="113"/>
      <c r="AF6" s="113"/>
      <c r="AG6" s="112"/>
      <c r="AH6" s="254"/>
      <c r="AI6" s="254"/>
      <c r="AJ6" s="254"/>
      <c r="AK6" s="254"/>
      <c r="AL6" s="254"/>
      <c r="AM6" s="113"/>
      <c r="AN6" s="113"/>
      <c r="AO6" s="112"/>
      <c r="AP6" s="254"/>
      <c r="AQ6" s="254"/>
      <c r="AR6" s="254"/>
      <c r="AS6" s="254"/>
      <c r="AT6" s="254"/>
      <c r="AU6" s="113"/>
      <c r="AV6" s="113"/>
    </row>
    <row r="7" spans="2:49" ht="24" customHeight="1" x14ac:dyDescent="0.25">
      <c r="B7" s="161" t="s">
        <v>132</v>
      </c>
      <c r="C7" s="162"/>
      <c r="D7" s="263" t="s">
        <v>2</v>
      </c>
      <c r="E7" s="50" t="s">
        <v>1</v>
      </c>
      <c r="F7" s="55"/>
      <c r="G7" s="51" t="s">
        <v>35</v>
      </c>
      <c r="H7" s="5">
        <v>0</v>
      </c>
      <c r="J7" s="161" t="s">
        <v>132</v>
      </c>
      <c r="K7" s="162"/>
      <c r="L7" s="263" t="s">
        <v>2</v>
      </c>
      <c r="M7" s="50" t="s">
        <v>1</v>
      </c>
      <c r="N7" s="55"/>
      <c r="O7" s="51" t="s">
        <v>120</v>
      </c>
      <c r="P7" s="5">
        <v>80</v>
      </c>
      <c r="R7" s="255"/>
      <c r="S7" s="255"/>
      <c r="T7" s="256"/>
      <c r="U7" s="111"/>
      <c r="V7" s="110"/>
      <c r="W7" s="109"/>
      <c r="X7" s="108"/>
      <c r="Y7" s="112"/>
      <c r="Z7" s="255"/>
      <c r="AA7" s="255"/>
      <c r="AB7" s="256"/>
      <c r="AC7" s="111"/>
      <c r="AD7" s="110"/>
      <c r="AE7" s="109"/>
      <c r="AF7" s="108"/>
      <c r="AG7" s="112"/>
      <c r="AH7" s="255"/>
      <c r="AI7" s="255"/>
      <c r="AJ7" s="256"/>
      <c r="AK7" s="111"/>
      <c r="AL7" s="110"/>
      <c r="AM7" s="109"/>
      <c r="AN7" s="108"/>
      <c r="AO7" s="112"/>
      <c r="AP7" s="255"/>
      <c r="AQ7" s="255"/>
      <c r="AR7" s="256"/>
      <c r="AS7" s="111"/>
      <c r="AT7" s="110"/>
      <c r="AU7" s="109"/>
      <c r="AV7" s="108"/>
    </row>
    <row r="8" spans="2:49" ht="24" customHeight="1" thickBot="1" x14ac:dyDescent="0.3">
      <c r="B8" s="163"/>
      <c r="C8" s="164"/>
      <c r="D8" s="264"/>
      <c r="E8" s="54" t="s">
        <v>3</v>
      </c>
      <c r="F8" s="56"/>
      <c r="G8" s="52" t="s">
        <v>35</v>
      </c>
      <c r="H8" s="3">
        <v>0</v>
      </c>
      <c r="J8" s="163"/>
      <c r="K8" s="164"/>
      <c r="L8" s="264"/>
      <c r="M8" s="54" t="s">
        <v>3</v>
      </c>
      <c r="N8" s="56"/>
      <c r="O8" s="52" t="s">
        <v>119</v>
      </c>
      <c r="P8" s="3">
        <v>600</v>
      </c>
      <c r="R8" s="255"/>
      <c r="S8" s="255"/>
      <c r="T8" s="256"/>
      <c r="U8" s="111"/>
      <c r="V8" s="110"/>
      <c r="W8" s="109"/>
      <c r="X8" s="108"/>
      <c r="Y8" s="112"/>
      <c r="Z8" s="255"/>
      <c r="AA8" s="255"/>
      <c r="AB8" s="256"/>
      <c r="AC8" s="111"/>
      <c r="AD8" s="110"/>
      <c r="AE8" s="109"/>
      <c r="AF8" s="108"/>
      <c r="AG8" s="112"/>
      <c r="AH8" s="255"/>
      <c r="AI8" s="255"/>
      <c r="AJ8" s="256"/>
      <c r="AK8" s="111"/>
      <c r="AL8" s="110"/>
      <c r="AM8" s="109"/>
      <c r="AN8" s="108"/>
      <c r="AO8" s="112"/>
      <c r="AP8" s="255"/>
      <c r="AQ8" s="255"/>
      <c r="AR8" s="256"/>
      <c r="AS8" s="111"/>
      <c r="AT8" s="110"/>
      <c r="AU8" s="109"/>
      <c r="AV8" s="108"/>
    </row>
    <row r="10" spans="2:49" s="105" customFormat="1" x14ac:dyDescent="0.25">
      <c r="B10" s="107" t="s">
        <v>118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</row>
    <row r="11" spans="2:49" ht="15.75" thickBot="1" x14ac:dyDescent="0.3">
      <c r="B11" s="11" t="s">
        <v>117</v>
      </c>
      <c r="J11" s="11"/>
      <c r="R11" s="11"/>
      <c r="Z11" s="11"/>
      <c r="AH11" s="11"/>
      <c r="AP11" s="11"/>
    </row>
    <row r="12" spans="2:49" x14ac:dyDescent="0.25">
      <c r="B12" s="165" t="s">
        <v>16</v>
      </c>
      <c r="C12" s="166"/>
      <c r="D12" s="166"/>
      <c r="E12" s="166"/>
      <c r="F12" s="166"/>
      <c r="G12" s="166"/>
      <c r="H12" s="167"/>
      <c r="I12" s="12"/>
      <c r="J12" s="165" t="s">
        <v>89</v>
      </c>
      <c r="K12" s="166"/>
      <c r="L12" s="166"/>
      <c r="M12" s="166"/>
      <c r="N12" s="166"/>
      <c r="O12" s="166"/>
      <c r="P12" s="167"/>
      <c r="Q12" s="12"/>
      <c r="R12" s="165" t="s">
        <v>116</v>
      </c>
      <c r="S12" s="166"/>
      <c r="T12" s="166"/>
      <c r="U12" s="166"/>
      <c r="V12" s="166"/>
      <c r="W12" s="166"/>
      <c r="X12" s="167"/>
      <c r="Y12" s="12"/>
      <c r="Z12" s="165" t="s">
        <v>115</v>
      </c>
      <c r="AA12" s="166"/>
      <c r="AB12" s="166"/>
      <c r="AC12" s="166"/>
      <c r="AD12" s="166"/>
      <c r="AE12" s="166"/>
      <c r="AF12" s="167"/>
      <c r="AG12" s="12"/>
      <c r="AH12" s="165" t="s">
        <v>114</v>
      </c>
      <c r="AI12" s="166"/>
      <c r="AJ12" s="166"/>
      <c r="AK12" s="166"/>
      <c r="AL12" s="166"/>
      <c r="AM12" s="166"/>
      <c r="AN12" s="167"/>
      <c r="AO12" s="12"/>
      <c r="AP12" s="165" t="s">
        <v>113</v>
      </c>
      <c r="AQ12" s="166"/>
      <c r="AR12" s="166"/>
      <c r="AS12" s="166"/>
      <c r="AT12" s="166"/>
      <c r="AU12" s="166"/>
      <c r="AV12" s="167"/>
      <c r="AW12" s="12"/>
    </row>
    <row r="13" spans="2:49" ht="15.75" thickBot="1" x14ac:dyDescent="0.3">
      <c r="B13" s="191" t="s">
        <v>18</v>
      </c>
      <c r="C13" s="192"/>
      <c r="D13" s="192"/>
      <c r="E13" s="192"/>
      <c r="F13" s="192"/>
      <c r="G13" s="192"/>
      <c r="H13" s="193"/>
      <c r="I13" s="12"/>
      <c r="J13" s="191" t="s">
        <v>90</v>
      </c>
      <c r="K13" s="192"/>
      <c r="L13" s="192"/>
      <c r="M13" s="192"/>
      <c r="N13" s="192"/>
      <c r="O13" s="192"/>
      <c r="P13" s="193"/>
      <c r="Q13" s="12"/>
      <c r="R13" s="191" t="s">
        <v>112</v>
      </c>
      <c r="S13" s="192"/>
      <c r="T13" s="192"/>
      <c r="U13" s="192"/>
      <c r="V13" s="192"/>
      <c r="W13" s="192"/>
      <c r="X13" s="193"/>
      <c r="Y13" s="12"/>
      <c r="Z13" s="191" t="s">
        <v>111</v>
      </c>
      <c r="AA13" s="192"/>
      <c r="AB13" s="192"/>
      <c r="AC13" s="192"/>
      <c r="AD13" s="192"/>
      <c r="AE13" s="192"/>
      <c r="AF13" s="193"/>
      <c r="AG13" s="12"/>
      <c r="AH13" s="191" t="s">
        <v>111</v>
      </c>
      <c r="AI13" s="192"/>
      <c r="AJ13" s="192"/>
      <c r="AK13" s="192"/>
      <c r="AL13" s="192"/>
      <c r="AM13" s="192"/>
      <c r="AN13" s="193"/>
      <c r="AO13" s="12"/>
      <c r="AP13" s="191" t="s">
        <v>111</v>
      </c>
      <c r="AQ13" s="192"/>
      <c r="AR13" s="192"/>
      <c r="AS13" s="192"/>
      <c r="AT13" s="192"/>
      <c r="AU13" s="192"/>
      <c r="AV13" s="193"/>
      <c r="AW13" s="12"/>
    </row>
    <row r="14" spans="2:49" s="1" customFormat="1" ht="67.5" customHeight="1" thickBot="1" x14ac:dyDescent="0.3">
      <c r="B14" s="189" t="s">
        <v>0</v>
      </c>
      <c r="C14" s="194"/>
      <c r="D14" s="178" t="s">
        <v>11</v>
      </c>
      <c r="E14" s="190"/>
      <c r="F14" s="42" t="s">
        <v>23</v>
      </c>
      <c r="G14" s="42" t="s">
        <v>10</v>
      </c>
      <c r="H14" s="48" t="s">
        <v>91</v>
      </c>
      <c r="I14" s="44"/>
      <c r="J14" s="189" t="s">
        <v>0</v>
      </c>
      <c r="K14" s="194"/>
      <c r="L14" s="178" t="s">
        <v>11</v>
      </c>
      <c r="M14" s="190"/>
      <c r="N14" s="42" t="s">
        <v>23</v>
      </c>
      <c r="O14" s="42" t="s">
        <v>10</v>
      </c>
      <c r="P14" s="48" t="s">
        <v>91</v>
      </c>
      <c r="Q14" s="44"/>
      <c r="R14" s="189" t="s">
        <v>0</v>
      </c>
      <c r="S14" s="194"/>
      <c r="T14" s="178" t="s">
        <v>11</v>
      </c>
      <c r="U14" s="190"/>
      <c r="V14" s="42" t="s">
        <v>23</v>
      </c>
      <c r="W14" s="42" t="s">
        <v>10</v>
      </c>
      <c r="X14" s="48" t="s">
        <v>91</v>
      </c>
      <c r="Y14" s="44"/>
      <c r="Z14" s="189" t="s">
        <v>0</v>
      </c>
      <c r="AA14" s="194"/>
      <c r="AB14" s="178" t="s">
        <v>11</v>
      </c>
      <c r="AC14" s="190"/>
      <c r="AD14" s="42" t="s">
        <v>23</v>
      </c>
      <c r="AE14" s="42" t="s">
        <v>10</v>
      </c>
      <c r="AF14" s="48" t="s">
        <v>91</v>
      </c>
      <c r="AG14" s="44"/>
      <c r="AH14" s="189" t="s">
        <v>0</v>
      </c>
      <c r="AI14" s="194"/>
      <c r="AJ14" s="178" t="s">
        <v>11</v>
      </c>
      <c r="AK14" s="190"/>
      <c r="AL14" s="42" t="s">
        <v>23</v>
      </c>
      <c r="AM14" s="42" t="s">
        <v>10</v>
      </c>
      <c r="AN14" s="48" t="s">
        <v>91</v>
      </c>
      <c r="AO14" s="44"/>
      <c r="AP14" s="189" t="s">
        <v>0</v>
      </c>
      <c r="AQ14" s="194"/>
      <c r="AR14" s="178" t="s">
        <v>11</v>
      </c>
      <c r="AS14" s="190"/>
      <c r="AT14" s="42" t="s">
        <v>23</v>
      </c>
      <c r="AU14" s="42" t="s">
        <v>10</v>
      </c>
      <c r="AV14" s="48" t="s">
        <v>91</v>
      </c>
      <c r="AW14" s="44"/>
    </row>
    <row r="15" spans="2:49" ht="15" customHeight="1" x14ac:dyDescent="0.25">
      <c r="B15" s="259" t="s">
        <v>2</v>
      </c>
      <c r="C15" s="260"/>
      <c r="D15" s="171" t="s">
        <v>110</v>
      </c>
      <c r="E15" s="15" t="s">
        <v>4</v>
      </c>
      <c r="F15" s="16">
        <v>70</v>
      </c>
      <c r="G15" s="19">
        <f>SUM(F15*5)</f>
        <v>350</v>
      </c>
      <c r="H15" s="181" t="s">
        <v>106</v>
      </c>
      <c r="I15" s="13"/>
      <c r="J15" s="259" t="s">
        <v>2</v>
      </c>
      <c r="K15" s="260"/>
      <c r="L15" s="171" t="s">
        <v>110</v>
      </c>
      <c r="M15" s="15" t="s">
        <v>4</v>
      </c>
      <c r="N15" s="16">
        <v>14</v>
      </c>
      <c r="O15" s="19">
        <f>SUM(N15*5)</f>
        <v>70</v>
      </c>
      <c r="P15" s="181" t="s">
        <v>105</v>
      </c>
      <c r="Q15" s="13"/>
      <c r="R15" s="259" t="s">
        <v>2</v>
      </c>
      <c r="S15" s="260"/>
      <c r="T15" s="171" t="s">
        <v>110</v>
      </c>
      <c r="U15" s="15" t="s">
        <v>4</v>
      </c>
      <c r="V15" s="16"/>
      <c r="W15" s="19"/>
      <c r="X15" s="181"/>
      <c r="Y15" s="13"/>
      <c r="Z15" s="259" t="s">
        <v>2</v>
      </c>
      <c r="AA15" s="260"/>
      <c r="AB15" s="171" t="s">
        <v>110</v>
      </c>
      <c r="AC15" s="15" t="s">
        <v>4</v>
      </c>
      <c r="AD15" s="16"/>
      <c r="AE15" s="19"/>
      <c r="AF15" s="181" t="s">
        <v>103</v>
      </c>
      <c r="AG15" s="13"/>
      <c r="AH15" s="259" t="s">
        <v>2</v>
      </c>
      <c r="AI15" s="260"/>
      <c r="AJ15" s="171" t="s">
        <v>110</v>
      </c>
      <c r="AK15" s="15" t="s">
        <v>4</v>
      </c>
      <c r="AL15" s="16"/>
      <c r="AM15" s="19"/>
      <c r="AN15" s="181"/>
      <c r="AO15" s="13"/>
      <c r="AP15" s="259" t="s">
        <v>9</v>
      </c>
      <c r="AQ15" s="260"/>
      <c r="AR15" s="171" t="s">
        <v>110</v>
      </c>
      <c r="AS15" s="15" t="s">
        <v>4</v>
      </c>
      <c r="AT15" s="16"/>
      <c r="AU15" s="19">
        <f>SUM(AT15*5)</f>
        <v>0</v>
      </c>
      <c r="AV15" s="181"/>
      <c r="AW15" s="13"/>
    </row>
    <row r="16" spans="2:49" ht="15" customHeight="1" x14ac:dyDescent="0.25">
      <c r="B16" s="259"/>
      <c r="C16" s="260"/>
      <c r="D16" s="172"/>
      <c r="E16" s="21" t="s">
        <v>5</v>
      </c>
      <c r="F16" s="83">
        <v>70</v>
      </c>
      <c r="G16" s="25">
        <f>SUM(F16*5)</f>
        <v>350</v>
      </c>
      <c r="H16" s="181"/>
      <c r="I16" s="13"/>
      <c r="J16" s="259"/>
      <c r="K16" s="260"/>
      <c r="L16" s="172"/>
      <c r="M16" s="21" t="s">
        <v>5</v>
      </c>
      <c r="N16" s="83">
        <v>14</v>
      </c>
      <c r="O16" s="25">
        <f>SUM(N16*5)</f>
        <v>70</v>
      </c>
      <c r="P16" s="181"/>
      <c r="Q16" s="13"/>
      <c r="R16" s="259"/>
      <c r="S16" s="260"/>
      <c r="T16" s="172"/>
      <c r="U16" s="21" t="s">
        <v>5</v>
      </c>
      <c r="V16" s="83"/>
      <c r="W16" s="25"/>
      <c r="X16" s="181"/>
      <c r="Y16" s="13"/>
      <c r="Z16" s="259"/>
      <c r="AA16" s="260"/>
      <c r="AB16" s="172"/>
      <c r="AC16" s="21" t="s">
        <v>5</v>
      </c>
      <c r="AD16" s="83"/>
      <c r="AE16" s="25"/>
      <c r="AF16" s="181"/>
      <c r="AG16" s="13"/>
      <c r="AH16" s="259"/>
      <c r="AI16" s="260"/>
      <c r="AJ16" s="172"/>
      <c r="AK16" s="21" t="s">
        <v>5</v>
      </c>
      <c r="AL16" s="83"/>
      <c r="AM16" s="25"/>
      <c r="AN16" s="181"/>
      <c r="AO16" s="13"/>
      <c r="AP16" s="259"/>
      <c r="AQ16" s="260"/>
      <c r="AR16" s="172"/>
      <c r="AS16" s="21" t="s">
        <v>5</v>
      </c>
      <c r="AT16" s="83"/>
      <c r="AU16" s="25">
        <f>SUM(AT16*5)</f>
        <v>0</v>
      </c>
      <c r="AV16" s="181"/>
      <c r="AW16" s="13"/>
    </row>
    <row r="17" spans="2:49" ht="15" customHeight="1" x14ac:dyDescent="0.25">
      <c r="B17" s="259"/>
      <c r="C17" s="260"/>
      <c r="D17" s="172"/>
      <c r="E17" s="21" t="s">
        <v>6</v>
      </c>
      <c r="F17" s="16">
        <v>70</v>
      </c>
      <c r="G17" s="25">
        <f>SUM(F17*5)</f>
        <v>350</v>
      </c>
      <c r="H17" s="181"/>
      <c r="I17" s="13"/>
      <c r="J17" s="259"/>
      <c r="K17" s="260"/>
      <c r="L17" s="172"/>
      <c r="M17" s="21" t="s">
        <v>6</v>
      </c>
      <c r="N17" s="16">
        <v>14</v>
      </c>
      <c r="O17" s="25">
        <f>SUM(N17*5)</f>
        <v>70</v>
      </c>
      <c r="P17" s="181"/>
      <c r="Q17" s="13"/>
      <c r="R17" s="259"/>
      <c r="S17" s="260"/>
      <c r="T17" s="172"/>
      <c r="U17" s="21" t="s">
        <v>6</v>
      </c>
      <c r="V17" s="16"/>
      <c r="W17" s="25"/>
      <c r="X17" s="181"/>
      <c r="Y17" s="13"/>
      <c r="Z17" s="259"/>
      <c r="AA17" s="260"/>
      <c r="AB17" s="172"/>
      <c r="AC17" s="21" t="s">
        <v>6</v>
      </c>
      <c r="AD17" s="16"/>
      <c r="AE17" s="25"/>
      <c r="AF17" s="181"/>
      <c r="AG17" s="13"/>
      <c r="AH17" s="259"/>
      <c r="AI17" s="260"/>
      <c r="AJ17" s="172"/>
      <c r="AK17" s="21" t="s">
        <v>6</v>
      </c>
      <c r="AL17" s="16"/>
      <c r="AM17" s="25"/>
      <c r="AN17" s="181"/>
      <c r="AO17" s="13"/>
      <c r="AP17" s="259"/>
      <c r="AQ17" s="260"/>
      <c r="AR17" s="172"/>
      <c r="AS17" s="21" t="s">
        <v>6</v>
      </c>
      <c r="AT17" s="16"/>
      <c r="AU17" s="25">
        <f>SUM(AT17*5)</f>
        <v>0</v>
      </c>
      <c r="AV17" s="181"/>
      <c r="AW17" s="13"/>
    </row>
    <row r="18" spans="2:49" ht="15" customHeight="1" x14ac:dyDescent="0.25">
      <c r="B18" s="259"/>
      <c r="C18" s="260"/>
      <c r="D18" s="172"/>
      <c r="E18" s="21" t="s">
        <v>5</v>
      </c>
      <c r="F18" s="83">
        <v>70</v>
      </c>
      <c r="G18" s="25">
        <f>SUM(F18*5)</f>
        <v>350</v>
      </c>
      <c r="H18" s="181"/>
      <c r="I18" s="13"/>
      <c r="J18" s="259"/>
      <c r="K18" s="260"/>
      <c r="L18" s="172"/>
      <c r="M18" s="21" t="s">
        <v>5</v>
      </c>
      <c r="N18" s="83">
        <v>14</v>
      </c>
      <c r="O18" s="25">
        <f>SUM(N18*5)</f>
        <v>70</v>
      </c>
      <c r="P18" s="181"/>
      <c r="Q18" s="13"/>
      <c r="R18" s="259"/>
      <c r="S18" s="260"/>
      <c r="T18" s="172"/>
      <c r="U18" s="21" t="s">
        <v>5</v>
      </c>
      <c r="V18" s="83"/>
      <c r="W18" s="25"/>
      <c r="X18" s="181"/>
      <c r="Y18" s="13"/>
      <c r="Z18" s="259"/>
      <c r="AA18" s="260"/>
      <c r="AB18" s="172"/>
      <c r="AC18" s="21" t="s">
        <v>5</v>
      </c>
      <c r="AD18" s="83"/>
      <c r="AE18" s="25"/>
      <c r="AF18" s="181"/>
      <c r="AG18" s="13"/>
      <c r="AH18" s="259"/>
      <c r="AI18" s="260"/>
      <c r="AJ18" s="172"/>
      <c r="AK18" s="21" t="s">
        <v>5</v>
      </c>
      <c r="AL18" s="83"/>
      <c r="AM18" s="25"/>
      <c r="AN18" s="181"/>
      <c r="AO18" s="13"/>
      <c r="AP18" s="259"/>
      <c r="AQ18" s="260"/>
      <c r="AR18" s="172"/>
      <c r="AS18" s="21" t="s">
        <v>5</v>
      </c>
      <c r="AT18" s="83"/>
      <c r="AU18" s="25">
        <f>SUM(AT18*5)</f>
        <v>0</v>
      </c>
      <c r="AV18" s="181"/>
      <c r="AW18" s="13"/>
    </row>
    <row r="19" spans="2:49" ht="15" customHeight="1" x14ac:dyDescent="0.25">
      <c r="B19" s="259"/>
      <c r="C19" s="260"/>
      <c r="D19" s="172"/>
      <c r="E19" s="21" t="s">
        <v>7</v>
      </c>
      <c r="F19" s="16">
        <v>70</v>
      </c>
      <c r="G19" s="25">
        <f>SUM(F19*5)</f>
        <v>350</v>
      </c>
      <c r="H19" s="181"/>
      <c r="I19" s="13"/>
      <c r="J19" s="259"/>
      <c r="K19" s="260"/>
      <c r="L19" s="172"/>
      <c r="M19" s="21" t="s">
        <v>7</v>
      </c>
      <c r="N19" s="16">
        <v>14</v>
      </c>
      <c r="O19" s="25">
        <f>SUM(N19*5)</f>
        <v>70</v>
      </c>
      <c r="P19" s="181"/>
      <c r="Q19" s="13"/>
      <c r="R19" s="259"/>
      <c r="S19" s="260"/>
      <c r="T19" s="172"/>
      <c r="U19" s="21" t="s">
        <v>7</v>
      </c>
      <c r="V19" s="16"/>
      <c r="W19" s="25"/>
      <c r="X19" s="181"/>
      <c r="Y19" s="13"/>
      <c r="Z19" s="259"/>
      <c r="AA19" s="260"/>
      <c r="AB19" s="172"/>
      <c r="AC19" s="21" t="s">
        <v>7</v>
      </c>
      <c r="AD19" s="16"/>
      <c r="AE19" s="25"/>
      <c r="AF19" s="181"/>
      <c r="AG19" s="13"/>
      <c r="AH19" s="259"/>
      <c r="AI19" s="260"/>
      <c r="AJ19" s="172"/>
      <c r="AK19" s="21" t="s">
        <v>7</v>
      </c>
      <c r="AL19" s="16"/>
      <c r="AM19" s="25"/>
      <c r="AN19" s="181"/>
      <c r="AO19" s="13"/>
      <c r="AP19" s="259"/>
      <c r="AQ19" s="260"/>
      <c r="AR19" s="172"/>
      <c r="AS19" s="21" t="s">
        <v>7</v>
      </c>
      <c r="AT19" s="16"/>
      <c r="AU19" s="25">
        <f>SUM(AT19*5)</f>
        <v>0</v>
      </c>
      <c r="AV19" s="181"/>
      <c r="AW19" s="13"/>
    </row>
    <row r="20" spans="2:49" ht="15" customHeight="1" x14ac:dyDescent="0.25">
      <c r="B20" s="259"/>
      <c r="C20" s="260"/>
      <c r="D20" s="172"/>
      <c r="E20" s="27" t="s">
        <v>8</v>
      </c>
      <c r="F20" s="22"/>
      <c r="G20" s="25"/>
      <c r="H20" s="181"/>
      <c r="I20" s="13"/>
      <c r="J20" s="259"/>
      <c r="K20" s="260"/>
      <c r="L20" s="172"/>
      <c r="M20" s="27" t="s">
        <v>8</v>
      </c>
      <c r="N20" s="22"/>
      <c r="O20" s="25"/>
      <c r="P20" s="181"/>
      <c r="Q20" s="13"/>
      <c r="R20" s="259"/>
      <c r="S20" s="260"/>
      <c r="T20" s="172"/>
      <c r="U20" s="27" t="s">
        <v>8</v>
      </c>
      <c r="V20" s="22"/>
      <c r="W20" s="25"/>
      <c r="X20" s="181"/>
      <c r="Y20" s="13"/>
      <c r="Z20" s="259"/>
      <c r="AA20" s="260"/>
      <c r="AB20" s="172"/>
      <c r="AC20" s="27" t="s">
        <v>8</v>
      </c>
      <c r="AD20" s="22"/>
      <c r="AE20" s="25"/>
      <c r="AF20" s="181"/>
      <c r="AG20" s="13"/>
      <c r="AH20" s="259"/>
      <c r="AI20" s="260"/>
      <c r="AJ20" s="172"/>
      <c r="AK20" s="27" t="s">
        <v>8</v>
      </c>
      <c r="AL20" s="22"/>
      <c r="AM20" s="25"/>
      <c r="AN20" s="181"/>
      <c r="AO20" s="13"/>
      <c r="AP20" s="259"/>
      <c r="AQ20" s="260"/>
      <c r="AR20" s="172"/>
      <c r="AS20" s="27" t="s">
        <v>8</v>
      </c>
      <c r="AT20" s="22"/>
      <c r="AU20" s="25">
        <v>0</v>
      </c>
      <c r="AV20" s="181"/>
      <c r="AW20" s="13"/>
    </row>
    <row r="21" spans="2:49" ht="15" customHeight="1" thickBot="1" x14ac:dyDescent="0.3">
      <c r="B21" s="261"/>
      <c r="C21" s="262"/>
      <c r="D21" s="173"/>
      <c r="E21" s="15" t="s">
        <v>8</v>
      </c>
      <c r="F21" s="28"/>
      <c r="G21" s="29"/>
      <c r="H21" s="182"/>
      <c r="I21" s="13"/>
      <c r="J21" s="261"/>
      <c r="K21" s="262"/>
      <c r="L21" s="173"/>
      <c r="M21" s="15" t="s">
        <v>8</v>
      </c>
      <c r="N21" s="28"/>
      <c r="O21" s="29"/>
      <c r="P21" s="182"/>
      <c r="Q21" s="13"/>
      <c r="R21" s="261"/>
      <c r="S21" s="262"/>
      <c r="T21" s="173"/>
      <c r="U21" s="15" t="s">
        <v>8</v>
      </c>
      <c r="V21" s="28"/>
      <c r="W21" s="29"/>
      <c r="X21" s="182"/>
      <c r="Y21" s="13"/>
      <c r="Z21" s="261"/>
      <c r="AA21" s="262"/>
      <c r="AB21" s="173"/>
      <c r="AC21" s="15" t="s">
        <v>8</v>
      </c>
      <c r="AD21" s="28"/>
      <c r="AE21" s="29"/>
      <c r="AF21" s="182"/>
      <c r="AG21" s="13"/>
      <c r="AH21" s="261"/>
      <c r="AI21" s="262"/>
      <c r="AJ21" s="173"/>
      <c r="AK21" s="15" t="s">
        <v>8</v>
      </c>
      <c r="AL21" s="28"/>
      <c r="AM21" s="29"/>
      <c r="AN21" s="182"/>
      <c r="AO21" s="13"/>
      <c r="AP21" s="261"/>
      <c r="AQ21" s="262"/>
      <c r="AR21" s="173"/>
      <c r="AS21" s="15" t="s">
        <v>8</v>
      </c>
      <c r="AT21" s="28"/>
      <c r="AU21" s="29">
        <v>0</v>
      </c>
      <c r="AV21" s="182"/>
      <c r="AW21" s="13"/>
    </row>
    <row r="22" spans="2:49" ht="15" customHeight="1" x14ac:dyDescent="0.25">
      <c r="B22" s="257" t="s">
        <v>2</v>
      </c>
      <c r="C22" s="258" t="s">
        <v>1</v>
      </c>
      <c r="D22" s="171" t="s">
        <v>109</v>
      </c>
      <c r="E22" s="30" t="s">
        <v>4</v>
      </c>
      <c r="F22" s="16">
        <v>70</v>
      </c>
      <c r="G22" s="19">
        <f>SUM(F22*5)</f>
        <v>350</v>
      </c>
      <c r="H22" s="180" t="s">
        <v>106</v>
      </c>
      <c r="I22" s="13"/>
      <c r="J22" s="257" t="s">
        <v>2</v>
      </c>
      <c r="K22" s="258"/>
      <c r="L22" s="171" t="s">
        <v>109</v>
      </c>
      <c r="M22" s="30" t="s">
        <v>4</v>
      </c>
      <c r="N22" s="16">
        <v>14</v>
      </c>
      <c r="O22" s="19">
        <f>SUM(N22*5)</f>
        <v>70</v>
      </c>
      <c r="P22" s="180" t="s">
        <v>105</v>
      </c>
      <c r="Q22" s="13"/>
      <c r="R22" s="257" t="s">
        <v>2</v>
      </c>
      <c r="S22" s="258"/>
      <c r="T22" s="171" t="s">
        <v>109</v>
      </c>
      <c r="U22" s="30" t="s">
        <v>4</v>
      </c>
      <c r="V22" s="16"/>
      <c r="W22" s="19"/>
      <c r="X22" s="180"/>
      <c r="Y22" s="13"/>
      <c r="Z22" s="257" t="s">
        <v>2</v>
      </c>
      <c r="AA22" s="258"/>
      <c r="AB22" s="171" t="s">
        <v>109</v>
      </c>
      <c r="AC22" s="30" t="s">
        <v>4</v>
      </c>
      <c r="AD22" s="16"/>
      <c r="AE22" s="19"/>
      <c r="AF22" s="180" t="s">
        <v>103</v>
      </c>
      <c r="AG22" s="13"/>
      <c r="AH22" s="257" t="s">
        <v>2</v>
      </c>
      <c r="AI22" s="258"/>
      <c r="AJ22" s="171" t="s">
        <v>109</v>
      </c>
      <c r="AK22" s="30" t="s">
        <v>4</v>
      </c>
      <c r="AL22" s="16"/>
      <c r="AM22" s="19"/>
      <c r="AN22" s="180"/>
      <c r="AO22" s="13"/>
      <c r="AP22" s="257" t="s">
        <v>9</v>
      </c>
      <c r="AQ22" s="258"/>
      <c r="AR22" s="171" t="s">
        <v>109</v>
      </c>
      <c r="AS22" s="30" t="s">
        <v>4</v>
      </c>
      <c r="AT22" s="16"/>
      <c r="AU22" s="19">
        <f>SUM(AT22*5)</f>
        <v>0</v>
      </c>
      <c r="AV22" s="180"/>
      <c r="AW22" s="13"/>
    </row>
    <row r="23" spans="2:49" ht="15" customHeight="1" x14ac:dyDescent="0.25">
      <c r="B23" s="259"/>
      <c r="C23" s="260" t="s">
        <v>1</v>
      </c>
      <c r="D23" s="172"/>
      <c r="E23" s="21" t="s">
        <v>5</v>
      </c>
      <c r="F23" s="83">
        <v>70</v>
      </c>
      <c r="G23" s="25">
        <f>SUM(F23*5)</f>
        <v>350</v>
      </c>
      <c r="H23" s="181"/>
      <c r="I23" s="13"/>
      <c r="J23" s="259"/>
      <c r="K23" s="260"/>
      <c r="L23" s="172"/>
      <c r="M23" s="21" t="s">
        <v>5</v>
      </c>
      <c r="N23" s="83">
        <v>14</v>
      </c>
      <c r="O23" s="25">
        <f>SUM(N23*5)</f>
        <v>70</v>
      </c>
      <c r="P23" s="181"/>
      <c r="Q23" s="13"/>
      <c r="R23" s="259"/>
      <c r="S23" s="260"/>
      <c r="T23" s="172"/>
      <c r="U23" s="21" t="s">
        <v>5</v>
      </c>
      <c r="V23" s="83"/>
      <c r="W23" s="25"/>
      <c r="X23" s="181"/>
      <c r="Y23" s="13"/>
      <c r="Z23" s="259"/>
      <c r="AA23" s="260"/>
      <c r="AB23" s="172"/>
      <c r="AC23" s="21" t="s">
        <v>5</v>
      </c>
      <c r="AD23" s="83"/>
      <c r="AE23" s="25"/>
      <c r="AF23" s="181"/>
      <c r="AG23" s="13"/>
      <c r="AH23" s="259"/>
      <c r="AI23" s="260"/>
      <c r="AJ23" s="172"/>
      <c r="AK23" s="21" t="s">
        <v>5</v>
      </c>
      <c r="AL23" s="83"/>
      <c r="AM23" s="25"/>
      <c r="AN23" s="181"/>
      <c r="AO23" s="13"/>
      <c r="AP23" s="259"/>
      <c r="AQ23" s="260"/>
      <c r="AR23" s="172"/>
      <c r="AS23" s="21" t="s">
        <v>5</v>
      </c>
      <c r="AT23" s="83"/>
      <c r="AU23" s="25">
        <f>SUM(AT23*5)</f>
        <v>0</v>
      </c>
      <c r="AV23" s="181"/>
      <c r="AW23" s="13"/>
    </row>
    <row r="24" spans="2:49" ht="15" customHeight="1" x14ac:dyDescent="0.25">
      <c r="B24" s="259"/>
      <c r="C24" s="260" t="s">
        <v>1</v>
      </c>
      <c r="D24" s="172"/>
      <c r="E24" s="21" t="s">
        <v>6</v>
      </c>
      <c r="F24" s="16">
        <v>70</v>
      </c>
      <c r="G24" s="25">
        <f>SUM(F24*5)</f>
        <v>350</v>
      </c>
      <c r="H24" s="181"/>
      <c r="I24" s="13"/>
      <c r="J24" s="259"/>
      <c r="K24" s="260"/>
      <c r="L24" s="172"/>
      <c r="M24" s="21" t="s">
        <v>6</v>
      </c>
      <c r="N24" s="16">
        <v>14</v>
      </c>
      <c r="O24" s="25">
        <f>SUM(N24*5)</f>
        <v>70</v>
      </c>
      <c r="P24" s="181"/>
      <c r="Q24" s="13"/>
      <c r="R24" s="259"/>
      <c r="S24" s="260"/>
      <c r="T24" s="172"/>
      <c r="U24" s="21" t="s">
        <v>6</v>
      </c>
      <c r="V24" s="16"/>
      <c r="W24" s="25"/>
      <c r="X24" s="181"/>
      <c r="Y24" s="13"/>
      <c r="Z24" s="259"/>
      <c r="AA24" s="260"/>
      <c r="AB24" s="172"/>
      <c r="AC24" s="21" t="s">
        <v>6</v>
      </c>
      <c r="AD24" s="16"/>
      <c r="AE24" s="25"/>
      <c r="AF24" s="181"/>
      <c r="AG24" s="13"/>
      <c r="AH24" s="259"/>
      <c r="AI24" s="260"/>
      <c r="AJ24" s="172"/>
      <c r="AK24" s="21" t="s">
        <v>6</v>
      </c>
      <c r="AL24" s="16"/>
      <c r="AM24" s="25"/>
      <c r="AN24" s="181"/>
      <c r="AO24" s="13"/>
      <c r="AP24" s="259"/>
      <c r="AQ24" s="260"/>
      <c r="AR24" s="172"/>
      <c r="AS24" s="21" t="s">
        <v>6</v>
      </c>
      <c r="AT24" s="16"/>
      <c r="AU24" s="25">
        <f>SUM(AT24*5)</f>
        <v>0</v>
      </c>
      <c r="AV24" s="181"/>
      <c r="AW24" s="13"/>
    </row>
    <row r="25" spans="2:49" ht="15" customHeight="1" x14ac:dyDescent="0.25">
      <c r="B25" s="259"/>
      <c r="C25" s="260" t="s">
        <v>1</v>
      </c>
      <c r="D25" s="172"/>
      <c r="E25" s="21" t="s">
        <v>5</v>
      </c>
      <c r="F25" s="83">
        <v>70</v>
      </c>
      <c r="G25" s="25">
        <f>SUM(F25*5)</f>
        <v>350</v>
      </c>
      <c r="H25" s="181"/>
      <c r="I25" s="13"/>
      <c r="J25" s="259"/>
      <c r="K25" s="260"/>
      <c r="L25" s="172"/>
      <c r="M25" s="21" t="s">
        <v>5</v>
      </c>
      <c r="N25" s="83">
        <v>14</v>
      </c>
      <c r="O25" s="25">
        <f>SUM(N25*5)</f>
        <v>70</v>
      </c>
      <c r="P25" s="181"/>
      <c r="Q25" s="13"/>
      <c r="R25" s="259"/>
      <c r="S25" s="260"/>
      <c r="T25" s="172"/>
      <c r="U25" s="21" t="s">
        <v>5</v>
      </c>
      <c r="V25" s="83"/>
      <c r="W25" s="25"/>
      <c r="X25" s="181"/>
      <c r="Y25" s="13"/>
      <c r="Z25" s="259"/>
      <c r="AA25" s="260"/>
      <c r="AB25" s="172"/>
      <c r="AC25" s="21" t="s">
        <v>5</v>
      </c>
      <c r="AD25" s="83"/>
      <c r="AE25" s="25"/>
      <c r="AF25" s="181"/>
      <c r="AG25" s="13"/>
      <c r="AH25" s="259"/>
      <c r="AI25" s="260"/>
      <c r="AJ25" s="172"/>
      <c r="AK25" s="21" t="s">
        <v>5</v>
      </c>
      <c r="AL25" s="83"/>
      <c r="AM25" s="25"/>
      <c r="AN25" s="181"/>
      <c r="AO25" s="13"/>
      <c r="AP25" s="259"/>
      <c r="AQ25" s="260"/>
      <c r="AR25" s="172"/>
      <c r="AS25" s="21" t="s">
        <v>5</v>
      </c>
      <c r="AT25" s="83"/>
      <c r="AU25" s="25">
        <f>SUM(AT25*5)</f>
        <v>0</v>
      </c>
      <c r="AV25" s="181"/>
      <c r="AW25" s="13"/>
    </row>
    <row r="26" spans="2:49" ht="15" customHeight="1" x14ac:dyDescent="0.25">
      <c r="B26" s="259"/>
      <c r="C26" s="260" t="s">
        <v>1</v>
      </c>
      <c r="D26" s="172"/>
      <c r="E26" s="21" t="s">
        <v>7</v>
      </c>
      <c r="F26" s="16">
        <v>70</v>
      </c>
      <c r="G26" s="25">
        <f>SUM(F26*5)</f>
        <v>350</v>
      </c>
      <c r="H26" s="181"/>
      <c r="I26" s="13"/>
      <c r="J26" s="259"/>
      <c r="K26" s="260"/>
      <c r="L26" s="172"/>
      <c r="M26" s="21" t="s">
        <v>7</v>
      </c>
      <c r="N26" s="16">
        <v>14</v>
      </c>
      <c r="O26" s="25">
        <f>SUM(N26*5)</f>
        <v>70</v>
      </c>
      <c r="P26" s="181"/>
      <c r="Q26" s="13"/>
      <c r="R26" s="259"/>
      <c r="S26" s="260"/>
      <c r="T26" s="172"/>
      <c r="U26" s="21" t="s">
        <v>7</v>
      </c>
      <c r="V26" s="16"/>
      <c r="W26" s="25"/>
      <c r="X26" s="181"/>
      <c r="Y26" s="13"/>
      <c r="Z26" s="259"/>
      <c r="AA26" s="260"/>
      <c r="AB26" s="172"/>
      <c r="AC26" s="21" t="s">
        <v>7</v>
      </c>
      <c r="AD26" s="16"/>
      <c r="AE26" s="25"/>
      <c r="AF26" s="181"/>
      <c r="AG26" s="13"/>
      <c r="AH26" s="259"/>
      <c r="AI26" s="260"/>
      <c r="AJ26" s="172"/>
      <c r="AK26" s="21" t="s">
        <v>7</v>
      </c>
      <c r="AL26" s="16"/>
      <c r="AM26" s="25"/>
      <c r="AN26" s="181"/>
      <c r="AO26" s="13"/>
      <c r="AP26" s="259"/>
      <c r="AQ26" s="260"/>
      <c r="AR26" s="172"/>
      <c r="AS26" s="21" t="s">
        <v>7</v>
      </c>
      <c r="AT26" s="16"/>
      <c r="AU26" s="25">
        <f>SUM(AT26*5)</f>
        <v>0</v>
      </c>
      <c r="AV26" s="181"/>
      <c r="AW26" s="13"/>
    </row>
    <row r="27" spans="2:49" ht="15" customHeight="1" x14ac:dyDescent="0.25">
      <c r="B27" s="259"/>
      <c r="C27" s="260" t="s">
        <v>1</v>
      </c>
      <c r="D27" s="172"/>
      <c r="E27" s="27" t="s">
        <v>8</v>
      </c>
      <c r="F27" s="22"/>
      <c r="G27" s="25"/>
      <c r="H27" s="181"/>
      <c r="I27" s="13"/>
      <c r="J27" s="259"/>
      <c r="K27" s="260"/>
      <c r="L27" s="172"/>
      <c r="M27" s="27" t="s">
        <v>8</v>
      </c>
      <c r="N27" s="22"/>
      <c r="O27" s="25"/>
      <c r="P27" s="181"/>
      <c r="Q27" s="13"/>
      <c r="R27" s="259"/>
      <c r="S27" s="260"/>
      <c r="T27" s="172"/>
      <c r="U27" s="27" t="s">
        <v>8</v>
      </c>
      <c r="V27" s="22"/>
      <c r="W27" s="25"/>
      <c r="X27" s="181"/>
      <c r="Y27" s="13"/>
      <c r="Z27" s="259"/>
      <c r="AA27" s="260"/>
      <c r="AB27" s="172"/>
      <c r="AC27" s="27" t="s">
        <v>8</v>
      </c>
      <c r="AD27" s="22"/>
      <c r="AE27" s="25"/>
      <c r="AF27" s="181"/>
      <c r="AG27" s="13"/>
      <c r="AH27" s="259"/>
      <c r="AI27" s="260"/>
      <c r="AJ27" s="172"/>
      <c r="AK27" s="27" t="s">
        <v>8</v>
      </c>
      <c r="AL27" s="22"/>
      <c r="AM27" s="25"/>
      <c r="AN27" s="181"/>
      <c r="AO27" s="13"/>
      <c r="AP27" s="259"/>
      <c r="AQ27" s="260"/>
      <c r="AR27" s="172"/>
      <c r="AS27" s="27" t="s">
        <v>8</v>
      </c>
      <c r="AT27" s="22"/>
      <c r="AU27" s="25">
        <v>0</v>
      </c>
      <c r="AV27" s="181"/>
      <c r="AW27" s="13"/>
    </row>
    <row r="28" spans="2:49" ht="15" customHeight="1" thickBot="1" x14ac:dyDescent="0.3">
      <c r="B28" s="261"/>
      <c r="C28" s="262" t="s">
        <v>1</v>
      </c>
      <c r="D28" s="173"/>
      <c r="E28" s="15" t="s">
        <v>8</v>
      </c>
      <c r="F28" s="28"/>
      <c r="G28" s="29"/>
      <c r="H28" s="182"/>
      <c r="I28" s="13"/>
      <c r="J28" s="261"/>
      <c r="K28" s="262"/>
      <c r="L28" s="173"/>
      <c r="M28" s="15" t="s">
        <v>8</v>
      </c>
      <c r="N28" s="28"/>
      <c r="O28" s="29"/>
      <c r="P28" s="182"/>
      <c r="Q28" s="13"/>
      <c r="R28" s="261"/>
      <c r="S28" s="262"/>
      <c r="T28" s="173"/>
      <c r="U28" s="15" t="s">
        <v>8</v>
      </c>
      <c r="V28" s="28"/>
      <c r="W28" s="29"/>
      <c r="X28" s="182"/>
      <c r="Y28" s="13"/>
      <c r="Z28" s="261"/>
      <c r="AA28" s="262"/>
      <c r="AB28" s="173"/>
      <c r="AC28" s="15" t="s">
        <v>8</v>
      </c>
      <c r="AD28" s="28"/>
      <c r="AE28" s="29"/>
      <c r="AF28" s="182"/>
      <c r="AG28" s="13"/>
      <c r="AH28" s="261"/>
      <c r="AI28" s="262"/>
      <c r="AJ28" s="173"/>
      <c r="AK28" s="15" t="s">
        <v>8</v>
      </c>
      <c r="AL28" s="28"/>
      <c r="AM28" s="29"/>
      <c r="AN28" s="182"/>
      <c r="AO28" s="13"/>
      <c r="AP28" s="261"/>
      <c r="AQ28" s="262"/>
      <c r="AR28" s="173"/>
      <c r="AS28" s="15" t="s">
        <v>8</v>
      </c>
      <c r="AT28" s="28"/>
      <c r="AU28" s="29">
        <v>0</v>
      </c>
      <c r="AV28" s="182"/>
      <c r="AW28" s="13"/>
    </row>
    <row r="29" spans="2:49" ht="15" customHeight="1" x14ac:dyDescent="0.25">
      <c r="B29" s="257" t="s">
        <v>2</v>
      </c>
      <c r="C29" s="258" t="s">
        <v>1</v>
      </c>
      <c r="D29" s="171" t="s">
        <v>108</v>
      </c>
      <c r="E29" s="30" t="s">
        <v>4</v>
      </c>
      <c r="F29" s="16">
        <v>70</v>
      </c>
      <c r="G29" s="19">
        <f>SUM(F29*5)</f>
        <v>350</v>
      </c>
      <c r="H29" s="180" t="s">
        <v>106</v>
      </c>
      <c r="I29" s="13"/>
      <c r="J29" s="257" t="s">
        <v>2</v>
      </c>
      <c r="K29" s="258"/>
      <c r="L29" s="171" t="s">
        <v>108</v>
      </c>
      <c r="M29" s="30" t="s">
        <v>4</v>
      </c>
      <c r="N29" s="16">
        <v>14</v>
      </c>
      <c r="O29" s="19">
        <f>SUM(N29*5)</f>
        <v>70</v>
      </c>
      <c r="P29" s="180" t="s">
        <v>105</v>
      </c>
      <c r="Q29" s="13"/>
      <c r="R29" s="257" t="s">
        <v>2</v>
      </c>
      <c r="S29" s="258"/>
      <c r="T29" s="171" t="s">
        <v>108</v>
      </c>
      <c r="U29" s="30" t="s">
        <v>4</v>
      </c>
      <c r="V29" s="16"/>
      <c r="W29" s="19"/>
      <c r="X29" s="180"/>
      <c r="Y29" s="13"/>
      <c r="Z29" s="257" t="s">
        <v>2</v>
      </c>
      <c r="AA29" s="258"/>
      <c r="AB29" s="171" t="s">
        <v>108</v>
      </c>
      <c r="AC29" s="30" t="s">
        <v>4</v>
      </c>
      <c r="AD29" s="16"/>
      <c r="AE29" s="19"/>
      <c r="AF29" s="180" t="s">
        <v>103</v>
      </c>
      <c r="AG29" s="13"/>
      <c r="AH29" s="257" t="s">
        <v>2</v>
      </c>
      <c r="AI29" s="258"/>
      <c r="AJ29" s="171" t="s">
        <v>108</v>
      </c>
      <c r="AK29" s="30" t="s">
        <v>4</v>
      </c>
      <c r="AL29" s="16"/>
      <c r="AM29" s="19"/>
      <c r="AN29" s="180"/>
      <c r="AO29" s="13"/>
      <c r="AP29" s="257" t="s">
        <v>9</v>
      </c>
      <c r="AQ29" s="258"/>
      <c r="AR29" s="171" t="s">
        <v>108</v>
      </c>
      <c r="AS29" s="30" t="s">
        <v>4</v>
      </c>
      <c r="AT29" s="16"/>
      <c r="AU29" s="19">
        <f>SUM(AT29*5)</f>
        <v>0</v>
      </c>
      <c r="AV29" s="180"/>
      <c r="AW29" s="13"/>
    </row>
    <row r="30" spans="2:49" ht="15" customHeight="1" x14ac:dyDescent="0.25">
      <c r="B30" s="259"/>
      <c r="C30" s="260" t="s">
        <v>1</v>
      </c>
      <c r="D30" s="172"/>
      <c r="E30" s="21" t="s">
        <v>5</v>
      </c>
      <c r="F30" s="83">
        <v>70</v>
      </c>
      <c r="G30" s="25">
        <f>SUM(F30*5)</f>
        <v>350</v>
      </c>
      <c r="H30" s="181"/>
      <c r="I30" s="13"/>
      <c r="J30" s="259"/>
      <c r="K30" s="260"/>
      <c r="L30" s="172"/>
      <c r="M30" s="21" t="s">
        <v>5</v>
      </c>
      <c r="N30" s="83">
        <v>14</v>
      </c>
      <c r="O30" s="25">
        <f>SUM(N30*5)</f>
        <v>70</v>
      </c>
      <c r="P30" s="181"/>
      <c r="Q30" s="13"/>
      <c r="R30" s="259"/>
      <c r="S30" s="260"/>
      <c r="T30" s="172"/>
      <c r="U30" s="21" t="s">
        <v>5</v>
      </c>
      <c r="V30" s="83"/>
      <c r="W30" s="25"/>
      <c r="X30" s="181"/>
      <c r="Y30" s="13"/>
      <c r="Z30" s="259"/>
      <c r="AA30" s="260"/>
      <c r="AB30" s="172"/>
      <c r="AC30" s="21" t="s">
        <v>5</v>
      </c>
      <c r="AD30" s="83"/>
      <c r="AE30" s="25"/>
      <c r="AF30" s="181"/>
      <c r="AG30" s="13"/>
      <c r="AH30" s="259"/>
      <c r="AI30" s="260"/>
      <c r="AJ30" s="172"/>
      <c r="AK30" s="21" t="s">
        <v>5</v>
      </c>
      <c r="AL30" s="83"/>
      <c r="AM30" s="25"/>
      <c r="AN30" s="181"/>
      <c r="AO30" s="13"/>
      <c r="AP30" s="259"/>
      <c r="AQ30" s="260"/>
      <c r="AR30" s="172"/>
      <c r="AS30" s="21" t="s">
        <v>5</v>
      </c>
      <c r="AT30" s="83"/>
      <c r="AU30" s="25">
        <f>SUM(AT30*5)</f>
        <v>0</v>
      </c>
      <c r="AV30" s="181"/>
      <c r="AW30" s="13"/>
    </row>
    <row r="31" spans="2:49" ht="15" customHeight="1" x14ac:dyDescent="0.25">
      <c r="B31" s="259"/>
      <c r="C31" s="260" t="s">
        <v>1</v>
      </c>
      <c r="D31" s="172"/>
      <c r="E31" s="21" t="s">
        <v>6</v>
      </c>
      <c r="F31" s="16">
        <v>70</v>
      </c>
      <c r="G31" s="25">
        <f>SUM(F31*5)</f>
        <v>350</v>
      </c>
      <c r="H31" s="181"/>
      <c r="I31" s="13"/>
      <c r="J31" s="259"/>
      <c r="K31" s="260"/>
      <c r="L31" s="172"/>
      <c r="M31" s="21" t="s">
        <v>6</v>
      </c>
      <c r="N31" s="16">
        <v>14</v>
      </c>
      <c r="O31" s="25">
        <f>SUM(N31*5)</f>
        <v>70</v>
      </c>
      <c r="P31" s="181"/>
      <c r="Q31" s="13"/>
      <c r="R31" s="259"/>
      <c r="S31" s="260"/>
      <c r="T31" s="172"/>
      <c r="U31" s="21" t="s">
        <v>6</v>
      </c>
      <c r="V31" s="16"/>
      <c r="W31" s="25"/>
      <c r="X31" s="181"/>
      <c r="Y31" s="13"/>
      <c r="Z31" s="259"/>
      <c r="AA31" s="260"/>
      <c r="AB31" s="172"/>
      <c r="AC31" s="21" t="s">
        <v>6</v>
      </c>
      <c r="AD31" s="16"/>
      <c r="AE31" s="25"/>
      <c r="AF31" s="181"/>
      <c r="AG31" s="13"/>
      <c r="AH31" s="259"/>
      <c r="AI31" s="260"/>
      <c r="AJ31" s="172"/>
      <c r="AK31" s="21" t="s">
        <v>6</v>
      </c>
      <c r="AL31" s="16"/>
      <c r="AM31" s="25"/>
      <c r="AN31" s="181"/>
      <c r="AO31" s="13"/>
      <c r="AP31" s="259"/>
      <c r="AQ31" s="260"/>
      <c r="AR31" s="172"/>
      <c r="AS31" s="21" t="s">
        <v>6</v>
      </c>
      <c r="AT31" s="16"/>
      <c r="AU31" s="25">
        <f>SUM(AT31*5)</f>
        <v>0</v>
      </c>
      <c r="AV31" s="181"/>
      <c r="AW31" s="13"/>
    </row>
    <row r="32" spans="2:49" ht="15" customHeight="1" x14ac:dyDescent="0.25">
      <c r="B32" s="259"/>
      <c r="C32" s="260" t="s">
        <v>1</v>
      </c>
      <c r="D32" s="172"/>
      <c r="E32" s="21" t="s">
        <v>5</v>
      </c>
      <c r="F32" s="83">
        <v>70</v>
      </c>
      <c r="G32" s="25">
        <f>SUM(F32*5)</f>
        <v>350</v>
      </c>
      <c r="H32" s="181"/>
      <c r="I32" s="13"/>
      <c r="J32" s="259"/>
      <c r="K32" s="260"/>
      <c r="L32" s="172"/>
      <c r="M32" s="21" t="s">
        <v>5</v>
      </c>
      <c r="N32" s="83">
        <v>14</v>
      </c>
      <c r="O32" s="25">
        <f>SUM(N32*5)</f>
        <v>70</v>
      </c>
      <c r="P32" s="181"/>
      <c r="Q32" s="13"/>
      <c r="R32" s="259"/>
      <c r="S32" s="260"/>
      <c r="T32" s="172"/>
      <c r="U32" s="21" t="s">
        <v>5</v>
      </c>
      <c r="V32" s="83"/>
      <c r="W32" s="25"/>
      <c r="X32" s="181"/>
      <c r="Y32" s="13"/>
      <c r="Z32" s="259"/>
      <c r="AA32" s="260"/>
      <c r="AB32" s="172"/>
      <c r="AC32" s="21" t="s">
        <v>5</v>
      </c>
      <c r="AD32" s="83"/>
      <c r="AE32" s="25"/>
      <c r="AF32" s="181"/>
      <c r="AG32" s="13"/>
      <c r="AH32" s="259"/>
      <c r="AI32" s="260"/>
      <c r="AJ32" s="172"/>
      <c r="AK32" s="21" t="s">
        <v>5</v>
      </c>
      <c r="AL32" s="83"/>
      <c r="AM32" s="25"/>
      <c r="AN32" s="181"/>
      <c r="AO32" s="13"/>
      <c r="AP32" s="259"/>
      <c r="AQ32" s="260"/>
      <c r="AR32" s="172"/>
      <c r="AS32" s="21" t="s">
        <v>5</v>
      </c>
      <c r="AT32" s="83"/>
      <c r="AU32" s="25">
        <f>SUM(AT32*5)</f>
        <v>0</v>
      </c>
      <c r="AV32" s="181"/>
      <c r="AW32" s="13"/>
    </row>
    <row r="33" spans="2:49" ht="15" customHeight="1" x14ac:dyDescent="0.25">
      <c r="B33" s="259"/>
      <c r="C33" s="260" t="s">
        <v>1</v>
      </c>
      <c r="D33" s="172"/>
      <c r="E33" s="21" t="s">
        <v>7</v>
      </c>
      <c r="F33" s="16">
        <v>70</v>
      </c>
      <c r="G33" s="25">
        <f>SUM(F33*5)</f>
        <v>350</v>
      </c>
      <c r="H33" s="181"/>
      <c r="I33" s="13"/>
      <c r="J33" s="259"/>
      <c r="K33" s="260"/>
      <c r="L33" s="172"/>
      <c r="M33" s="21" t="s">
        <v>7</v>
      </c>
      <c r="N33" s="16">
        <v>14</v>
      </c>
      <c r="O33" s="25">
        <f>SUM(N33*5)</f>
        <v>70</v>
      </c>
      <c r="P33" s="181"/>
      <c r="Q33" s="13"/>
      <c r="R33" s="259"/>
      <c r="S33" s="260"/>
      <c r="T33" s="172"/>
      <c r="U33" s="21" t="s">
        <v>7</v>
      </c>
      <c r="V33" s="16"/>
      <c r="W33" s="25"/>
      <c r="X33" s="181"/>
      <c r="Y33" s="13"/>
      <c r="Z33" s="259"/>
      <c r="AA33" s="260"/>
      <c r="AB33" s="172"/>
      <c r="AC33" s="21" t="s">
        <v>7</v>
      </c>
      <c r="AD33" s="16"/>
      <c r="AE33" s="25"/>
      <c r="AF33" s="181"/>
      <c r="AG33" s="13"/>
      <c r="AH33" s="259"/>
      <c r="AI33" s="260"/>
      <c r="AJ33" s="172"/>
      <c r="AK33" s="21" t="s">
        <v>7</v>
      </c>
      <c r="AL33" s="16"/>
      <c r="AM33" s="25"/>
      <c r="AN33" s="181"/>
      <c r="AO33" s="13"/>
      <c r="AP33" s="259"/>
      <c r="AQ33" s="260"/>
      <c r="AR33" s="172"/>
      <c r="AS33" s="21" t="s">
        <v>7</v>
      </c>
      <c r="AT33" s="16"/>
      <c r="AU33" s="25">
        <f>SUM(AT33*5)</f>
        <v>0</v>
      </c>
      <c r="AV33" s="181"/>
      <c r="AW33" s="13"/>
    </row>
    <row r="34" spans="2:49" ht="15" customHeight="1" x14ac:dyDescent="0.25">
      <c r="B34" s="259"/>
      <c r="C34" s="260" t="s">
        <v>1</v>
      </c>
      <c r="D34" s="172"/>
      <c r="E34" s="27" t="s">
        <v>8</v>
      </c>
      <c r="F34" s="22"/>
      <c r="G34" s="25"/>
      <c r="H34" s="181"/>
      <c r="I34" s="13"/>
      <c r="J34" s="259"/>
      <c r="K34" s="260"/>
      <c r="L34" s="172"/>
      <c r="M34" s="27" t="s">
        <v>8</v>
      </c>
      <c r="N34" s="22"/>
      <c r="O34" s="25"/>
      <c r="P34" s="181"/>
      <c r="Q34" s="13"/>
      <c r="R34" s="259"/>
      <c r="S34" s="260"/>
      <c r="T34" s="172"/>
      <c r="U34" s="27" t="s">
        <v>8</v>
      </c>
      <c r="V34" s="22"/>
      <c r="W34" s="25"/>
      <c r="X34" s="181"/>
      <c r="Y34" s="13"/>
      <c r="Z34" s="259"/>
      <c r="AA34" s="260"/>
      <c r="AB34" s="172"/>
      <c r="AC34" s="27" t="s">
        <v>8</v>
      </c>
      <c r="AD34" s="22"/>
      <c r="AE34" s="25"/>
      <c r="AF34" s="181"/>
      <c r="AG34" s="13"/>
      <c r="AH34" s="259"/>
      <c r="AI34" s="260"/>
      <c r="AJ34" s="172"/>
      <c r="AK34" s="27" t="s">
        <v>8</v>
      </c>
      <c r="AL34" s="22"/>
      <c r="AM34" s="25"/>
      <c r="AN34" s="181"/>
      <c r="AO34" s="13"/>
      <c r="AP34" s="259"/>
      <c r="AQ34" s="260"/>
      <c r="AR34" s="172"/>
      <c r="AS34" s="27" t="s">
        <v>8</v>
      </c>
      <c r="AT34" s="22"/>
      <c r="AU34" s="25">
        <v>0</v>
      </c>
      <c r="AV34" s="181"/>
      <c r="AW34" s="13"/>
    </row>
    <row r="35" spans="2:49" ht="15" customHeight="1" thickBot="1" x14ac:dyDescent="0.3">
      <c r="B35" s="261"/>
      <c r="C35" s="262" t="s">
        <v>1</v>
      </c>
      <c r="D35" s="173"/>
      <c r="E35" s="35" t="s">
        <v>8</v>
      </c>
      <c r="F35" s="28"/>
      <c r="G35" s="29"/>
      <c r="H35" s="182"/>
      <c r="I35" s="13"/>
      <c r="J35" s="261"/>
      <c r="K35" s="262"/>
      <c r="L35" s="173"/>
      <c r="M35" s="35" t="s">
        <v>8</v>
      </c>
      <c r="N35" s="28"/>
      <c r="O35" s="29"/>
      <c r="P35" s="182"/>
      <c r="Q35" s="13"/>
      <c r="R35" s="261"/>
      <c r="S35" s="262"/>
      <c r="T35" s="173"/>
      <c r="U35" s="35" t="s">
        <v>8</v>
      </c>
      <c r="V35" s="28"/>
      <c r="W35" s="29"/>
      <c r="X35" s="182"/>
      <c r="Y35" s="13"/>
      <c r="Z35" s="261"/>
      <c r="AA35" s="262"/>
      <c r="AB35" s="173"/>
      <c r="AC35" s="35" t="s">
        <v>8</v>
      </c>
      <c r="AD35" s="28"/>
      <c r="AE35" s="29"/>
      <c r="AF35" s="182"/>
      <c r="AG35" s="13"/>
      <c r="AH35" s="261"/>
      <c r="AI35" s="262"/>
      <c r="AJ35" s="173"/>
      <c r="AK35" s="35" t="s">
        <v>8</v>
      </c>
      <c r="AL35" s="28"/>
      <c r="AM35" s="29"/>
      <c r="AN35" s="182"/>
      <c r="AO35" s="13"/>
      <c r="AP35" s="261"/>
      <c r="AQ35" s="262"/>
      <c r="AR35" s="173"/>
      <c r="AS35" s="35" t="s">
        <v>8</v>
      </c>
      <c r="AT35" s="28"/>
      <c r="AU35" s="29">
        <v>0</v>
      </c>
      <c r="AV35" s="182"/>
      <c r="AW35" s="13"/>
    </row>
    <row r="36" spans="2:49" ht="15" customHeight="1" x14ac:dyDescent="0.25">
      <c r="B36" s="257" t="s">
        <v>2</v>
      </c>
      <c r="C36" s="258" t="s">
        <v>1</v>
      </c>
      <c r="D36" s="171" t="s">
        <v>107</v>
      </c>
      <c r="E36" s="30" t="s">
        <v>4</v>
      </c>
      <c r="F36" s="16">
        <v>70</v>
      </c>
      <c r="G36" s="19">
        <f>SUM(F36*5)</f>
        <v>350</v>
      </c>
      <c r="H36" s="180" t="s">
        <v>106</v>
      </c>
      <c r="I36" s="13"/>
      <c r="J36" s="257" t="s">
        <v>2</v>
      </c>
      <c r="K36" s="258"/>
      <c r="L36" s="171" t="s">
        <v>107</v>
      </c>
      <c r="M36" s="30" t="s">
        <v>4</v>
      </c>
      <c r="N36" s="16">
        <v>14</v>
      </c>
      <c r="O36" s="19">
        <f>SUM(N36*5)</f>
        <v>70</v>
      </c>
      <c r="P36" s="180" t="s">
        <v>105</v>
      </c>
      <c r="Q36" s="13"/>
      <c r="R36" s="257" t="s">
        <v>2</v>
      </c>
      <c r="S36" s="258"/>
      <c r="T36" s="171" t="s">
        <v>107</v>
      </c>
      <c r="U36" s="30" t="s">
        <v>4</v>
      </c>
      <c r="V36" s="16"/>
      <c r="W36" s="19"/>
      <c r="X36" s="180"/>
      <c r="Y36" s="13"/>
      <c r="Z36" s="257" t="s">
        <v>2</v>
      </c>
      <c r="AA36" s="258"/>
      <c r="AB36" s="171" t="s">
        <v>107</v>
      </c>
      <c r="AC36" s="30" t="s">
        <v>4</v>
      </c>
      <c r="AD36" s="16"/>
      <c r="AE36" s="19"/>
      <c r="AF36" s="180" t="s">
        <v>103</v>
      </c>
      <c r="AG36" s="13"/>
      <c r="AH36" s="257" t="s">
        <v>2</v>
      </c>
      <c r="AI36" s="258"/>
      <c r="AJ36" s="171" t="s">
        <v>107</v>
      </c>
      <c r="AK36" s="30" t="s">
        <v>4</v>
      </c>
      <c r="AL36" s="16">
        <v>2.5</v>
      </c>
      <c r="AM36" s="19">
        <f>SUM(AL36*5)</f>
        <v>12.5</v>
      </c>
      <c r="AN36" s="180" t="s">
        <v>102</v>
      </c>
      <c r="AO36" s="13"/>
      <c r="AP36" s="257" t="s">
        <v>9</v>
      </c>
      <c r="AQ36" s="258"/>
      <c r="AR36" s="171" t="s">
        <v>107</v>
      </c>
      <c r="AS36" s="30" t="s">
        <v>4</v>
      </c>
      <c r="AT36" s="16"/>
      <c r="AU36" s="19">
        <f>SUM(AT36*5)</f>
        <v>0</v>
      </c>
      <c r="AV36" s="180"/>
      <c r="AW36" s="13"/>
    </row>
    <row r="37" spans="2:49" ht="15" customHeight="1" x14ac:dyDescent="0.25">
      <c r="B37" s="259"/>
      <c r="C37" s="260" t="s">
        <v>1</v>
      </c>
      <c r="D37" s="172"/>
      <c r="E37" s="21" t="s">
        <v>5</v>
      </c>
      <c r="F37" s="83">
        <v>70</v>
      </c>
      <c r="G37" s="25">
        <f>SUM(F37*5)</f>
        <v>350</v>
      </c>
      <c r="H37" s="181"/>
      <c r="I37" s="13"/>
      <c r="J37" s="259"/>
      <c r="K37" s="260"/>
      <c r="L37" s="172"/>
      <c r="M37" s="21" t="s">
        <v>5</v>
      </c>
      <c r="N37" s="83">
        <v>14</v>
      </c>
      <c r="O37" s="25">
        <f>SUM(N37*5)</f>
        <v>70</v>
      </c>
      <c r="P37" s="181"/>
      <c r="Q37" s="13"/>
      <c r="R37" s="259"/>
      <c r="S37" s="260"/>
      <c r="T37" s="172"/>
      <c r="U37" s="21" t="s">
        <v>5</v>
      </c>
      <c r="V37" s="83"/>
      <c r="W37" s="25"/>
      <c r="X37" s="181"/>
      <c r="Y37" s="13"/>
      <c r="Z37" s="259"/>
      <c r="AA37" s="260"/>
      <c r="AB37" s="172"/>
      <c r="AC37" s="21" t="s">
        <v>5</v>
      </c>
      <c r="AD37" s="83"/>
      <c r="AE37" s="25"/>
      <c r="AF37" s="181"/>
      <c r="AG37" s="13"/>
      <c r="AH37" s="259"/>
      <c r="AI37" s="260"/>
      <c r="AJ37" s="172"/>
      <c r="AK37" s="21" t="s">
        <v>5</v>
      </c>
      <c r="AL37" s="83">
        <v>2.5</v>
      </c>
      <c r="AM37" s="25">
        <f>SUM(AL37*5)</f>
        <v>12.5</v>
      </c>
      <c r="AN37" s="181"/>
      <c r="AO37" s="13"/>
      <c r="AP37" s="259"/>
      <c r="AQ37" s="260"/>
      <c r="AR37" s="172"/>
      <c r="AS37" s="21" t="s">
        <v>5</v>
      </c>
      <c r="AT37" s="83"/>
      <c r="AU37" s="25">
        <f>SUM(AT37*5)</f>
        <v>0</v>
      </c>
      <c r="AV37" s="181"/>
      <c r="AW37" s="13"/>
    </row>
    <row r="38" spans="2:49" ht="15" customHeight="1" x14ac:dyDescent="0.25">
      <c r="B38" s="259"/>
      <c r="C38" s="260" t="s">
        <v>1</v>
      </c>
      <c r="D38" s="172"/>
      <c r="E38" s="21" t="s">
        <v>6</v>
      </c>
      <c r="F38" s="16">
        <v>70</v>
      </c>
      <c r="G38" s="25">
        <f>SUM(F38*5)</f>
        <v>350</v>
      </c>
      <c r="H38" s="181"/>
      <c r="I38" s="13"/>
      <c r="J38" s="259"/>
      <c r="K38" s="260"/>
      <c r="L38" s="172"/>
      <c r="M38" s="21" t="s">
        <v>6</v>
      </c>
      <c r="N38" s="16">
        <v>14</v>
      </c>
      <c r="O38" s="25">
        <f>SUM(N38*5)</f>
        <v>70</v>
      </c>
      <c r="P38" s="181"/>
      <c r="Q38" s="13"/>
      <c r="R38" s="259"/>
      <c r="S38" s="260"/>
      <c r="T38" s="172"/>
      <c r="U38" s="21" t="s">
        <v>6</v>
      </c>
      <c r="V38" s="16"/>
      <c r="W38" s="25"/>
      <c r="X38" s="181"/>
      <c r="Y38" s="13"/>
      <c r="Z38" s="259"/>
      <c r="AA38" s="260"/>
      <c r="AB38" s="172"/>
      <c r="AC38" s="21" t="s">
        <v>6</v>
      </c>
      <c r="AD38" s="16"/>
      <c r="AE38" s="25"/>
      <c r="AF38" s="181"/>
      <c r="AG38" s="13"/>
      <c r="AH38" s="259"/>
      <c r="AI38" s="260"/>
      <c r="AJ38" s="172"/>
      <c r="AK38" s="21" t="s">
        <v>6</v>
      </c>
      <c r="AL38" s="16">
        <v>2.5</v>
      </c>
      <c r="AM38" s="25">
        <f>SUM(AL38*5)</f>
        <v>12.5</v>
      </c>
      <c r="AN38" s="181"/>
      <c r="AO38" s="13"/>
      <c r="AP38" s="259"/>
      <c r="AQ38" s="260"/>
      <c r="AR38" s="172"/>
      <c r="AS38" s="21" t="s">
        <v>6</v>
      </c>
      <c r="AT38" s="16"/>
      <c r="AU38" s="25">
        <f>SUM(AT38*5)</f>
        <v>0</v>
      </c>
      <c r="AV38" s="181"/>
      <c r="AW38" s="13"/>
    </row>
    <row r="39" spans="2:49" ht="15" customHeight="1" x14ac:dyDescent="0.25">
      <c r="B39" s="259"/>
      <c r="C39" s="260" t="s">
        <v>1</v>
      </c>
      <c r="D39" s="172"/>
      <c r="E39" s="21" t="s">
        <v>5</v>
      </c>
      <c r="F39" s="83">
        <v>70</v>
      </c>
      <c r="G39" s="25">
        <f>SUM(F39*5)</f>
        <v>350</v>
      </c>
      <c r="H39" s="181"/>
      <c r="I39" s="13"/>
      <c r="J39" s="259"/>
      <c r="K39" s="260"/>
      <c r="L39" s="172"/>
      <c r="M39" s="21" t="s">
        <v>5</v>
      </c>
      <c r="N39" s="83">
        <v>14</v>
      </c>
      <c r="O39" s="25">
        <f>SUM(N39*5)</f>
        <v>70</v>
      </c>
      <c r="P39" s="181"/>
      <c r="Q39" s="13"/>
      <c r="R39" s="259"/>
      <c r="S39" s="260"/>
      <c r="T39" s="172"/>
      <c r="U39" s="21" t="s">
        <v>5</v>
      </c>
      <c r="V39" s="83"/>
      <c r="W39" s="25"/>
      <c r="X39" s="181"/>
      <c r="Y39" s="13"/>
      <c r="Z39" s="259"/>
      <c r="AA39" s="260"/>
      <c r="AB39" s="172"/>
      <c r="AC39" s="21" t="s">
        <v>5</v>
      </c>
      <c r="AD39" s="83"/>
      <c r="AE39" s="25"/>
      <c r="AF39" s="181"/>
      <c r="AG39" s="13"/>
      <c r="AH39" s="259"/>
      <c r="AI39" s="260"/>
      <c r="AJ39" s="172"/>
      <c r="AK39" s="21" t="s">
        <v>5</v>
      </c>
      <c r="AL39" s="83">
        <v>2.5</v>
      </c>
      <c r="AM39" s="25">
        <f>SUM(AL39*5)</f>
        <v>12.5</v>
      </c>
      <c r="AN39" s="181"/>
      <c r="AO39" s="13"/>
      <c r="AP39" s="259"/>
      <c r="AQ39" s="260"/>
      <c r="AR39" s="172"/>
      <c r="AS39" s="21" t="s">
        <v>5</v>
      </c>
      <c r="AT39" s="83"/>
      <c r="AU39" s="25">
        <f>SUM(AT39*5)</f>
        <v>0</v>
      </c>
      <c r="AV39" s="181"/>
      <c r="AW39" s="13"/>
    </row>
    <row r="40" spans="2:49" ht="15" customHeight="1" x14ac:dyDescent="0.25">
      <c r="B40" s="259"/>
      <c r="C40" s="260" t="s">
        <v>1</v>
      </c>
      <c r="D40" s="172"/>
      <c r="E40" s="21" t="s">
        <v>7</v>
      </c>
      <c r="F40" s="16">
        <v>70</v>
      </c>
      <c r="G40" s="25">
        <f>SUM(F40*5)</f>
        <v>350</v>
      </c>
      <c r="H40" s="181"/>
      <c r="I40" s="13"/>
      <c r="J40" s="259"/>
      <c r="K40" s="260"/>
      <c r="L40" s="172"/>
      <c r="M40" s="21" t="s">
        <v>7</v>
      </c>
      <c r="N40" s="16">
        <v>14</v>
      </c>
      <c r="O40" s="25">
        <f>SUM(N40*5)</f>
        <v>70</v>
      </c>
      <c r="P40" s="181"/>
      <c r="Q40" s="13"/>
      <c r="R40" s="259"/>
      <c r="S40" s="260"/>
      <c r="T40" s="172"/>
      <c r="U40" s="21" t="s">
        <v>7</v>
      </c>
      <c r="V40" s="16"/>
      <c r="W40" s="25"/>
      <c r="X40" s="181"/>
      <c r="Y40" s="13"/>
      <c r="Z40" s="259"/>
      <c r="AA40" s="260"/>
      <c r="AB40" s="172"/>
      <c r="AC40" s="21" t="s">
        <v>7</v>
      </c>
      <c r="AD40" s="16"/>
      <c r="AE40" s="25"/>
      <c r="AF40" s="181"/>
      <c r="AG40" s="13"/>
      <c r="AH40" s="259"/>
      <c r="AI40" s="260"/>
      <c r="AJ40" s="172"/>
      <c r="AK40" s="21" t="s">
        <v>7</v>
      </c>
      <c r="AL40" s="16"/>
      <c r="AM40" s="25"/>
      <c r="AN40" s="181"/>
      <c r="AO40" s="13"/>
      <c r="AP40" s="259"/>
      <c r="AQ40" s="260"/>
      <c r="AR40" s="172"/>
      <c r="AS40" s="21" t="s">
        <v>7</v>
      </c>
      <c r="AT40" s="16"/>
      <c r="AU40" s="25">
        <f>SUM(AT40*5)</f>
        <v>0</v>
      </c>
      <c r="AV40" s="181"/>
      <c r="AW40" s="13"/>
    </row>
    <row r="41" spans="2:49" ht="15" customHeight="1" x14ac:dyDescent="0.25">
      <c r="B41" s="259"/>
      <c r="C41" s="260" t="s">
        <v>1</v>
      </c>
      <c r="D41" s="172"/>
      <c r="E41" s="27" t="s">
        <v>8</v>
      </c>
      <c r="F41" s="22"/>
      <c r="G41" s="25"/>
      <c r="H41" s="181"/>
      <c r="I41" s="13"/>
      <c r="J41" s="259"/>
      <c r="K41" s="260"/>
      <c r="L41" s="172"/>
      <c r="M41" s="27" t="s">
        <v>8</v>
      </c>
      <c r="N41" s="22"/>
      <c r="O41" s="25"/>
      <c r="P41" s="181"/>
      <c r="Q41" s="13"/>
      <c r="R41" s="259"/>
      <c r="S41" s="260"/>
      <c r="T41" s="172"/>
      <c r="U41" s="27" t="s">
        <v>8</v>
      </c>
      <c r="V41" s="22"/>
      <c r="W41" s="25"/>
      <c r="X41" s="181"/>
      <c r="Y41" s="13"/>
      <c r="Z41" s="259"/>
      <c r="AA41" s="260"/>
      <c r="AB41" s="172"/>
      <c r="AC41" s="27" t="s">
        <v>8</v>
      </c>
      <c r="AD41" s="22"/>
      <c r="AE41" s="25"/>
      <c r="AF41" s="181"/>
      <c r="AG41" s="13"/>
      <c r="AH41" s="259"/>
      <c r="AI41" s="260"/>
      <c r="AJ41" s="172"/>
      <c r="AK41" s="27" t="s">
        <v>8</v>
      </c>
      <c r="AL41" s="22"/>
      <c r="AM41" s="25"/>
      <c r="AN41" s="181"/>
      <c r="AO41" s="13"/>
      <c r="AP41" s="259"/>
      <c r="AQ41" s="260"/>
      <c r="AR41" s="172"/>
      <c r="AS41" s="27" t="s">
        <v>8</v>
      </c>
      <c r="AT41" s="22"/>
      <c r="AU41" s="25">
        <v>0</v>
      </c>
      <c r="AV41" s="181"/>
      <c r="AW41" s="13"/>
    </row>
    <row r="42" spans="2:49" ht="15" customHeight="1" thickBot="1" x14ac:dyDescent="0.3">
      <c r="B42" s="261"/>
      <c r="C42" s="262" t="s">
        <v>1</v>
      </c>
      <c r="D42" s="173"/>
      <c r="E42" s="35" t="s">
        <v>8</v>
      </c>
      <c r="F42" s="28"/>
      <c r="G42" s="29"/>
      <c r="H42" s="182"/>
      <c r="I42" s="13"/>
      <c r="J42" s="261"/>
      <c r="K42" s="262"/>
      <c r="L42" s="173"/>
      <c r="M42" s="35" t="s">
        <v>8</v>
      </c>
      <c r="N42" s="28"/>
      <c r="O42" s="29"/>
      <c r="P42" s="182"/>
      <c r="Q42" s="13"/>
      <c r="R42" s="261"/>
      <c r="S42" s="262"/>
      <c r="T42" s="173"/>
      <c r="U42" s="35" t="s">
        <v>8</v>
      </c>
      <c r="V42" s="28"/>
      <c r="W42" s="29"/>
      <c r="X42" s="182"/>
      <c r="Y42" s="13"/>
      <c r="Z42" s="261"/>
      <c r="AA42" s="262"/>
      <c r="AB42" s="173"/>
      <c r="AC42" s="35" t="s">
        <v>8</v>
      </c>
      <c r="AD42" s="28"/>
      <c r="AE42" s="29"/>
      <c r="AF42" s="182"/>
      <c r="AG42" s="13"/>
      <c r="AH42" s="261"/>
      <c r="AI42" s="262"/>
      <c r="AJ42" s="173"/>
      <c r="AK42" s="35" t="s">
        <v>8</v>
      </c>
      <c r="AL42" s="28"/>
      <c r="AM42" s="29"/>
      <c r="AN42" s="182"/>
      <c r="AO42" s="13"/>
      <c r="AP42" s="261"/>
      <c r="AQ42" s="262"/>
      <c r="AR42" s="173"/>
      <c r="AS42" s="35" t="s">
        <v>8</v>
      </c>
      <c r="AT42" s="28"/>
      <c r="AU42" s="29">
        <v>0</v>
      </c>
      <c r="AV42" s="182"/>
      <c r="AW42" s="13"/>
    </row>
    <row r="43" spans="2:49" ht="15" customHeight="1" x14ac:dyDescent="0.25">
      <c r="B43" s="257" t="s">
        <v>2</v>
      </c>
      <c r="C43" s="258" t="s">
        <v>1</v>
      </c>
      <c r="D43" s="171" t="s">
        <v>101</v>
      </c>
      <c r="E43" s="30" t="s">
        <v>4</v>
      </c>
      <c r="F43" s="16">
        <v>70</v>
      </c>
      <c r="G43" s="19">
        <f>SUM(F43*5)</f>
        <v>350</v>
      </c>
      <c r="H43" s="180" t="s">
        <v>106</v>
      </c>
      <c r="I43" s="13"/>
      <c r="J43" s="257" t="s">
        <v>2</v>
      </c>
      <c r="K43" s="258"/>
      <c r="L43" s="171" t="s">
        <v>101</v>
      </c>
      <c r="M43" s="30" t="s">
        <v>4</v>
      </c>
      <c r="N43" s="16">
        <v>14</v>
      </c>
      <c r="O43" s="19">
        <f>SUM(N43*5)</f>
        <v>70</v>
      </c>
      <c r="P43" s="180" t="s">
        <v>105</v>
      </c>
      <c r="Q43" s="13"/>
      <c r="R43" s="257" t="s">
        <v>2</v>
      </c>
      <c r="S43" s="258"/>
      <c r="T43" s="171" t="s">
        <v>101</v>
      </c>
      <c r="U43" s="30" t="s">
        <v>4</v>
      </c>
      <c r="V43" s="16">
        <v>2</v>
      </c>
      <c r="W43" s="19">
        <f>SUM(V43*5)</f>
        <v>10</v>
      </c>
      <c r="X43" s="180" t="s">
        <v>104</v>
      </c>
      <c r="Y43" s="13"/>
      <c r="Z43" s="257" t="s">
        <v>2</v>
      </c>
      <c r="AA43" s="258"/>
      <c r="AB43" s="171" t="s">
        <v>101</v>
      </c>
      <c r="AC43" s="30" t="s">
        <v>4</v>
      </c>
      <c r="AD43" s="16"/>
      <c r="AE43" s="19"/>
      <c r="AF43" s="180" t="s">
        <v>103</v>
      </c>
      <c r="AG43" s="13"/>
      <c r="AH43" s="257" t="s">
        <v>2</v>
      </c>
      <c r="AI43" s="258"/>
      <c r="AJ43" s="171" t="s">
        <v>101</v>
      </c>
      <c r="AK43" s="30" t="s">
        <v>4</v>
      </c>
      <c r="AL43" s="16">
        <v>2.5</v>
      </c>
      <c r="AM43" s="19">
        <f>SUM(AL43*5)</f>
        <v>12.5</v>
      </c>
      <c r="AN43" s="180" t="s">
        <v>102</v>
      </c>
      <c r="AO43" s="13"/>
      <c r="AP43" s="257" t="s">
        <v>9</v>
      </c>
      <c r="AQ43" s="258"/>
      <c r="AR43" s="171" t="s">
        <v>101</v>
      </c>
      <c r="AS43" s="30" t="s">
        <v>4</v>
      </c>
      <c r="AT43" s="16"/>
      <c r="AU43" s="19">
        <f>SUM(AT43*5)</f>
        <v>0</v>
      </c>
      <c r="AV43" s="180" t="s">
        <v>100</v>
      </c>
      <c r="AW43" s="13"/>
    </row>
    <row r="44" spans="2:49" ht="15" customHeight="1" x14ac:dyDescent="0.25">
      <c r="B44" s="259"/>
      <c r="C44" s="260" t="s">
        <v>1</v>
      </c>
      <c r="D44" s="172"/>
      <c r="E44" s="21" t="s">
        <v>5</v>
      </c>
      <c r="F44" s="83">
        <v>70</v>
      </c>
      <c r="G44" s="25">
        <f>SUM(F44*5)</f>
        <v>350</v>
      </c>
      <c r="H44" s="181"/>
      <c r="I44" s="13"/>
      <c r="J44" s="259"/>
      <c r="K44" s="260"/>
      <c r="L44" s="172"/>
      <c r="M44" s="21" t="s">
        <v>5</v>
      </c>
      <c r="N44" s="83">
        <v>14</v>
      </c>
      <c r="O44" s="25">
        <f>SUM(N44*5)</f>
        <v>70</v>
      </c>
      <c r="P44" s="181"/>
      <c r="Q44" s="13"/>
      <c r="R44" s="259"/>
      <c r="S44" s="260"/>
      <c r="T44" s="172"/>
      <c r="U44" s="21" t="s">
        <v>5</v>
      </c>
      <c r="V44" s="83">
        <v>2</v>
      </c>
      <c r="W44" s="25">
        <f>SUM(V44*5)</f>
        <v>10</v>
      </c>
      <c r="X44" s="181"/>
      <c r="Y44" s="13"/>
      <c r="Z44" s="259"/>
      <c r="AA44" s="260"/>
      <c r="AB44" s="172"/>
      <c r="AC44" s="21" t="s">
        <v>5</v>
      </c>
      <c r="AD44" s="83"/>
      <c r="AE44" s="25"/>
      <c r="AF44" s="181"/>
      <c r="AG44" s="13"/>
      <c r="AH44" s="259"/>
      <c r="AI44" s="260"/>
      <c r="AJ44" s="172"/>
      <c r="AK44" s="21" t="s">
        <v>5</v>
      </c>
      <c r="AL44" s="83">
        <v>2.5</v>
      </c>
      <c r="AM44" s="25">
        <f>SUM(AL44*5)</f>
        <v>12.5</v>
      </c>
      <c r="AN44" s="181"/>
      <c r="AO44" s="13"/>
      <c r="AP44" s="259"/>
      <c r="AQ44" s="260"/>
      <c r="AR44" s="172"/>
      <c r="AS44" s="21" t="s">
        <v>5</v>
      </c>
      <c r="AT44" s="83"/>
      <c r="AU44" s="25">
        <f>SUM(AT44*5)</f>
        <v>0</v>
      </c>
      <c r="AV44" s="181"/>
      <c r="AW44" s="13"/>
    </row>
    <row r="45" spans="2:49" ht="15" customHeight="1" x14ac:dyDescent="0.25">
      <c r="B45" s="259"/>
      <c r="C45" s="260" t="s">
        <v>1</v>
      </c>
      <c r="D45" s="172"/>
      <c r="E45" s="21" t="s">
        <v>6</v>
      </c>
      <c r="F45" s="16">
        <v>70</v>
      </c>
      <c r="G45" s="25">
        <f>SUM(F45*5)</f>
        <v>350</v>
      </c>
      <c r="H45" s="181"/>
      <c r="I45" s="13"/>
      <c r="J45" s="259"/>
      <c r="K45" s="260"/>
      <c r="L45" s="172"/>
      <c r="M45" s="21" t="s">
        <v>6</v>
      </c>
      <c r="N45" s="16">
        <v>14</v>
      </c>
      <c r="O45" s="25">
        <f>SUM(N45*5)</f>
        <v>70</v>
      </c>
      <c r="P45" s="181"/>
      <c r="Q45" s="13"/>
      <c r="R45" s="259"/>
      <c r="S45" s="260"/>
      <c r="T45" s="172"/>
      <c r="U45" s="21" t="s">
        <v>6</v>
      </c>
      <c r="V45" s="16">
        <v>2</v>
      </c>
      <c r="W45" s="25">
        <f>SUM(V45*5)</f>
        <v>10</v>
      </c>
      <c r="X45" s="181"/>
      <c r="Y45" s="13"/>
      <c r="Z45" s="259"/>
      <c r="AA45" s="260"/>
      <c r="AB45" s="172"/>
      <c r="AC45" s="21" t="s">
        <v>6</v>
      </c>
      <c r="AD45" s="16"/>
      <c r="AE45" s="25"/>
      <c r="AF45" s="181"/>
      <c r="AG45" s="13"/>
      <c r="AH45" s="259"/>
      <c r="AI45" s="260"/>
      <c r="AJ45" s="172"/>
      <c r="AK45" s="21" t="s">
        <v>6</v>
      </c>
      <c r="AL45" s="16">
        <v>2.5</v>
      </c>
      <c r="AM45" s="25">
        <f>SUM(AL45*5)</f>
        <v>12.5</v>
      </c>
      <c r="AN45" s="181"/>
      <c r="AO45" s="13"/>
      <c r="AP45" s="259"/>
      <c r="AQ45" s="260"/>
      <c r="AR45" s="172"/>
      <c r="AS45" s="21" t="s">
        <v>6</v>
      </c>
      <c r="AT45" s="16"/>
      <c r="AU45" s="25">
        <f>SUM(AT45*125)</f>
        <v>0</v>
      </c>
      <c r="AV45" s="181"/>
      <c r="AW45" s="13"/>
    </row>
    <row r="46" spans="2:49" ht="15" customHeight="1" x14ac:dyDescent="0.25">
      <c r="B46" s="259"/>
      <c r="C46" s="260" t="s">
        <v>1</v>
      </c>
      <c r="D46" s="172"/>
      <c r="E46" s="21" t="s">
        <v>5</v>
      </c>
      <c r="F46" s="83">
        <v>70</v>
      </c>
      <c r="G46" s="25">
        <f>SUM(F46*5)</f>
        <v>350</v>
      </c>
      <c r="H46" s="181"/>
      <c r="I46" s="13"/>
      <c r="J46" s="259"/>
      <c r="K46" s="260"/>
      <c r="L46" s="172"/>
      <c r="M46" s="21" t="s">
        <v>5</v>
      </c>
      <c r="N46" s="83">
        <v>14</v>
      </c>
      <c r="O46" s="25">
        <f>SUM(N46*5)</f>
        <v>70</v>
      </c>
      <c r="P46" s="181"/>
      <c r="Q46" s="13"/>
      <c r="R46" s="259"/>
      <c r="S46" s="260"/>
      <c r="T46" s="172"/>
      <c r="U46" s="21" t="s">
        <v>5</v>
      </c>
      <c r="V46" s="83">
        <v>2</v>
      </c>
      <c r="W46" s="25">
        <f>SUM(V46*5)</f>
        <v>10</v>
      </c>
      <c r="X46" s="181"/>
      <c r="Y46" s="13"/>
      <c r="Z46" s="259"/>
      <c r="AA46" s="260"/>
      <c r="AB46" s="172"/>
      <c r="AC46" s="21" t="s">
        <v>5</v>
      </c>
      <c r="AD46" s="83">
        <v>6</v>
      </c>
      <c r="AE46" s="25">
        <f>SUM(AD46*5)</f>
        <v>30</v>
      </c>
      <c r="AF46" s="181"/>
      <c r="AG46" s="13"/>
      <c r="AH46" s="259"/>
      <c r="AI46" s="260"/>
      <c r="AJ46" s="172"/>
      <c r="AK46" s="21" t="s">
        <v>5</v>
      </c>
      <c r="AL46" s="83">
        <v>2.5</v>
      </c>
      <c r="AM46" s="25">
        <f>SUM(AL46*5)</f>
        <v>12.5</v>
      </c>
      <c r="AN46" s="181"/>
      <c r="AO46" s="13"/>
      <c r="AP46" s="259"/>
      <c r="AQ46" s="260"/>
      <c r="AR46" s="172"/>
      <c r="AS46" s="21" t="s">
        <v>5</v>
      </c>
      <c r="AT46" s="83"/>
      <c r="AU46" s="25">
        <f t="shared" ref="AU46:AU48" si="0">SUM(AT46*125)</f>
        <v>0</v>
      </c>
      <c r="AV46" s="181"/>
      <c r="AW46" s="13"/>
    </row>
    <row r="47" spans="2:49" ht="15" customHeight="1" x14ac:dyDescent="0.25">
      <c r="B47" s="259"/>
      <c r="C47" s="260" t="s">
        <v>1</v>
      </c>
      <c r="D47" s="172"/>
      <c r="E47" s="21" t="s">
        <v>7</v>
      </c>
      <c r="F47" s="16">
        <v>70</v>
      </c>
      <c r="G47" s="25">
        <f>SUM(F47*5)</f>
        <v>350</v>
      </c>
      <c r="H47" s="181"/>
      <c r="I47" s="13"/>
      <c r="J47" s="259"/>
      <c r="K47" s="260"/>
      <c r="L47" s="172"/>
      <c r="M47" s="21" t="s">
        <v>7</v>
      </c>
      <c r="N47" s="16">
        <v>14</v>
      </c>
      <c r="O47" s="25">
        <f>SUM(N47*5)</f>
        <v>70</v>
      </c>
      <c r="P47" s="181"/>
      <c r="Q47" s="13"/>
      <c r="R47" s="259"/>
      <c r="S47" s="260"/>
      <c r="T47" s="172"/>
      <c r="U47" s="21" t="s">
        <v>7</v>
      </c>
      <c r="V47" s="16">
        <v>2</v>
      </c>
      <c r="W47" s="25">
        <f>SUM(V47*5)</f>
        <v>10</v>
      </c>
      <c r="X47" s="181"/>
      <c r="Y47" s="13"/>
      <c r="Z47" s="259"/>
      <c r="AA47" s="260"/>
      <c r="AB47" s="172"/>
      <c r="AC47" s="21" t="s">
        <v>7</v>
      </c>
      <c r="AD47" s="16">
        <v>6</v>
      </c>
      <c r="AE47" s="25">
        <f>SUM(AD47*5)</f>
        <v>30</v>
      </c>
      <c r="AF47" s="181"/>
      <c r="AG47" s="13"/>
      <c r="AH47" s="259"/>
      <c r="AI47" s="260"/>
      <c r="AJ47" s="172"/>
      <c r="AK47" s="21" t="s">
        <v>7</v>
      </c>
      <c r="AL47" s="16"/>
      <c r="AM47" s="25"/>
      <c r="AN47" s="181"/>
      <c r="AO47" s="13"/>
      <c r="AP47" s="259"/>
      <c r="AQ47" s="260"/>
      <c r="AR47" s="172"/>
      <c r="AS47" s="21" t="s">
        <v>7</v>
      </c>
      <c r="AT47" s="16">
        <v>1</v>
      </c>
      <c r="AU47" s="25">
        <f t="shared" si="0"/>
        <v>125</v>
      </c>
      <c r="AV47" s="181"/>
      <c r="AW47" s="13"/>
    </row>
    <row r="48" spans="2:49" ht="15" customHeight="1" x14ac:dyDescent="0.25">
      <c r="B48" s="259"/>
      <c r="C48" s="260" t="s">
        <v>1</v>
      </c>
      <c r="D48" s="172"/>
      <c r="E48" s="27" t="s">
        <v>8</v>
      </c>
      <c r="F48" s="22"/>
      <c r="G48" s="25"/>
      <c r="H48" s="181"/>
      <c r="I48" s="13"/>
      <c r="J48" s="259"/>
      <c r="K48" s="260"/>
      <c r="L48" s="172"/>
      <c r="M48" s="27" t="s">
        <v>8</v>
      </c>
      <c r="N48" s="22"/>
      <c r="O48" s="25"/>
      <c r="P48" s="181"/>
      <c r="Q48" s="13"/>
      <c r="R48" s="259"/>
      <c r="S48" s="260"/>
      <c r="T48" s="172"/>
      <c r="U48" s="27" t="s">
        <v>8</v>
      </c>
      <c r="V48" s="22"/>
      <c r="W48" s="25"/>
      <c r="X48" s="181"/>
      <c r="Y48" s="13"/>
      <c r="Z48" s="259"/>
      <c r="AA48" s="260"/>
      <c r="AB48" s="172"/>
      <c r="AC48" s="27" t="s">
        <v>8</v>
      </c>
      <c r="AD48" s="22">
        <v>6</v>
      </c>
      <c r="AE48" s="25">
        <v>0</v>
      </c>
      <c r="AF48" s="181"/>
      <c r="AG48" s="13"/>
      <c r="AH48" s="259"/>
      <c r="AI48" s="260"/>
      <c r="AJ48" s="172"/>
      <c r="AK48" s="27" t="s">
        <v>8</v>
      </c>
      <c r="AL48" s="22"/>
      <c r="AM48" s="25"/>
      <c r="AN48" s="181"/>
      <c r="AO48" s="13"/>
      <c r="AP48" s="259"/>
      <c r="AQ48" s="260"/>
      <c r="AR48" s="172"/>
      <c r="AS48" s="27" t="s">
        <v>8</v>
      </c>
      <c r="AT48" s="22">
        <v>1</v>
      </c>
      <c r="AU48" s="25">
        <f t="shared" si="0"/>
        <v>125</v>
      </c>
      <c r="AV48" s="181"/>
      <c r="AW48" s="13"/>
    </row>
    <row r="49" spans="2:49" ht="15" customHeight="1" thickBot="1" x14ac:dyDescent="0.3">
      <c r="B49" s="261"/>
      <c r="C49" s="262" t="s">
        <v>1</v>
      </c>
      <c r="D49" s="173"/>
      <c r="E49" s="35" t="s">
        <v>8</v>
      </c>
      <c r="F49" s="28"/>
      <c r="G49" s="29"/>
      <c r="H49" s="182"/>
      <c r="I49" s="13"/>
      <c r="J49" s="261"/>
      <c r="K49" s="262"/>
      <c r="L49" s="173"/>
      <c r="M49" s="35" t="s">
        <v>8</v>
      </c>
      <c r="N49" s="28"/>
      <c r="O49" s="29"/>
      <c r="P49" s="182"/>
      <c r="Q49" s="13"/>
      <c r="R49" s="261"/>
      <c r="S49" s="262"/>
      <c r="T49" s="173"/>
      <c r="U49" s="35" t="s">
        <v>8</v>
      </c>
      <c r="V49" s="28"/>
      <c r="W49" s="29"/>
      <c r="X49" s="182"/>
      <c r="Y49" s="13"/>
      <c r="Z49" s="261"/>
      <c r="AA49" s="262"/>
      <c r="AB49" s="173"/>
      <c r="AC49" s="35" t="s">
        <v>8</v>
      </c>
      <c r="AD49" s="28"/>
      <c r="AE49" s="29"/>
      <c r="AF49" s="182"/>
      <c r="AG49" s="13"/>
      <c r="AH49" s="261"/>
      <c r="AI49" s="262"/>
      <c r="AJ49" s="173"/>
      <c r="AK49" s="35" t="s">
        <v>8</v>
      </c>
      <c r="AL49" s="28"/>
      <c r="AM49" s="29"/>
      <c r="AN49" s="182"/>
      <c r="AO49" s="13"/>
      <c r="AP49" s="261"/>
      <c r="AQ49" s="262"/>
      <c r="AR49" s="173"/>
      <c r="AS49" s="35" t="s">
        <v>8</v>
      </c>
      <c r="AT49" s="28"/>
      <c r="AU49" s="29">
        <v>0</v>
      </c>
      <c r="AV49" s="182"/>
      <c r="AW49" s="13"/>
    </row>
    <row r="50" spans="2:49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</row>
    <row r="51" spans="2:49" ht="15" customHeight="1" x14ac:dyDescent="0.25">
      <c r="B51" s="215" t="s">
        <v>99</v>
      </c>
      <c r="C51" s="216"/>
      <c r="D51" s="213" t="s">
        <v>1</v>
      </c>
      <c r="E51" s="213"/>
      <c r="F51" s="33">
        <f>SUM(F15:F49)</f>
        <v>1750</v>
      </c>
      <c r="G51" s="34">
        <f>F51*5</f>
        <v>8750</v>
      </c>
      <c r="H51" s="38"/>
      <c r="I51" s="13"/>
      <c r="J51" s="215" t="s">
        <v>99</v>
      </c>
      <c r="K51" s="216"/>
      <c r="L51" s="213" t="s">
        <v>1</v>
      </c>
      <c r="M51" s="213"/>
      <c r="N51" s="33">
        <f>SUM(N15:N49)</f>
        <v>350</v>
      </c>
      <c r="O51" s="34">
        <f>SUM(O15:O49)</f>
        <v>1750</v>
      </c>
      <c r="P51" s="38"/>
      <c r="Q51" s="13"/>
      <c r="R51" s="215" t="s">
        <v>99</v>
      </c>
      <c r="S51" s="216"/>
      <c r="T51" s="213" t="s">
        <v>1</v>
      </c>
      <c r="U51" s="213"/>
      <c r="V51" s="33">
        <f>SUM(V15:V49)</f>
        <v>10</v>
      </c>
      <c r="W51" s="34">
        <f>SUM(W15:W49)</f>
        <v>50</v>
      </c>
      <c r="X51" s="38"/>
      <c r="Y51" s="13"/>
      <c r="Z51" s="215" t="s">
        <v>99</v>
      </c>
      <c r="AA51" s="216"/>
      <c r="AB51" s="213" t="s">
        <v>1</v>
      </c>
      <c r="AC51" s="213"/>
      <c r="AD51" s="33">
        <f>SUM(AD15:AD49)</f>
        <v>18</v>
      </c>
      <c r="AE51" s="34">
        <f>SUM(AE15:AE49)</f>
        <v>60</v>
      </c>
      <c r="AF51" s="38"/>
      <c r="AG51" s="13"/>
      <c r="AH51" s="215" t="s">
        <v>99</v>
      </c>
      <c r="AI51" s="216"/>
      <c r="AJ51" s="213" t="s">
        <v>1</v>
      </c>
      <c r="AK51" s="213"/>
      <c r="AL51" s="33">
        <f>SUM(AL15:AL49)</f>
        <v>20</v>
      </c>
      <c r="AM51" s="34">
        <f>SUM(AM15:AM49)</f>
        <v>100</v>
      </c>
      <c r="AN51" s="38"/>
      <c r="AO51" s="13"/>
      <c r="AP51" s="215" t="s">
        <v>99</v>
      </c>
      <c r="AQ51" s="216"/>
      <c r="AR51" s="213" t="s">
        <v>1</v>
      </c>
      <c r="AS51" s="213"/>
      <c r="AT51" s="33">
        <f>SUM(AT15:AT49)</f>
        <v>2</v>
      </c>
      <c r="AU51" s="34">
        <f>SUM(AU15:AU49)</f>
        <v>250</v>
      </c>
      <c r="AV51" s="38"/>
      <c r="AW51" s="13"/>
    </row>
    <row r="52" spans="2:49" ht="15" customHeight="1" thickBot="1" x14ac:dyDescent="0.3">
      <c r="B52" s="217"/>
      <c r="C52" s="218"/>
      <c r="D52" s="214" t="s">
        <v>3</v>
      </c>
      <c r="E52" s="214"/>
      <c r="F52" s="39">
        <v>34</v>
      </c>
      <c r="G52" s="40">
        <f>F52*300</f>
        <v>10200</v>
      </c>
      <c r="H52" s="41"/>
      <c r="I52" s="13"/>
      <c r="J52" s="217"/>
      <c r="K52" s="218"/>
      <c r="L52" s="214" t="s">
        <v>3</v>
      </c>
      <c r="M52" s="214"/>
      <c r="N52" s="39">
        <v>5</v>
      </c>
      <c r="O52" s="40">
        <f>SUM(N52)*300</f>
        <v>1500</v>
      </c>
      <c r="P52" s="41"/>
      <c r="Q52" s="13"/>
      <c r="R52" s="217"/>
      <c r="S52" s="218"/>
      <c r="T52" s="214" t="s">
        <v>3</v>
      </c>
      <c r="U52" s="214"/>
      <c r="V52" s="39">
        <v>2</v>
      </c>
      <c r="W52" s="40">
        <f>SUM(V52)*300</f>
        <v>600</v>
      </c>
      <c r="X52" s="41"/>
      <c r="Y52" s="13"/>
      <c r="Z52" s="217"/>
      <c r="AA52" s="218"/>
      <c r="AB52" s="214" t="s">
        <v>3</v>
      </c>
      <c r="AC52" s="214"/>
      <c r="AD52" s="39">
        <v>2</v>
      </c>
      <c r="AE52" s="40">
        <f>SUM(AD52)*300</f>
        <v>600</v>
      </c>
      <c r="AF52" s="41"/>
      <c r="AG52" s="13"/>
      <c r="AH52" s="217"/>
      <c r="AI52" s="218"/>
      <c r="AJ52" s="214" t="s">
        <v>3</v>
      </c>
      <c r="AK52" s="214"/>
      <c r="AL52" s="39">
        <v>2.5</v>
      </c>
      <c r="AM52" s="40">
        <f>SUM(AL52)*300</f>
        <v>750</v>
      </c>
      <c r="AN52" s="41"/>
      <c r="AO52" s="13"/>
      <c r="AP52" s="217"/>
      <c r="AQ52" s="218"/>
      <c r="AR52" s="214" t="s">
        <v>3</v>
      </c>
      <c r="AS52" s="214"/>
      <c r="AT52" s="39">
        <v>2</v>
      </c>
      <c r="AU52" s="40">
        <f>SUM(AT52)*175</f>
        <v>350</v>
      </c>
      <c r="AV52" s="41"/>
      <c r="AW52" s="13"/>
    </row>
    <row r="53" spans="2:49" ht="15" customHeight="1" x14ac:dyDescent="0.25"/>
    <row r="54" spans="2:49" s="105" customFormat="1" x14ac:dyDescent="0.25">
      <c r="B54" s="107" t="s">
        <v>125</v>
      </c>
      <c r="F54" s="106"/>
      <c r="N54" s="106"/>
      <c r="V54" s="106"/>
      <c r="AD54" s="106"/>
      <c r="AL54" s="106"/>
      <c r="AT54" s="106"/>
    </row>
    <row r="55" spans="2:49" x14ac:dyDescent="0.25">
      <c r="B55" t="s">
        <v>126</v>
      </c>
    </row>
    <row r="56" spans="2:49" x14ac:dyDescent="0.25">
      <c r="C56" t="s">
        <v>127</v>
      </c>
    </row>
    <row r="57" spans="2:49" x14ac:dyDescent="0.25">
      <c r="C57" t="s">
        <v>116</v>
      </c>
    </row>
    <row r="58" spans="2:49" x14ac:dyDescent="0.25">
      <c r="C58" t="s">
        <v>89</v>
      </c>
    </row>
    <row r="59" spans="2:49" x14ac:dyDescent="0.25">
      <c r="C59" t="s">
        <v>115</v>
      </c>
    </row>
    <row r="60" spans="2:49" x14ac:dyDescent="0.25">
      <c r="C60" t="s">
        <v>114</v>
      </c>
    </row>
    <row r="61" spans="2:49" x14ac:dyDescent="0.25">
      <c r="C61" t="s">
        <v>113</v>
      </c>
    </row>
    <row r="62" spans="2:49" x14ac:dyDescent="0.25">
      <c r="C62" t="s">
        <v>128</v>
      </c>
    </row>
    <row r="63" spans="2:49" x14ac:dyDescent="0.25">
      <c r="C63" t="s">
        <v>129</v>
      </c>
    </row>
    <row r="64" spans="2:49" x14ac:dyDescent="0.25">
      <c r="C64" t="s">
        <v>130</v>
      </c>
    </row>
    <row r="65" spans="3:3" x14ac:dyDescent="0.25">
      <c r="C65" t="s">
        <v>131</v>
      </c>
    </row>
  </sheetData>
  <mergeCells count="168">
    <mergeCell ref="J3:P3"/>
    <mergeCell ref="J4:P4"/>
    <mergeCell ref="J5:K6"/>
    <mergeCell ref="L5:N6"/>
    <mergeCell ref="J7:K8"/>
    <mergeCell ref="L7:L8"/>
    <mergeCell ref="B3:H3"/>
    <mergeCell ref="B4:H4"/>
    <mergeCell ref="D5:F6"/>
    <mergeCell ref="B5:C6"/>
    <mergeCell ref="B14:C14"/>
    <mergeCell ref="D14:E14"/>
    <mergeCell ref="B7:C8"/>
    <mergeCell ref="D7:D8"/>
    <mergeCell ref="B12:H12"/>
    <mergeCell ref="B13:H13"/>
    <mergeCell ref="H15:H21"/>
    <mergeCell ref="H22:H28"/>
    <mergeCell ref="J29:K35"/>
    <mergeCell ref="H29:H35"/>
    <mergeCell ref="B29:C35"/>
    <mergeCell ref="D29:D35"/>
    <mergeCell ref="J22:K28"/>
    <mergeCell ref="J14:K14"/>
    <mergeCell ref="J12:P12"/>
    <mergeCell ref="J13:P13"/>
    <mergeCell ref="L14:M14"/>
    <mergeCell ref="B15:C21"/>
    <mergeCell ref="B22:C28"/>
    <mergeCell ref="D15:D21"/>
    <mergeCell ref="D22:D28"/>
    <mergeCell ref="L22:L28"/>
    <mergeCell ref="P22:P28"/>
    <mergeCell ref="L29:L35"/>
    <mergeCell ref="P29:P35"/>
    <mergeCell ref="L15:L21"/>
    <mergeCell ref="P15:P21"/>
    <mergeCell ref="B43:C49"/>
    <mergeCell ref="D43:D49"/>
    <mergeCell ref="H43:H49"/>
    <mergeCell ref="B51:C52"/>
    <mergeCell ref="D51:E51"/>
    <mergeCell ref="D52:E52"/>
    <mergeCell ref="L43:L49"/>
    <mergeCell ref="P43:P49"/>
    <mergeCell ref="J51:K52"/>
    <mergeCell ref="L51:M51"/>
    <mergeCell ref="L52:M52"/>
    <mergeCell ref="J43:K49"/>
    <mergeCell ref="B36:C42"/>
    <mergeCell ref="J36:K42"/>
    <mergeCell ref="D36:D42"/>
    <mergeCell ref="H36:H42"/>
    <mergeCell ref="L36:L42"/>
    <mergeCell ref="P36:P42"/>
    <mergeCell ref="J15:K21"/>
    <mergeCell ref="R12:X12"/>
    <mergeCell ref="R13:X13"/>
    <mergeCell ref="R14:S14"/>
    <mergeCell ref="T14:U14"/>
    <mergeCell ref="R15:S21"/>
    <mergeCell ref="T15:T21"/>
    <mergeCell ref="X15:X21"/>
    <mergeCell ref="R22:S28"/>
    <mergeCell ref="T22:T28"/>
    <mergeCell ref="X22:X28"/>
    <mergeCell ref="R29:S35"/>
    <mergeCell ref="T29:T35"/>
    <mergeCell ref="X29:X35"/>
    <mergeCell ref="R43:S49"/>
    <mergeCell ref="T43:T49"/>
    <mergeCell ref="X43:X49"/>
    <mergeCell ref="R51:S52"/>
    <mergeCell ref="T51:U51"/>
    <mergeCell ref="T52:U52"/>
    <mergeCell ref="T36:T42"/>
    <mergeCell ref="R36:S42"/>
    <mergeCell ref="X36:X42"/>
    <mergeCell ref="Z12:AF12"/>
    <mergeCell ref="Z13:AF13"/>
    <mergeCell ref="Z14:AA14"/>
    <mergeCell ref="AB14:AC14"/>
    <mergeCell ref="Z15:AA21"/>
    <mergeCell ref="AB15:AB21"/>
    <mergeCell ref="AF15:AF21"/>
    <mergeCell ref="Z22:AA28"/>
    <mergeCell ref="AB22:AB28"/>
    <mergeCell ref="AF22:AF28"/>
    <mergeCell ref="Z29:AA35"/>
    <mergeCell ref="AB29:AB35"/>
    <mergeCell ref="AF29:AF35"/>
    <mergeCell ref="Z43:AA49"/>
    <mergeCell ref="AB43:AB49"/>
    <mergeCell ref="AF43:AF49"/>
    <mergeCell ref="Z51:AA52"/>
    <mergeCell ref="AB51:AC51"/>
    <mergeCell ref="AB52:AC52"/>
    <mergeCell ref="AB36:AB42"/>
    <mergeCell ref="AF36:AF42"/>
    <mergeCell ref="Z36:AA42"/>
    <mergeCell ref="AH12:AN12"/>
    <mergeCell ref="AH13:AN13"/>
    <mergeCell ref="AH14:AI14"/>
    <mergeCell ref="AJ14:AK14"/>
    <mergeCell ref="AH15:AI21"/>
    <mergeCell ref="AJ15:AJ21"/>
    <mergeCell ref="AN15:AN21"/>
    <mergeCell ref="AH22:AI28"/>
    <mergeCell ref="AJ22:AJ28"/>
    <mergeCell ref="AN22:AN28"/>
    <mergeCell ref="AH29:AI35"/>
    <mergeCell ref="AJ29:AJ35"/>
    <mergeCell ref="AN29:AN35"/>
    <mergeCell ref="AH43:AI49"/>
    <mergeCell ref="AJ43:AJ49"/>
    <mergeCell ref="AN43:AN49"/>
    <mergeCell ref="AH51:AI52"/>
    <mergeCell ref="AJ51:AK51"/>
    <mergeCell ref="AJ52:AK52"/>
    <mergeCell ref="AJ36:AJ42"/>
    <mergeCell ref="AH36:AI42"/>
    <mergeCell ref="AN36:AN42"/>
    <mergeCell ref="AV29:AV35"/>
    <mergeCell ref="AP43:AQ49"/>
    <mergeCell ref="AR43:AR49"/>
    <mergeCell ref="AV43:AV49"/>
    <mergeCell ref="AP51:AQ52"/>
    <mergeCell ref="AR51:AS51"/>
    <mergeCell ref="AR52:AS52"/>
    <mergeCell ref="AV36:AV42"/>
    <mergeCell ref="AP12:AV12"/>
    <mergeCell ref="AP13:AV13"/>
    <mergeCell ref="AP14:AQ14"/>
    <mergeCell ref="AR14:AS14"/>
    <mergeCell ref="AP15:AQ21"/>
    <mergeCell ref="AR15:AR21"/>
    <mergeCell ref="AV15:AV21"/>
    <mergeCell ref="AP22:AQ28"/>
    <mergeCell ref="AR22:AR28"/>
    <mergeCell ref="AV22:AV28"/>
    <mergeCell ref="AR36:AR42"/>
    <mergeCell ref="AP36:AQ42"/>
    <mergeCell ref="AP29:AQ35"/>
    <mergeCell ref="AR29:AR35"/>
    <mergeCell ref="R3:X3"/>
    <mergeCell ref="R4:X4"/>
    <mergeCell ref="R5:S6"/>
    <mergeCell ref="T5:V6"/>
    <mergeCell ref="R7:S8"/>
    <mergeCell ref="T7:T8"/>
    <mergeCell ref="Z3:AF3"/>
    <mergeCell ref="AH3:AN3"/>
    <mergeCell ref="AP3:AV3"/>
    <mergeCell ref="Z4:AF4"/>
    <mergeCell ref="AH4:AN4"/>
    <mergeCell ref="AP4:AV4"/>
    <mergeCell ref="AP7:AQ8"/>
    <mergeCell ref="AR7:AR8"/>
    <mergeCell ref="Z5:AA6"/>
    <mergeCell ref="AB5:AD6"/>
    <mergeCell ref="AH5:AI6"/>
    <mergeCell ref="AJ5:AL6"/>
    <mergeCell ref="AP5:AQ6"/>
    <mergeCell ref="AR5:AT6"/>
    <mergeCell ref="Z7:AA8"/>
    <mergeCell ref="AB7:AB8"/>
    <mergeCell ref="AH7:AI8"/>
    <mergeCell ref="AJ7:AJ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J46"/>
  <sheetViews>
    <sheetView zoomScale="80" zoomScaleNormal="80" workbookViewId="0">
      <selection activeCell="AP3" sqref="AP3:AV3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</cols>
  <sheetData>
    <row r="1" spans="1:88" s="105" customFormat="1" x14ac:dyDescent="0.25">
      <c r="B1" s="107" t="s">
        <v>134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</row>
    <row r="2" spans="1:88" ht="15.75" thickBot="1" x14ac:dyDescent="0.3">
      <c r="B2" s="57" t="s">
        <v>135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C2" s="112"/>
      <c r="CD2" s="119"/>
      <c r="CE2" s="112"/>
      <c r="CF2" s="112"/>
      <c r="CG2" s="112"/>
      <c r="CH2" s="110"/>
      <c r="CI2" s="112"/>
      <c r="CJ2" s="112"/>
    </row>
    <row r="3" spans="1:88" s="85" customFormat="1" ht="60" customHeight="1" x14ac:dyDescent="0.25">
      <c r="B3" s="219" t="s">
        <v>122</v>
      </c>
      <c r="C3" s="220"/>
      <c r="D3" s="220"/>
      <c r="E3" s="220"/>
      <c r="F3" s="220"/>
      <c r="G3" s="220"/>
      <c r="H3" s="221"/>
      <c r="J3" s="219" t="s">
        <v>136</v>
      </c>
      <c r="K3" s="220"/>
      <c r="L3" s="220"/>
      <c r="M3" s="220"/>
      <c r="N3" s="220"/>
      <c r="O3" s="220"/>
      <c r="P3" s="221"/>
      <c r="Q3" s="111"/>
      <c r="R3" s="219" t="s">
        <v>137</v>
      </c>
      <c r="S3" s="220"/>
      <c r="T3" s="220"/>
      <c r="U3" s="220"/>
      <c r="V3" s="220"/>
      <c r="W3" s="220"/>
      <c r="X3" s="221"/>
      <c r="Y3" s="111"/>
      <c r="Z3" s="219" t="s">
        <v>138</v>
      </c>
      <c r="AA3" s="220"/>
      <c r="AB3" s="220"/>
      <c r="AC3" s="220"/>
      <c r="AD3" s="220"/>
      <c r="AE3" s="220"/>
      <c r="AF3" s="221"/>
      <c r="AG3" s="111"/>
      <c r="AH3" s="219" t="s">
        <v>139</v>
      </c>
      <c r="AI3" s="220"/>
      <c r="AJ3" s="220"/>
      <c r="AK3" s="220"/>
      <c r="AL3" s="220"/>
      <c r="AM3" s="220"/>
      <c r="AN3" s="221"/>
      <c r="AP3" s="219" t="s">
        <v>133</v>
      </c>
      <c r="AQ3" s="220"/>
      <c r="AR3" s="220"/>
      <c r="AS3" s="220"/>
      <c r="AT3" s="220"/>
      <c r="AU3" s="220"/>
      <c r="AV3" s="221"/>
      <c r="AW3" s="111"/>
      <c r="AX3" s="252"/>
      <c r="AY3" s="252"/>
      <c r="AZ3" s="252"/>
      <c r="BA3" s="252"/>
      <c r="BB3" s="252"/>
      <c r="BC3" s="252"/>
      <c r="BD3" s="252"/>
      <c r="BE3" s="111"/>
      <c r="BF3" s="252"/>
      <c r="BG3" s="252"/>
      <c r="BH3" s="252"/>
      <c r="BI3" s="252"/>
      <c r="BJ3" s="252"/>
      <c r="BK3" s="252"/>
      <c r="BL3" s="252"/>
      <c r="BM3" s="111"/>
      <c r="BN3" s="252"/>
      <c r="BO3" s="252"/>
      <c r="BP3" s="252"/>
      <c r="BQ3" s="252"/>
      <c r="BR3" s="252"/>
      <c r="BS3" s="252"/>
      <c r="BT3" s="252"/>
      <c r="BU3" s="111"/>
      <c r="BV3" s="252"/>
      <c r="BW3" s="252"/>
      <c r="BX3" s="252"/>
      <c r="BY3" s="252"/>
      <c r="BZ3" s="252"/>
      <c r="CA3" s="252"/>
      <c r="CB3" s="252"/>
      <c r="CC3" s="111"/>
      <c r="CD3" s="252"/>
      <c r="CE3" s="252"/>
      <c r="CF3" s="252"/>
      <c r="CG3" s="252"/>
      <c r="CH3" s="252"/>
      <c r="CI3" s="252"/>
      <c r="CJ3" s="252"/>
    </row>
    <row r="4" spans="1:88" ht="15.75" thickBot="1" x14ac:dyDescent="0.3">
      <c r="B4" s="202" t="s">
        <v>121</v>
      </c>
      <c r="C4" s="203"/>
      <c r="D4" s="203"/>
      <c r="E4" s="203"/>
      <c r="F4" s="203"/>
      <c r="G4" s="203"/>
      <c r="H4" s="204"/>
      <c r="J4" s="202" t="s">
        <v>121</v>
      </c>
      <c r="K4" s="203"/>
      <c r="L4" s="203"/>
      <c r="M4" s="203"/>
      <c r="N4" s="203"/>
      <c r="O4" s="203"/>
      <c r="P4" s="204"/>
      <c r="Q4" s="112"/>
      <c r="R4" s="202" t="s">
        <v>121</v>
      </c>
      <c r="S4" s="203"/>
      <c r="T4" s="203"/>
      <c r="U4" s="203"/>
      <c r="V4" s="203"/>
      <c r="W4" s="203"/>
      <c r="X4" s="204"/>
      <c r="Y4" s="112"/>
      <c r="Z4" s="202" t="s">
        <v>121</v>
      </c>
      <c r="AA4" s="203"/>
      <c r="AB4" s="203"/>
      <c r="AC4" s="203"/>
      <c r="AD4" s="203"/>
      <c r="AE4" s="203"/>
      <c r="AF4" s="204"/>
      <c r="AG4" s="112"/>
      <c r="AH4" s="202" t="s">
        <v>121</v>
      </c>
      <c r="AI4" s="203"/>
      <c r="AJ4" s="203"/>
      <c r="AK4" s="203"/>
      <c r="AL4" s="203"/>
      <c r="AM4" s="203"/>
      <c r="AN4" s="204"/>
      <c r="AP4" s="202" t="s">
        <v>25</v>
      </c>
      <c r="AQ4" s="203"/>
      <c r="AR4" s="203"/>
      <c r="AS4" s="203"/>
      <c r="AT4" s="203"/>
      <c r="AU4" s="203"/>
      <c r="AV4" s="204"/>
      <c r="AW4" s="112"/>
      <c r="AX4" s="253"/>
      <c r="AY4" s="253"/>
      <c r="AZ4" s="253"/>
      <c r="BA4" s="253"/>
      <c r="BB4" s="253"/>
      <c r="BC4" s="253"/>
      <c r="BD4" s="253"/>
      <c r="BE4" s="112"/>
      <c r="BF4" s="253"/>
      <c r="BG4" s="253"/>
      <c r="BH4" s="253"/>
      <c r="BI4" s="253"/>
      <c r="BJ4" s="253"/>
      <c r="BK4" s="253"/>
      <c r="BL4" s="253"/>
      <c r="BM4" s="112"/>
      <c r="BN4" s="253"/>
      <c r="BO4" s="253"/>
      <c r="BP4" s="253"/>
      <c r="BQ4" s="253"/>
      <c r="BR4" s="253"/>
      <c r="BS4" s="253"/>
      <c r="BT4" s="253"/>
      <c r="BU4" s="112"/>
      <c r="BV4" s="253"/>
      <c r="BW4" s="253"/>
      <c r="BX4" s="253"/>
      <c r="BY4" s="253"/>
      <c r="BZ4" s="253"/>
      <c r="CA4" s="253"/>
      <c r="CB4" s="253"/>
      <c r="CC4" s="112"/>
      <c r="CD4" s="253"/>
      <c r="CE4" s="253"/>
      <c r="CF4" s="253"/>
      <c r="CG4" s="253"/>
      <c r="CH4" s="253"/>
      <c r="CI4" s="253"/>
      <c r="CJ4" s="253"/>
    </row>
    <row r="5" spans="1:88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195" t="s">
        <v>11</v>
      </c>
      <c r="K5" s="196"/>
      <c r="L5" s="195" t="s">
        <v>0</v>
      </c>
      <c r="M5" s="196"/>
      <c r="N5" s="205"/>
      <c r="O5" s="9" t="s">
        <v>13</v>
      </c>
      <c r="P5" s="10"/>
      <c r="Q5" s="112"/>
      <c r="R5" s="195" t="s">
        <v>11</v>
      </c>
      <c r="S5" s="196"/>
      <c r="T5" s="195" t="s">
        <v>0</v>
      </c>
      <c r="U5" s="196"/>
      <c r="V5" s="205"/>
      <c r="W5" s="9" t="s">
        <v>13</v>
      </c>
      <c r="X5" s="10"/>
      <c r="Y5" s="112"/>
      <c r="Z5" s="195" t="s">
        <v>11</v>
      </c>
      <c r="AA5" s="196"/>
      <c r="AB5" s="195" t="s">
        <v>0</v>
      </c>
      <c r="AC5" s="196"/>
      <c r="AD5" s="205"/>
      <c r="AE5" s="9" t="s">
        <v>13</v>
      </c>
      <c r="AF5" s="10"/>
      <c r="AG5" s="112"/>
      <c r="AH5" s="195" t="s">
        <v>11</v>
      </c>
      <c r="AI5" s="196"/>
      <c r="AJ5" s="195" t="s">
        <v>0</v>
      </c>
      <c r="AK5" s="196"/>
      <c r="AL5" s="205"/>
      <c r="AM5" s="9" t="s">
        <v>13</v>
      </c>
      <c r="AN5" s="10"/>
      <c r="AP5" s="195" t="s">
        <v>11</v>
      </c>
      <c r="AQ5" s="196"/>
      <c r="AR5" s="195" t="s">
        <v>0</v>
      </c>
      <c r="AS5" s="196"/>
      <c r="AT5" s="205"/>
      <c r="AU5" s="9" t="s">
        <v>13</v>
      </c>
      <c r="AV5" s="10"/>
      <c r="AW5" s="112"/>
      <c r="AX5" s="254"/>
      <c r="AY5" s="254"/>
      <c r="AZ5" s="254"/>
      <c r="BA5" s="254"/>
      <c r="BB5" s="254"/>
      <c r="BC5" s="114"/>
      <c r="BD5" s="114"/>
      <c r="BE5" s="112"/>
      <c r="BF5" s="254"/>
      <c r="BG5" s="254"/>
      <c r="BH5" s="254"/>
      <c r="BI5" s="254"/>
      <c r="BJ5" s="254"/>
      <c r="BK5" s="114"/>
      <c r="BL5" s="114"/>
      <c r="BM5" s="112"/>
      <c r="BN5" s="254"/>
      <c r="BO5" s="254"/>
      <c r="BP5" s="254"/>
      <c r="BQ5" s="254"/>
      <c r="BR5" s="254"/>
      <c r="BS5" s="114"/>
      <c r="BT5" s="114"/>
      <c r="BU5" s="112"/>
      <c r="BV5" s="254"/>
      <c r="BW5" s="254"/>
      <c r="BX5" s="254"/>
      <c r="BY5" s="254"/>
      <c r="BZ5" s="254"/>
      <c r="CA5" s="114"/>
      <c r="CB5" s="114"/>
      <c r="CC5" s="112"/>
      <c r="CD5" s="254"/>
      <c r="CE5" s="254"/>
      <c r="CF5" s="254"/>
      <c r="CG5" s="254"/>
      <c r="CH5" s="254"/>
      <c r="CI5" s="114"/>
      <c r="CJ5" s="114"/>
    </row>
    <row r="6" spans="1:88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197"/>
      <c r="K6" s="198"/>
      <c r="L6" s="197"/>
      <c r="M6" s="198"/>
      <c r="N6" s="206"/>
      <c r="O6" s="49" t="s">
        <v>14</v>
      </c>
      <c r="P6" s="6" t="s">
        <v>15</v>
      </c>
      <c r="Q6" s="112"/>
      <c r="R6" s="197"/>
      <c r="S6" s="198"/>
      <c r="T6" s="197"/>
      <c r="U6" s="198"/>
      <c r="V6" s="206"/>
      <c r="W6" s="49" t="s">
        <v>14</v>
      </c>
      <c r="X6" s="6" t="s">
        <v>15</v>
      </c>
      <c r="Y6" s="112"/>
      <c r="Z6" s="197"/>
      <c r="AA6" s="198"/>
      <c r="AB6" s="197"/>
      <c r="AC6" s="198"/>
      <c r="AD6" s="206"/>
      <c r="AE6" s="49" t="s">
        <v>14</v>
      </c>
      <c r="AF6" s="6" t="s">
        <v>15</v>
      </c>
      <c r="AG6" s="112"/>
      <c r="AH6" s="197"/>
      <c r="AI6" s="198"/>
      <c r="AJ6" s="197"/>
      <c r="AK6" s="198"/>
      <c r="AL6" s="206"/>
      <c r="AM6" s="49" t="s">
        <v>14</v>
      </c>
      <c r="AN6" s="6" t="s">
        <v>15</v>
      </c>
      <c r="AP6" s="197"/>
      <c r="AQ6" s="198"/>
      <c r="AR6" s="197"/>
      <c r="AS6" s="198"/>
      <c r="AT6" s="206"/>
      <c r="AU6" s="49" t="s">
        <v>14</v>
      </c>
      <c r="AV6" s="6" t="s">
        <v>15</v>
      </c>
      <c r="AW6" s="112"/>
      <c r="AX6" s="254"/>
      <c r="AY6" s="254"/>
      <c r="AZ6" s="254"/>
      <c r="BA6" s="254"/>
      <c r="BB6" s="254"/>
      <c r="BC6" s="115"/>
      <c r="BD6" s="115"/>
      <c r="BE6" s="112"/>
      <c r="BF6" s="254"/>
      <c r="BG6" s="254"/>
      <c r="BH6" s="254"/>
      <c r="BI6" s="254"/>
      <c r="BJ6" s="254"/>
      <c r="BK6" s="115"/>
      <c r="BL6" s="115"/>
      <c r="BM6" s="112"/>
      <c r="BN6" s="254"/>
      <c r="BO6" s="254"/>
      <c r="BP6" s="254"/>
      <c r="BQ6" s="254"/>
      <c r="BR6" s="254"/>
      <c r="BS6" s="115"/>
      <c r="BT6" s="115"/>
      <c r="BU6" s="112"/>
      <c r="BV6" s="254"/>
      <c r="BW6" s="254"/>
      <c r="BX6" s="254"/>
      <c r="BY6" s="254"/>
      <c r="BZ6" s="254"/>
      <c r="CA6" s="115"/>
      <c r="CB6" s="115"/>
      <c r="CC6" s="112"/>
      <c r="CD6" s="254"/>
      <c r="CE6" s="254"/>
      <c r="CF6" s="254"/>
      <c r="CG6" s="254"/>
      <c r="CH6" s="254"/>
      <c r="CI6" s="115"/>
      <c r="CJ6" s="115"/>
    </row>
    <row r="7" spans="1:88" ht="24" customHeight="1" x14ac:dyDescent="0.25">
      <c r="B7" s="161" t="s">
        <v>86</v>
      </c>
      <c r="C7" s="162"/>
      <c r="D7" s="263" t="s">
        <v>2</v>
      </c>
      <c r="E7" s="50" t="s">
        <v>1</v>
      </c>
      <c r="F7" s="55"/>
      <c r="G7" s="51" t="s">
        <v>140</v>
      </c>
      <c r="H7" s="5">
        <f>SUM(G44)</f>
        <v>650</v>
      </c>
      <c r="J7" s="161" t="s">
        <v>86</v>
      </c>
      <c r="K7" s="162"/>
      <c r="L7" s="263" t="s">
        <v>2</v>
      </c>
      <c r="M7" s="50" t="s">
        <v>1</v>
      </c>
      <c r="N7" s="55"/>
      <c r="O7" s="51" t="s">
        <v>141</v>
      </c>
      <c r="P7" s="5">
        <f>SUM(O44)</f>
        <v>250</v>
      </c>
      <c r="Q7" s="112"/>
      <c r="R7" s="161" t="s">
        <v>86</v>
      </c>
      <c r="S7" s="162"/>
      <c r="T7" s="263" t="s">
        <v>2</v>
      </c>
      <c r="U7" s="50" t="s">
        <v>1</v>
      </c>
      <c r="V7" s="55"/>
      <c r="W7" s="51" t="s">
        <v>142</v>
      </c>
      <c r="X7" s="5">
        <f>SUM(W44)</f>
        <v>1400</v>
      </c>
      <c r="Y7" s="112"/>
      <c r="Z7" s="161" t="s">
        <v>86</v>
      </c>
      <c r="AA7" s="162"/>
      <c r="AB7" s="263" t="s">
        <v>2</v>
      </c>
      <c r="AC7" s="50" t="s">
        <v>1</v>
      </c>
      <c r="AD7" s="55"/>
      <c r="AE7" s="51" t="s">
        <v>143</v>
      </c>
      <c r="AF7" s="5">
        <f>SUM(AE44)</f>
        <v>1200</v>
      </c>
      <c r="AG7" s="112"/>
      <c r="AH7" s="161" t="s">
        <v>86</v>
      </c>
      <c r="AI7" s="162"/>
      <c r="AJ7" s="263" t="s">
        <v>9</v>
      </c>
      <c r="AK7" s="50" t="s">
        <v>1</v>
      </c>
      <c r="AL7" s="55"/>
      <c r="AM7" s="51" t="s">
        <v>119</v>
      </c>
      <c r="AN7" s="5">
        <f>SUM(AM44)</f>
        <v>250</v>
      </c>
      <c r="AP7" s="161" t="s">
        <v>86</v>
      </c>
      <c r="AQ7" s="162"/>
      <c r="AR7" s="263" t="s">
        <v>2</v>
      </c>
      <c r="AS7" s="50" t="s">
        <v>1</v>
      </c>
      <c r="AT7" s="55"/>
      <c r="AU7" s="51" t="s">
        <v>35</v>
      </c>
      <c r="AV7" s="5">
        <v>0</v>
      </c>
      <c r="AW7" s="112"/>
      <c r="AX7" s="255"/>
      <c r="AY7" s="255"/>
      <c r="AZ7" s="256"/>
      <c r="BA7" s="111"/>
      <c r="BB7" s="110"/>
      <c r="BC7" s="116"/>
      <c r="BD7" s="108"/>
      <c r="BE7" s="112"/>
      <c r="BF7" s="255"/>
      <c r="BG7" s="255"/>
      <c r="BH7" s="256"/>
      <c r="BI7" s="111"/>
      <c r="BJ7" s="110"/>
      <c r="BK7" s="116"/>
      <c r="BL7" s="108"/>
      <c r="BM7" s="112"/>
      <c r="BN7" s="255"/>
      <c r="BO7" s="255"/>
      <c r="BP7" s="256"/>
      <c r="BQ7" s="111"/>
      <c r="BR7" s="110"/>
      <c r="BS7" s="116"/>
      <c r="BT7" s="108"/>
      <c r="BU7" s="112"/>
      <c r="BV7" s="255"/>
      <c r="BW7" s="255"/>
      <c r="BX7" s="256"/>
      <c r="BY7" s="111"/>
      <c r="BZ7" s="110"/>
      <c r="CA7" s="116"/>
      <c r="CB7" s="108"/>
      <c r="CC7" s="112"/>
      <c r="CD7" s="255"/>
      <c r="CE7" s="255"/>
      <c r="CF7" s="256"/>
      <c r="CG7" s="111"/>
      <c r="CH7" s="110"/>
      <c r="CI7" s="116"/>
      <c r="CJ7" s="108"/>
    </row>
    <row r="8" spans="1:88" ht="24" customHeight="1" thickBot="1" x14ac:dyDescent="0.3">
      <c r="B8" s="163"/>
      <c r="C8" s="164"/>
      <c r="D8" s="264"/>
      <c r="E8" s="54" t="s">
        <v>3</v>
      </c>
      <c r="F8" s="56"/>
      <c r="G8" s="52" t="s">
        <v>144</v>
      </c>
      <c r="H8" s="3">
        <f>SUM(G45)</f>
        <v>600</v>
      </c>
      <c r="J8" s="163"/>
      <c r="K8" s="164"/>
      <c r="L8" s="264"/>
      <c r="M8" s="54" t="s">
        <v>3</v>
      </c>
      <c r="N8" s="56"/>
      <c r="O8" s="52" t="s">
        <v>119</v>
      </c>
      <c r="P8" s="3">
        <f>SUM(O45)</f>
        <v>900</v>
      </c>
      <c r="Q8" s="112"/>
      <c r="R8" s="163"/>
      <c r="S8" s="164"/>
      <c r="T8" s="264"/>
      <c r="U8" s="54" t="s">
        <v>3</v>
      </c>
      <c r="V8" s="56"/>
      <c r="W8" s="52" t="s">
        <v>119</v>
      </c>
      <c r="X8" s="3">
        <f>SUM(W45)</f>
        <v>1500</v>
      </c>
      <c r="Y8" s="112"/>
      <c r="Z8" s="163"/>
      <c r="AA8" s="164"/>
      <c r="AB8" s="264"/>
      <c r="AC8" s="54" t="s">
        <v>3</v>
      </c>
      <c r="AD8" s="56"/>
      <c r="AE8" s="52" t="s">
        <v>145</v>
      </c>
      <c r="AF8" s="3">
        <f>SUM(AE45)</f>
        <v>1200</v>
      </c>
      <c r="AG8" s="112"/>
      <c r="AH8" s="163"/>
      <c r="AI8" s="164"/>
      <c r="AJ8" s="264"/>
      <c r="AK8" s="54" t="s">
        <v>3</v>
      </c>
      <c r="AL8" s="56"/>
      <c r="AM8" s="52" t="s">
        <v>119</v>
      </c>
      <c r="AN8" s="3">
        <f>SUM(AM45)</f>
        <v>600</v>
      </c>
      <c r="AP8" s="163"/>
      <c r="AQ8" s="164"/>
      <c r="AR8" s="264"/>
      <c r="AS8" s="54" t="s">
        <v>3</v>
      </c>
      <c r="AT8" s="56"/>
      <c r="AU8" s="52" t="s">
        <v>35</v>
      </c>
      <c r="AV8" s="3">
        <v>0</v>
      </c>
      <c r="AW8" s="112"/>
      <c r="AX8" s="255"/>
      <c r="AY8" s="255"/>
      <c r="AZ8" s="256"/>
      <c r="BA8" s="111"/>
      <c r="BB8" s="110"/>
      <c r="BC8" s="116"/>
      <c r="BD8" s="108"/>
      <c r="BE8" s="112"/>
      <c r="BF8" s="255"/>
      <c r="BG8" s="255"/>
      <c r="BH8" s="256"/>
      <c r="BI8" s="111"/>
      <c r="BJ8" s="110"/>
      <c r="BK8" s="116"/>
      <c r="BL8" s="108"/>
      <c r="BM8" s="112"/>
      <c r="BN8" s="255"/>
      <c r="BO8" s="255"/>
      <c r="BP8" s="256"/>
      <c r="BQ8" s="111"/>
      <c r="BR8" s="110"/>
      <c r="BS8" s="116"/>
      <c r="BT8" s="108"/>
      <c r="BU8" s="112"/>
      <c r="BV8" s="255"/>
      <c r="BW8" s="255"/>
      <c r="BX8" s="256"/>
      <c r="BY8" s="111"/>
      <c r="BZ8" s="110"/>
      <c r="CA8" s="116"/>
      <c r="CB8" s="108"/>
      <c r="CC8" s="112"/>
      <c r="CD8" s="255"/>
      <c r="CE8" s="255"/>
      <c r="CF8" s="256"/>
      <c r="CG8" s="111"/>
      <c r="CH8" s="110"/>
      <c r="CI8" s="116"/>
      <c r="CJ8" s="108"/>
    </row>
    <row r="10" spans="1:88" s="105" customFormat="1" x14ac:dyDescent="0.25">
      <c r="B10" s="107" t="s">
        <v>146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</row>
    <row r="11" spans="1:88" ht="15.75" thickBot="1" x14ac:dyDescent="0.3">
      <c r="B11" s="11" t="s">
        <v>147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</row>
    <row r="12" spans="1:88" x14ac:dyDescent="0.25">
      <c r="A12" s="12"/>
      <c r="B12" s="240" t="s">
        <v>89</v>
      </c>
      <c r="C12" s="241"/>
      <c r="D12" s="241"/>
      <c r="E12" s="241"/>
      <c r="F12" s="241"/>
      <c r="G12" s="241"/>
      <c r="H12" s="242"/>
      <c r="I12" s="12"/>
      <c r="J12" s="240" t="s">
        <v>116</v>
      </c>
      <c r="K12" s="241"/>
      <c r="L12" s="241"/>
      <c r="M12" s="241"/>
      <c r="N12" s="241"/>
      <c r="O12" s="241"/>
      <c r="P12" s="242"/>
      <c r="Q12" s="12"/>
      <c r="R12" s="240" t="s">
        <v>115</v>
      </c>
      <c r="S12" s="241"/>
      <c r="T12" s="241"/>
      <c r="U12" s="241"/>
      <c r="V12" s="241"/>
      <c r="W12" s="241"/>
      <c r="X12" s="242"/>
      <c r="Y12" s="12"/>
      <c r="Z12" s="240" t="s">
        <v>114</v>
      </c>
      <c r="AA12" s="241"/>
      <c r="AB12" s="241"/>
      <c r="AC12" s="241"/>
      <c r="AD12" s="241"/>
      <c r="AE12" s="241"/>
      <c r="AF12" s="242"/>
      <c r="AG12" s="12"/>
      <c r="AH12" s="165" t="s">
        <v>113</v>
      </c>
      <c r="AI12" s="166"/>
      <c r="AJ12" s="166"/>
      <c r="AK12" s="166"/>
      <c r="AL12" s="166"/>
      <c r="AM12" s="166"/>
      <c r="AN12" s="167"/>
      <c r="AO12" s="12"/>
      <c r="AP12" s="165" t="s">
        <v>127</v>
      </c>
      <c r="AQ12" s="166"/>
      <c r="AR12" s="166"/>
      <c r="AS12" s="166"/>
      <c r="AT12" s="166"/>
      <c r="AU12" s="166"/>
      <c r="AV12" s="167"/>
      <c r="AW12" s="12"/>
      <c r="AX12" s="165" t="s">
        <v>128</v>
      </c>
      <c r="AY12" s="166"/>
      <c r="AZ12" s="166"/>
      <c r="BA12" s="166"/>
      <c r="BB12" s="166"/>
      <c r="BC12" s="166"/>
      <c r="BD12" s="167"/>
      <c r="BE12" s="12"/>
      <c r="BF12" s="165" t="s">
        <v>129</v>
      </c>
      <c r="BG12" s="166"/>
      <c r="BH12" s="166"/>
      <c r="BI12" s="166"/>
      <c r="BJ12" s="166"/>
      <c r="BK12" s="166"/>
      <c r="BL12" s="167"/>
      <c r="BM12" s="12"/>
      <c r="BN12" s="165" t="s">
        <v>130</v>
      </c>
      <c r="BO12" s="166"/>
      <c r="BP12" s="166"/>
      <c r="BQ12" s="166"/>
      <c r="BR12" s="166"/>
      <c r="BS12" s="166"/>
      <c r="BT12" s="167"/>
      <c r="BU12" s="12"/>
      <c r="BV12" s="165" t="s">
        <v>148</v>
      </c>
      <c r="BW12" s="166"/>
      <c r="BX12" s="166"/>
      <c r="BY12" s="166"/>
      <c r="BZ12" s="166"/>
      <c r="CA12" s="166"/>
      <c r="CB12" s="167"/>
      <c r="CC12" s="12"/>
      <c r="CD12" s="165" t="s">
        <v>131</v>
      </c>
      <c r="CE12" s="166"/>
      <c r="CF12" s="166"/>
      <c r="CG12" s="166"/>
      <c r="CH12" s="166"/>
      <c r="CI12" s="166"/>
      <c r="CJ12" s="167"/>
    </row>
    <row r="13" spans="1:88" ht="15.75" thickBot="1" x14ac:dyDescent="0.3">
      <c r="A13" s="12"/>
      <c r="B13" s="235" t="s">
        <v>90</v>
      </c>
      <c r="C13" s="236"/>
      <c r="D13" s="236"/>
      <c r="E13" s="236"/>
      <c r="F13" s="236"/>
      <c r="G13" s="236"/>
      <c r="H13" s="237"/>
      <c r="I13" s="12"/>
      <c r="J13" s="235" t="s">
        <v>112</v>
      </c>
      <c r="K13" s="236"/>
      <c r="L13" s="236"/>
      <c r="M13" s="236"/>
      <c r="N13" s="236"/>
      <c r="O13" s="236"/>
      <c r="P13" s="237"/>
      <c r="Q13" s="12"/>
      <c r="R13" s="235" t="s">
        <v>111</v>
      </c>
      <c r="S13" s="236"/>
      <c r="T13" s="236"/>
      <c r="U13" s="236"/>
      <c r="V13" s="236"/>
      <c r="W13" s="236"/>
      <c r="X13" s="237"/>
      <c r="Y13" s="12"/>
      <c r="Z13" s="235" t="s">
        <v>111</v>
      </c>
      <c r="AA13" s="236"/>
      <c r="AB13" s="236"/>
      <c r="AC13" s="236"/>
      <c r="AD13" s="236"/>
      <c r="AE13" s="236"/>
      <c r="AF13" s="237"/>
      <c r="AG13" s="12"/>
      <c r="AH13" s="191" t="s">
        <v>111</v>
      </c>
      <c r="AI13" s="192"/>
      <c r="AJ13" s="192"/>
      <c r="AK13" s="192"/>
      <c r="AL13" s="192"/>
      <c r="AM13" s="192"/>
      <c r="AN13" s="193"/>
      <c r="AO13" s="12"/>
      <c r="AP13" s="191" t="s">
        <v>149</v>
      </c>
      <c r="AQ13" s="192"/>
      <c r="AR13" s="192"/>
      <c r="AS13" s="192"/>
      <c r="AT13" s="192"/>
      <c r="AU13" s="192"/>
      <c r="AV13" s="193"/>
      <c r="AW13" s="12"/>
      <c r="AX13" s="191" t="s">
        <v>150</v>
      </c>
      <c r="AY13" s="192"/>
      <c r="AZ13" s="192"/>
      <c r="BA13" s="192"/>
      <c r="BB13" s="192"/>
      <c r="BC13" s="192"/>
      <c r="BD13" s="193"/>
      <c r="BE13" s="12"/>
      <c r="BF13" s="191" t="s">
        <v>151</v>
      </c>
      <c r="BG13" s="192"/>
      <c r="BH13" s="192"/>
      <c r="BI13" s="192"/>
      <c r="BJ13" s="192"/>
      <c r="BK13" s="192"/>
      <c r="BL13" s="193"/>
      <c r="BM13" s="12"/>
      <c r="BN13" s="191" t="s">
        <v>151</v>
      </c>
      <c r="BO13" s="192"/>
      <c r="BP13" s="192"/>
      <c r="BQ13" s="192"/>
      <c r="BR13" s="192"/>
      <c r="BS13" s="192"/>
      <c r="BT13" s="193"/>
      <c r="BU13" s="12"/>
      <c r="BV13" s="191" t="s">
        <v>152</v>
      </c>
      <c r="BW13" s="192"/>
      <c r="BX13" s="192"/>
      <c r="BY13" s="192"/>
      <c r="BZ13" s="192"/>
      <c r="CA13" s="192"/>
      <c r="CB13" s="193"/>
      <c r="CC13" s="12"/>
      <c r="CD13" s="191" t="s">
        <v>149</v>
      </c>
      <c r="CE13" s="192"/>
      <c r="CF13" s="192"/>
      <c r="CG13" s="192"/>
      <c r="CH13" s="192"/>
      <c r="CI13" s="192"/>
      <c r="CJ13" s="193"/>
    </row>
    <row r="14" spans="1:88" s="1" customFormat="1" ht="67.5" customHeight="1" thickBot="1" x14ac:dyDescent="0.3">
      <c r="A14" s="44"/>
      <c r="B14" s="238" t="s">
        <v>0</v>
      </c>
      <c r="C14" s="239"/>
      <c r="D14" s="238" t="s">
        <v>11</v>
      </c>
      <c r="E14" s="178"/>
      <c r="F14" s="42" t="s">
        <v>23</v>
      </c>
      <c r="G14" s="42" t="s">
        <v>10</v>
      </c>
      <c r="H14" s="48" t="s">
        <v>91</v>
      </c>
      <c r="I14" s="44"/>
      <c r="J14" s="238" t="s">
        <v>0</v>
      </c>
      <c r="K14" s="239"/>
      <c r="L14" s="238" t="s">
        <v>11</v>
      </c>
      <c r="M14" s="178"/>
      <c r="N14" s="42" t="s">
        <v>23</v>
      </c>
      <c r="O14" s="42" t="s">
        <v>10</v>
      </c>
      <c r="P14" s="48" t="s">
        <v>91</v>
      </c>
      <c r="Q14" s="44"/>
      <c r="R14" s="238" t="s">
        <v>0</v>
      </c>
      <c r="S14" s="239"/>
      <c r="T14" s="238" t="s">
        <v>11</v>
      </c>
      <c r="U14" s="178"/>
      <c r="V14" s="42" t="s">
        <v>23</v>
      </c>
      <c r="W14" s="42" t="s">
        <v>10</v>
      </c>
      <c r="X14" s="48" t="s">
        <v>91</v>
      </c>
      <c r="Y14" s="44"/>
      <c r="Z14" s="238" t="s">
        <v>0</v>
      </c>
      <c r="AA14" s="239"/>
      <c r="AB14" s="238" t="s">
        <v>11</v>
      </c>
      <c r="AC14" s="178"/>
      <c r="AD14" s="42" t="s">
        <v>23</v>
      </c>
      <c r="AE14" s="42" t="s">
        <v>10</v>
      </c>
      <c r="AF14" s="48" t="s">
        <v>91</v>
      </c>
      <c r="AG14" s="44"/>
      <c r="AH14" s="189" t="s">
        <v>0</v>
      </c>
      <c r="AI14" s="194"/>
      <c r="AJ14" s="178" t="s">
        <v>11</v>
      </c>
      <c r="AK14" s="190"/>
      <c r="AL14" s="42" t="s">
        <v>23</v>
      </c>
      <c r="AM14" s="42" t="s">
        <v>10</v>
      </c>
      <c r="AN14" s="48" t="s">
        <v>91</v>
      </c>
      <c r="AO14" s="44"/>
      <c r="AP14" s="189" t="s">
        <v>0</v>
      </c>
      <c r="AQ14" s="194"/>
      <c r="AR14" s="178" t="s">
        <v>11</v>
      </c>
      <c r="AS14" s="190"/>
      <c r="AT14" s="42" t="s">
        <v>23</v>
      </c>
      <c r="AU14" s="42" t="s">
        <v>10</v>
      </c>
      <c r="AV14" s="48" t="s">
        <v>91</v>
      </c>
      <c r="AW14" s="44"/>
      <c r="AX14" s="189" t="s">
        <v>0</v>
      </c>
      <c r="AY14" s="194"/>
      <c r="AZ14" s="178" t="s">
        <v>11</v>
      </c>
      <c r="BA14" s="190"/>
      <c r="BB14" s="42" t="s">
        <v>23</v>
      </c>
      <c r="BC14" s="42" t="s">
        <v>10</v>
      </c>
      <c r="BD14" s="48" t="s">
        <v>91</v>
      </c>
      <c r="BE14" s="44"/>
      <c r="BF14" s="189" t="s">
        <v>0</v>
      </c>
      <c r="BG14" s="194"/>
      <c r="BH14" s="178" t="s">
        <v>11</v>
      </c>
      <c r="BI14" s="190"/>
      <c r="BJ14" s="42" t="s">
        <v>23</v>
      </c>
      <c r="BK14" s="42" t="s">
        <v>10</v>
      </c>
      <c r="BL14" s="48" t="s">
        <v>91</v>
      </c>
      <c r="BM14" s="44"/>
      <c r="BN14" s="189" t="s">
        <v>0</v>
      </c>
      <c r="BO14" s="194"/>
      <c r="BP14" s="178" t="s">
        <v>11</v>
      </c>
      <c r="BQ14" s="190"/>
      <c r="BR14" s="42" t="s">
        <v>23</v>
      </c>
      <c r="BS14" s="42" t="s">
        <v>10</v>
      </c>
      <c r="BT14" s="48" t="s">
        <v>91</v>
      </c>
      <c r="BU14" s="44"/>
      <c r="BV14" s="189" t="s">
        <v>0</v>
      </c>
      <c r="BW14" s="194"/>
      <c r="BX14" s="178" t="s">
        <v>11</v>
      </c>
      <c r="BY14" s="190"/>
      <c r="BZ14" s="42" t="s">
        <v>23</v>
      </c>
      <c r="CA14" s="42" t="s">
        <v>10</v>
      </c>
      <c r="CB14" s="48" t="s">
        <v>91</v>
      </c>
      <c r="CC14" s="44"/>
      <c r="CD14" s="189" t="s">
        <v>0</v>
      </c>
      <c r="CE14" s="194"/>
      <c r="CF14" s="178" t="s">
        <v>11</v>
      </c>
      <c r="CG14" s="190"/>
      <c r="CH14" s="42" t="s">
        <v>23</v>
      </c>
      <c r="CI14" s="42" t="s">
        <v>10</v>
      </c>
      <c r="CJ14" s="48" t="s">
        <v>91</v>
      </c>
    </row>
    <row r="15" spans="1:88" ht="15" customHeight="1" x14ac:dyDescent="0.25">
      <c r="A15" s="13"/>
      <c r="B15" s="257" t="s">
        <v>2</v>
      </c>
      <c r="C15" s="265"/>
      <c r="D15" s="171" t="s">
        <v>153</v>
      </c>
      <c r="E15" s="15" t="s">
        <v>4</v>
      </c>
      <c r="F15" s="16"/>
      <c r="G15" s="19">
        <f>SUM(F15*5)</f>
        <v>0</v>
      </c>
      <c r="H15" s="180" t="s">
        <v>154</v>
      </c>
      <c r="I15" s="13"/>
      <c r="J15" s="257" t="s">
        <v>2</v>
      </c>
      <c r="K15" s="265"/>
      <c r="L15" s="171" t="s">
        <v>153</v>
      </c>
      <c r="M15" s="15" t="s">
        <v>4</v>
      </c>
      <c r="N15" s="16"/>
      <c r="O15" s="19">
        <f t="shared" ref="O15:O33" si="0">SUM(N15*5)</f>
        <v>0</v>
      </c>
      <c r="P15" s="180" t="s">
        <v>104</v>
      </c>
      <c r="Q15" s="13"/>
      <c r="R15" s="257" t="s">
        <v>2</v>
      </c>
      <c r="S15" s="265"/>
      <c r="T15" s="171" t="s">
        <v>153</v>
      </c>
      <c r="U15" s="15" t="s">
        <v>4</v>
      </c>
      <c r="V15" s="16">
        <v>10</v>
      </c>
      <c r="W15" s="19">
        <f t="shared" ref="W15:W41" si="1">SUM(V15*5)</f>
        <v>50</v>
      </c>
      <c r="X15" s="180" t="s">
        <v>155</v>
      </c>
      <c r="Y15" s="13"/>
      <c r="Z15" s="257" t="s">
        <v>2</v>
      </c>
      <c r="AA15" s="265"/>
      <c r="AB15" s="171" t="s">
        <v>153</v>
      </c>
      <c r="AC15" s="15" t="s">
        <v>4</v>
      </c>
      <c r="AD15" s="16">
        <v>15</v>
      </c>
      <c r="AE15" s="19">
        <f t="shared" ref="AE15:AE39" si="2">SUM(AD15*5)</f>
        <v>75</v>
      </c>
      <c r="AF15" s="180" t="s">
        <v>156</v>
      </c>
      <c r="AG15" s="13"/>
      <c r="AH15" s="259" t="s">
        <v>9</v>
      </c>
      <c r="AI15" s="260"/>
      <c r="AJ15" s="171" t="s">
        <v>153</v>
      </c>
      <c r="AK15" s="15" t="s">
        <v>4</v>
      </c>
      <c r="AL15" s="16"/>
      <c r="AM15" s="19">
        <f>SUM(AL15*125)</f>
        <v>0</v>
      </c>
      <c r="AN15" s="181" t="s">
        <v>157</v>
      </c>
      <c r="AO15" s="13"/>
      <c r="AP15" s="259" t="s">
        <v>2</v>
      </c>
      <c r="AQ15" s="260"/>
      <c r="AR15" s="171" t="s">
        <v>153</v>
      </c>
      <c r="AS15" s="15" t="s">
        <v>4</v>
      </c>
      <c r="AT15" s="16"/>
      <c r="AU15" s="19"/>
      <c r="AV15" s="181"/>
      <c r="AW15" s="13"/>
      <c r="AX15" s="259" t="s">
        <v>9</v>
      </c>
      <c r="AY15" s="260"/>
      <c r="AZ15" s="171" t="s">
        <v>153</v>
      </c>
      <c r="BA15" s="15" t="s">
        <v>4</v>
      </c>
      <c r="BB15" s="16"/>
      <c r="BC15" s="19"/>
      <c r="BD15" s="181" t="s">
        <v>158</v>
      </c>
      <c r="BE15" s="13"/>
      <c r="BF15" s="259" t="s">
        <v>2</v>
      </c>
      <c r="BG15" s="260"/>
      <c r="BH15" s="171" t="s">
        <v>153</v>
      </c>
      <c r="BI15" s="15" t="s">
        <v>4</v>
      </c>
      <c r="BJ15" s="16">
        <v>5</v>
      </c>
      <c r="BK15" s="19">
        <f>SUM(BJ15*5)</f>
        <v>25</v>
      </c>
      <c r="BL15" s="181" t="s">
        <v>158</v>
      </c>
      <c r="BM15" s="13"/>
      <c r="BN15" s="259" t="s">
        <v>2</v>
      </c>
      <c r="BO15" s="260"/>
      <c r="BP15" s="171" t="s">
        <v>153</v>
      </c>
      <c r="BQ15" s="15" t="s">
        <v>4</v>
      </c>
      <c r="BR15" s="16"/>
      <c r="BS15" s="19"/>
      <c r="BT15" s="181"/>
      <c r="BU15" s="13"/>
      <c r="BV15" s="259" t="s">
        <v>9</v>
      </c>
      <c r="BW15" s="260"/>
      <c r="BX15" s="171" t="s">
        <v>153</v>
      </c>
      <c r="BY15" s="15" t="s">
        <v>4</v>
      </c>
      <c r="BZ15" s="16"/>
      <c r="CA15" s="19"/>
      <c r="CB15" s="181"/>
      <c r="CC15" s="13"/>
      <c r="CD15" s="259" t="s">
        <v>9</v>
      </c>
      <c r="CE15" s="260"/>
      <c r="CF15" s="171" t="s">
        <v>153</v>
      </c>
      <c r="CG15" s="15" t="s">
        <v>4</v>
      </c>
      <c r="CH15" s="16">
        <v>4</v>
      </c>
      <c r="CI15" s="19">
        <f t="shared" ref="CI15:CI20" si="3">SUM(CH15*125)</f>
        <v>500</v>
      </c>
      <c r="CJ15" s="181" t="s">
        <v>157</v>
      </c>
    </row>
    <row r="16" spans="1:88" ht="15" customHeight="1" x14ac:dyDescent="0.25">
      <c r="A16" s="13"/>
      <c r="B16" s="259"/>
      <c r="C16" s="266"/>
      <c r="D16" s="172"/>
      <c r="E16" s="21" t="s">
        <v>5</v>
      </c>
      <c r="F16" s="83"/>
      <c r="G16" s="25">
        <f>SUM(F16*5)</f>
        <v>0</v>
      </c>
      <c r="H16" s="181"/>
      <c r="I16" s="13"/>
      <c r="J16" s="259"/>
      <c r="K16" s="266"/>
      <c r="L16" s="172"/>
      <c r="M16" s="21" t="s">
        <v>5</v>
      </c>
      <c r="N16" s="83"/>
      <c r="O16" s="25">
        <f t="shared" si="0"/>
        <v>0</v>
      </c>
      <c r="P16" s="181"/>
      <c r="Q16" s="13"/>
      <c r="R16" s="259"/>
      <c r="S16" s="266"/>
      <c r="T16" s="172"/>
      <c r="U16" s="21" t="s">
        <v>5</v>
      </c>
      <c r="V16" s="83">
        <v>10</v>
      </c>
      <c r="W16" s="25">
        <f t="shared" si="1"/>
        <v>50</v>
      </c>
      <c r="X16" s="181"/>
      <c r="Y16" s="13"/>
      <c r="Z16" s="259"/>
      <c r="AA16" s="266"/>
      <c r="AB16" s="172"/>
      <c r="AC16" s="21" t="s">
        <v>5</v>
      </c>
      <c r="AD16" s="83">
        <v>15</v>
      </c>
      <c r="AE16" s="25">
        <f t="shared" si="2"/>
        <v>75</v>
      </c>
      <c r="AF16" s="181"/>
      <c r="AG16" s="13"/>
      <c r="AH16" s="259"/>
      <c r="AI16" s="260"/>
      <c r="AJ16" s="172"/>
      <c r="AK16" s="21" t="s">
        <v>5</v>
      </c>
      <c r="AL16" s="83"/>
      <c r="AM16" s="25">
        <f t="shared" ref="AM16:AM42" si="4">SUM(AL16*125)</f>
        <v>0</v>
      </c>
      <c r="AN16" s="181"/>
      <c r="AO16" s="13"/>
      <c r="AP16" s="259"/>
      <c r="AQ16" s="260"/>
      <c r="AR16" s="172"/>
      <c r="AS16" s="21" t="s">
        <v>5</v>
      </c>
      <c r="AT16" s="83"/>
      <c r="AU16" s="25"/>
      <c r="AV16" s="181"/>
      <c r="AW16" s="13"/>
      <c r="AX16" s="259"/>
      <c r="AY16" s="260"/>
      <c r="AZ16" s="172"/>
      <c r="BA16" s="21" t="s">
        <v>5</v>
      </c>
      <c r="BB16" s="83"/>
      <c r="BC16" s="25"/>
      <c r="BD16" s="181"/>
      <c r="BE16" s="13"/>
      <c r="BF16" s="259"/>
      <c r="BG16" s="260"/>
      <c r="BH16" s="172"/>
      <c r="BI16" s="21" t="s">
        <v>5</v>
      </c>
      <c r="BJ16" s="83">
        <v>5</v>
      </c>
      <c r="BK16" s="25">
        <f t="shared" ref="BK16:BK42" si="5">SUM(BJ16*5)</f>
        <v>25</v>
      </c>
      <c r="BL16" s="181"/>
      <c r="BM16" s="13"/>
      <c r="BN16" s="259"/>
      <c r="BO16" s="260"/>
      <c r="BP16" s="172"/>
      <c r="BQ16" s="21" t="s">
        <v>5</v>
      </c>
      <c r="BR16" s="83"/>
      <c r="BS16" s="25"/>
      <c r="BT16" s="181"/>
      <c r="BU16" s="13"/>
      <c r="BV16" s="259"/>
      <c r="BW16" s="260"/>
      <c r="BX16" s="172"/>
      <c r="BY16" s="21" t="s">
        <v>5</v>
      </c>
      <c r="BZ16" s="83"/>
      <c r="CA16" s="25"/>
      <c r="CB16" s="181"/>
      <c r="CC16" s="13"/>
      <c r="CD16" s="259"/>
      <c r="CE16" s="260"/>
      <c r="CF16" s="172"/>
      <c r="CG16" s="21" t="s">
        <v>5</v>
      </c>
      <c r="CH16" s="83">
        <v>4</v>
      </c>
      <c r="CI16" s="25">
        <f t="shared" si="3"/>
        <v>500</v>
      </c>
      <c r="CJ16" s="181"/>
    </row>
    <row r="17" spans="1:88" ht="15" customHeight="1" x14ac:dyDescent="0.25">
      <c r="A17" s="13"/>
      <c r="B17" s="259"/>
      <c r="C17" s="266"/>
      <c r="D17" s="172"/>
      <c r="E17" s="21" t="s">
        <v>6</v>
      </c>
      <c r="F17" s="16">
        <v>5</v>
      </c>
      <c r="G17" s="25">
        <f t="shared" ref="G17:G18" si="6">SUM(F17*5)</f>
        <v>25</v>
      </c>
      <c r="H17" s="181"/>
      <c r="I17" s="13"/>
      <c r="J17" s="259"/>
      <c r="K17" s="266"/>
      <c r="L17" s="172"/>
      <c r="M17" s="21" t="s">
        <v>6</v>
      </c>
      <c r="N17" s="16"/>
      <c r="O17" s="25">
        <f t="shared" si="0"/>
        <v>0</v>
      </c>
      <c r="P17" s="181"/>
      <c r="Q17" s="13"/>
      <c r="R17" s="259"/>
      <c r="S17" s="266"/>
      <c r="T17" s="172"/>
      <c r="U17" s="21" t="s">
        <v>6</v>
      </c>
      <c r="V17" s="16">
        <v>10</v>
      </c>
      <c r="W17" s="25">
        <f t="shared" si="1"/>
        <v>50</v>
      </c>
      <c r="X17" s="181"/>
      <c r="Y17" s="13"/>
      <c r="Z17" s="259"/>
      <c r="AA17" s="266"/>
      <c r="AB17" s="172"/>
      <c r="AC17" s="21" t="s">
        <v>6</v>
      </c>
      <c r="AD17" s="16">
        <v>15</v>
      </c>
      <c r="AE17" s="25">
        <f t="shared" si="2"/>
        <v>75</v>
      </c>
      <c r="AF17" s="181"/>
      <c r="AG17" s="13"/>
      <c r="AH17" s="259"/>
      <c r="AI17" s="260"/>
      <c r="AJ17" s="172"/>
      <c r="AK17" s="21" t="s">
        <v>6</v>
      </c>
      <c r="AL17" s="16"/>
      <c r="AM17" s="25">
        <f t="shared" si="4"/>
        <v>0</v>
      </c>
      <c r="AN17" s="181"/>
      <c r="AO17" s="13"/>
      <c r="AP17" s="259"/>
      <c r="AQ17" s="260"/>
      <c r="AR17" s="172"/>
      <c r="AS17" s="21" t="s">
        <v>6</v>
      </c>
      <c r="AT17" s="16"/>
      <c r="AU17" s="25"/>
      <c r="AV17" s="181"/>
      <c r="AW17" s="13"/>
      <c r="AX17" s="259"/>
      <c r="AY17" s="260"/>
      <c r="AZ17" s="172"/>
      <c r="BA17" s="21" t="s">
        <v>6</v>
      </c>
      <c r="BB17" s="16"/>
      <c r="BC17" s="25"/>
      <c r="BD17" s="181"/>
      <c r="BE17" s="13"/>
      <c r="BF17" s="259"/>
      <c r="BG17" s="260"/>
      <c r="BH17" s="172"/>
      <c r="BI17" s="21" t="s">
        <v>6</v>
      </c>
      <c r="BJ17" s="16">
        <v>5</v>
      </c>
      <c r="BK17" s="25">
        <f t="shared" si="5"/>
        <v>25</v>
      </c>
      <c r="BL17" s="181"/>
      <c r="BM17" s="13"/>
      <c r="BN17" s="259"/>
      <c r="BO17" s="260"/>
      <c r="BP17" s="172"/>
      <c r="BQ17" s="21" t="s">
        <v>6</v>
      </c>
      <c r="BR17" s="16"/>
      <c r="BS17" s="25"/>
      <c r="BT17" s="181"/>
      <c r="BU17" s="13"/>
      <c r="BV17" s="259"/>
      <c r="BW17" s="260"/>
      <c r="BX17" s="172"/>
      <c r="BY17" s="21" t="s">
        <v>6</v>
      </c>
      <c r="BZ17" s="16"/>
      <c r="CA17" s="25"/>
      <c r="CB17" s="181"/>
      <c r="CC17" s="13"/>
      <c r="CD17" s="259"/>
      <c r="CE17" s="260"/>
      <c r="CF17" s="172"/>
      <c r="CG17" s="21" t="s">
        <v>6</v>
      </c>
      <c r="CH17" s="16">
        <v>4</v>
      </c>
      <c r="CI17" s="25">
        <f t="shared" si="3"/>
        <v>500</v>
      </c>
      <c r="CJ17" s="181"/>
    </row>
    <row r="18" spans="1:88" ht="15" customHeight="1" x14ac:dyDescent="0.25">
      <c r="A18" s="13"/>
      <c r="B18" s="259"/>
      <c r="C18" s="266"/>
      <c r="D18" s="172"/>
      <c r="E18" s="21" t="s">
        <v>5</v>
      </c>
      <c r="F18" s="83">
        <v>5</v>
      </c>
      <c r="G18" s="25">
        <f t="shared" si="6"/>
        <v>25</v>
      </c>
      <c r="H18" s="181"/>
      <c r="I18" s="13"/>
      <c r="J18" s="259"/>
      <c r="K18" s="266"/>
      <c r="L18" s="172"/>
      <c r="M18" s="21" t="s">
        <v>5</v>
      </c>
      <c r="N18" s="83">
        <v>5</v>
      </c>
      <c r="O18" s="25">
        <f t="shared" si="0"/>
        <v>25</v>
      </c>
      <c r="P18" s="181"/>
      <c r="Q18" s="13"/>
      <c r="R18" s="259"/>
      <c r="S18" s="266"/>
      <c r="T18" s="172"/>
      <c r="U18" s="21" t="s">
        <v>5</v>
      </c>
      <c r="V18" s="83">
        <v>10</v>
      </c>
      <c r="W18" s="25">
        <f t="shared" si="1"/>
        <v>50</v>
      </c>
      <c r="X18" s="181"/>
      <c r="Y18" s="13"/>
      <c r="Z18" s="259"/>
      <c r="AA18" s="266"/>
      <c r="AB18" s="172"/>
      <c r="AC18" s="21" t="s">
        <v>5</v>
      </c>
      <c r="AD18" s="83">
        <v>15</v>
      </c>
      <c r="AE18" s="25">
        <f t="shared" si="2"/>
        <v>75</v>
      </c>
      <c r="AF18" s="181"/>
      <c r="AG18" s="13"/>
      <c r="AH18" s="259"/>
      <c r="AI18" s="260"/>
      <c r="AJ18" s="172"/>
      <c r="AK18" s="21" t="s">
        <v>5</v>
      </c>
      <c r="AL18" s="83"/>
      <c r="AM18" s="25">
        <f t="shared" si="4"/>
        <v>0</v>
      </c>
      <c r="AN18" s="181"/>
      <c r="AO18" s="13"/>
      <c r="AP18" s="259"/>
      <c r="AQ18" s="260"/>
      <c r="AR18" s="172"/>
      <c r="AS18" s="21" t="s">
        <v>5</v>
      </c>
      <c r="AT18" s="83"/>
      <c r="AU18" s="25"/>
      <c r="AV18" s="181"/>
      <c r="AW18" s="13"/>
      <c r="AX18" s="259"/>
      <c r="AY18" s="260"/>
      <c r="AZ18" s="172"/>
      <c r="BA18" s="21" t="s">
        <v>5</v>
      </c>
      <c r="BB18" s="83"/>
      <c r="BC18" s="25"/>
      <c r="BD18" s="181"/>
      <c r="BE18" s="13"/>
      <c r="BF18" s="259"/>
      <c r="BG18" s="260"/>
      <c r="BH18" s="172"/>
      <c r="BI18" s="21" t="s">
        <v>5</v>
      </c>
      <c r="BJ18" s="83">
        <v>5</v>
      </c>
      <c r="BK18" s="25">
        <f t="shared" si="5"/>
        <v>25</v>
      </c>
      <c r="BL18" s="181"/>
      <c r="BM18" s="13"/>
      <c r="BN18" s="259"/>
      <c r="BO18" s="260"/>
      <c r="BP18" s="172"/>
      <c r="BQ18" s="21" t="s">
        <v>5</v>
      </c>
      <c r="BR18" s="83"/>
      <c r="BS18" s="25"/>
      <c r="BT18" s="181"/>
      <c r="BU18" s="13"/>
      <c r="BV18" s="259"/>
      <c r="BW18" s="260"/>
      <c r="BX18" s="172"/>
      <c r="BY18" s="21" t="s">
        <v>5</v>
      </c>
      <c r="BZ18" s="83"/>
      <c r="CA18" s="25"/>
      <c r="CB18" s="181"/>
      <c r="CC18" s="13"/>
      <c r="CD18" s="259"/>
      <c r="CE18" s="260"/>
      <c r="CF18" s="172"/>
      <c r="CG18" s="21" t="s">
        <v>5</v>
      </c>
      <c r="CH18" s="83">
        <v>4</v>
      </c>
      <c r="CI18" s="25">
        <f t="shared" si="3"/>
        <v>500</v>
      </c>
      <c r="CJ18" s="181"/>
    </row>
    <row r="19" spans="1:88" ht="15" customHeight="1" x14ac:dyDescent="0.25">
      <c r="A19" s="13"/>
      <c r="B19" s="259"/>
      <c r="C19" s="266"/>
      <c r="D19" s="172"/>
      <c r="E19" s="21" t="s">
        <v>7</v>
      </c>
      <c r="F19" s="16">
        <v>5</v>
      </c>
      <c r="G19" s="25">
        <f>SUM(F19*5)</f>
        <v>25</v>
      </c>
      <c r="H19" s="181"/>
      <c r="I19" s="13"/>
      <c r="J19" s="259"/>
      <c r="K19" s="266"/>
      <c r="L19" s="172"/>
      <c r="M19" s="21" t="s">
        <v>7</v>
      </c>
      <c r="N19" s="16">
        <v>5</v>
      </c>
      <c r="O19" s="25">
        <f t="shared" si="0"/>
        <v>25</v>
      </c>
      <c r="P19" s="181"/>
      <c r="Q19" s="13"/>
      <c r="R19" s="259"/>
      <c r="S19" s="266"/>
      <c r="T19" s="172"/>
      <c r="U19" s="21" t="s">
        <v>7</v>
      </c>
      <c r="V19" s="16">
        <v>20</v>
      </c>
      <c r="W19" s="25">
        <f t="shared" si="1"/>
        <v>100</v>
      </c>
      <c r="X19" s="181"/>
      <c r="Y19" s="13"/>
      <c r="Z19" s="259"/>
      <c r="AA19" s="266"/>
      <c r="AB19" s="172"/>
      <c r="AC19" s="21" t="s">
        <v>7</v>
      </c>
      <c r="AD19" s="16"/>
      <c r="AE19" s="25"/>
      <c r="AF19" s="181"/>
      <c r="AG19" s="13"/>
      <c r="AH19" s="259"/>
      <c r="AI19" s="260"/>
      <c r="AJ19" s="172"/>
      <c r="AK19" s="21" t="s">
        <v>7</v>
      </c>
      <c r="AL19" s="16"/>
      <c r="AM19" s="25">
        <f t="shared" si="4"/>
        <v>0</v>
      </c>
      <c r="AN19" s="181"/>
      <c r="AO19" s="13"/>
      <c r="AP19" s="259"/>
      <c r="AQ19" s="260"/>
      <c r="AR19" s="172"/>
      <c r="AS19" s="21" t="s">
        <v>7</v>
      </c>
      <c r="AT19" s="16"/>
      <c r="AU19" s="25"/>
      <c r="AV19" s="181"/>
      <c r="AW19" s="13"/>
      <c r="AX19" s="259"/>
      <c r="AY19" s="260"/>
      <c r="AZ19" s="172"/>
      <c r="BA19" s="21" t="s">
        <v>7</v>
      </c>
      <c r="BB19" s="16"/>
      <c r="BC19" s="25"/>
      <c r="BD19" s="181"/>
      <c r="BE19" s="13"/>
      <c r="BF19" s="259"/>
      <c r="BG19" s="260"/>
      <c r="BH19" s="172"/>
      <c r="BI19" s="21" t="s">
        <v>7</v>
      </c>
      <c r="BJ19" s="16">
        <v>5</v>
      </c>
      <c r="BK19" s="25">
        <f t="shared" si="5"/>
        <v>25</v>
      </c>
      <c r="BL19" s="181"/>
      <c r="BM19" s="13"/>
      <c r="BN19" s="259"/>
      <c r="BO19" s="260"/>
      <c r="BP19" s="172"/>
      <c r="BQ19" s="21" t="s">
        <v>7</v>
      </c>
      <c r="BR19" s="16"/>
      <c r="BS19" s="25"/>
      <c r="BT19" s="181"/>
      <c r="BU19" s="13"/>
      <c r="BV19" s="259"/>
      <c r="BW19" s="260"/>
      <c r="BX19" s="172"/>
      <c r="BY19" s="21" t="s">
        <v>7</v>
      </c>
      <c r="BZ19" s="16"/>
      <c r="CA19" s="25"/>
      <c r="CB19" s="181"/>
      <c r="CC19" s="13"/>
      <c r="CD19" s="259"/>
      <c r="CE19" s="260"/>
      <c r="CF19" s="172"/>
      <c r="CG19" s="21" t="s">
        <v>7</v>
      </c>
      <c r="CH19" s="16"/>
      <c r="CI19" s="25"/>
      <c r="CJ19" s="181"/>
    </row>
    <row r="20" spans="1:88" ht="15" customHeight="1" x14ac:dyDescent="0.25">
      <c r="A20" s="13"/>
      <c r="B20" s="259"/>
      <c r="C20" s="266"/>
      <c r="D20" s="172"/>
      <c r="E20" s="27" t="s">
        <v>8</v>
      </c>
      <c r="F20" s="22"/>
      <c r="G20" s="25"/>
      <c r="H20" s="181"/>
      <c r="I20" s="13"/>
      <c r="J20" s="259"/>
      <c r="K20" s="266"/>
      <c r="L20" s="172"/>
      <c r="M20" s="27" t="s">
        <v>8</v>
      </c>
      <c r="N20" s="22"/>
      <c r="O20" s="25"/>
      <c r="P20" s="181"/>
      <c r="Q20" s="13"/>
      <c r="R20" s="259"/>
      <c r="S20" s="266"/>
      <c r="T20" s="172"/>
      <c r="U20" s="27" t="s">
        <v>8</v>
      </c>
      <c r="V20" s="22">
        <v>10</v>
      </c>
      <c r="W20" s="25">
        <f t="shared" si="1"/>
        <v>50</v>
      </c>
      <c r="X20" s="181"/>
      <c r="Y20" s="13"/>
      <c r="Z20" s="259"/>
      <c r="AA20" s="266"/>
      <c r="AB20" s="172"/>
      <c r="AC20" s="27" t="s">
        <v>8</v>
      </c>
      <c r="AD20" s="22"/>
      <c r="AE20" s="25"/>
      <c r="AF20" s="181"/>
      <c r="AG20" s="13"/>
      <c r="AH20" s="259"/>
      <c r="AI20" s="260"/>
      <c r="AJ20" s="172"/>
      <c r="AK20" s="27" t="s">
        <v>8</v>
      </c>
      <c r="AL20" s="22"/>
      <c r="AM20" s="25">
        <f t="shared" si="4"/>
        <v>0</v>
      </c>
      <c r="AN20" s="181"/>
      <c r="AO20" s="13"/>
      <c r="AP20" s="259"/>
      <c r="AQ20" s="260"/>
      <c r="AR20" s="172"/>
      <c r="AS20" s="27" t="s">
        <v>8</v>
      </c>
      <c r="AT20" s="22"/>
      <c r="AU20" s="25"/>
      <c r="AV20" s="181"/>
      <c r="AW20" s="13"/>
      <c r="AX20" s="259"/>
      <c r="AY20" s="260"/>
      <c r="AZ20" s="172"/>
      <c r="BA20" s="27" t="s">
        <v>8</v>
      </c>
      <c r="BB20" s="22"/>
      <c r="BC20" s="25"/>
      <c r="BD20" s="181"/>
      <c r="BE20" s="13"/>
      <c r="BF20" s="259"/>
      <c r="BG20" s="260"/>
      <c r="BH20" s="172"/>
      <c r="BI20" s="27" t="s">
        <v>8</v>
      </c>
      <c r="BJ20" s="22">
        <v>5</v>
      </c>
      <c r="BK20" s="25">
        <f t="shared" si="5"/>
        <v>25</v>
      </c>
      <c r="BL20" s="181"/>
      <c r="BM20" s="13"/>
      <c r="BN20" s="259"/>
      <c r="BO20" s="260"/>
      <c r="BP20" s="172"/>
      <c r="BQ20" s="27" t="s">
        <v>8</v>
      </c>
      <c r="BR20" s="22"/>
      <c r="BS20" s="25"/>
      <c r="BT20" s="181"/>
      <c r="BU20" s="13"/>
      <c r="BV20" s="259"/>
      <c r="BW20" s="260"/>
      <c r="BX20" s="172"/>
      <c r="BY20" s="27" t="s">
        <v>8</v>
      </c>
      <c r="BZ20" s="22"/>
      <c r="CA20" s="25"/>
      <c r="CB20" s="181"/>
      <c r="CC20" s="13"/>
      <c r="CD20" s="259"/>
      <c r="CE20" s="260"/>
      <c r="CF20" s="172"/>
      <c r="CG20" s="27" t="s">
        <v>8</v>
      </c>
      <c r="CH20" s="22">
        <v>4</v>
      </c>
      <c r="CI20" s="25">
        <f t="shared" si="3"/>
        <v>500</v>
      </c>
      <c r="CJ20" s="181"/>
    </row>
    <row r="21" spans="1:88" ht="15" customHeight="1" thickBot="1" x14ac:dyDescent="0.3">
      <c r="A21" s="13"/>
      <c r="B21" s="261"/>
      <c r="C21" s="267"/>
      <c r="D21" s="173"/>
      <c r="E21" s="15" t="s">
        <v>8</v>
      </c>
      <c r="F21" s="28"/>
      <c r="G21" s="29"/>
      <c r="H21" s="182"/>
      <c r="I21" s="13"/>
      <c r="J21" s="261"/>
      <c r="K21" s="267"/>
      <c r="L21" s="173"/>
      <c r="M21" s="15" t="s">
        <v>8</v>
      </c>
      <c r="N21" s="28"/>
      <c r="O21" s="29"/>
      <c r="P21" s="182"/>
      <c r="Q21" s="13"/>
      <c r="R21" s="261"/>
      <c r="S21" s="267"/>
      <c r="T21" s="173"/>
      <c r="U21" s="15" t="s">
        <v>8</v>
      </c>
      <c r="V21" s="28"/>
      <c r="W21" s="29"/>
      <c r="X21" s="182"/>
      <c r="Y21" s="13"/>
      <c r="Z21" s="261"/>
      <c r="AA21" s="267"/>
      <c r="AB21" s="173"/>
      <c r="AC21" s="15" t="s">
        <v>8</v>
      </c>
      <c r="AD21" s="28"/>
      <c r="AE21" s="29"/>
      <c r="AF21" s="182"/>
      <c r="AG21" s="13"/>
      <c r="AH21" s="261"/>
      <c r="AI21" s="262"/>
      <c r="AJ21" s="173"/>
      <c r="AK21" s="15" t="s">
        <v>8</v>
      </c>
      <c r="AL21" s="28"/>
      <c r="AM21" s="29">
        <f t="shared" si="4"/>
        <v>0</v>
      </c>
      <c r="AN21" s="182"/>
      <c r="AO21" s="13"/>
      <c r="AP21" s="261"/>
      <c r="AQ21" s="262"/>
      <c r="AR21" s="173"/>
      <c r="AS21" s="15" t="s">
        <v>8</v>
      </c>
      <c r="AT21" s="28"/>
      <c r="AU21" s="29"/>
      <c r="AV21" s="182"/>
      <c r="AW21" s="13"/>
      <c r="AX21" s="261"/>
      <c r="AY21" s="262"/>
      <c r="AZ21" s="173"/>
      <c r="BA21" s="15" t="s">
        <v>8</v>
      </c>
      <c r="BB21" s="28"/>
      <c r="BC21" s="29"/>
      <c r="BD21" s="182"/>
      <c r="BE21" s="13"/>
      <c r="BF21" s="261"/>
      <c r="BG21" s="262"/>
      <c r="BH21" s="173"/>
      <c r="BI21" s="15" t="s">
        <v>8</v>
      </c>
      <c r="BJ21" s="28">
        <v>5</v>
      </c>
      <c r="BK21" s="29">
        <f t="shared" si="5"/>
        <v>25</v>
      </c>
      <c r="BL21" s="182"/>
      <c r="BM21" s="13"/>
      <c r="BN21" s="261"/>
      <c r="BO21" s="262"/>
      <c r="BP21" s="173"/>
      <c r="BQ21" s="15" t="s">
        <v>8</v>
      </c>
      <c r="BR21" s="28"/>
      <c r="BS21" s="29"/>
      <c r="BT21" s="182"/>
      <c r="BU21" s="13"/>
      <c r="BV21" s="261"/>
      <c r="BW21" s="262"/>
      <c r="BX21" s="173"/>
      <c r="BY21" s="15" t="s">
        <v>8</v>
      </c>
      <c r="BZ21" s="28"/>
      <c r="CA21" s="29"/>
      <c r="CB21" s="182"/>
      <c r="CC21" s="13"/>
      <c r="CD21" s="261"/>
      <c r="CE21" s="262"/>
      <c r="CF21" s="173"/>
      <c r="CG21" s="15" t="s">
        <v>8</v>
      </c>
      <c r="CH21" s="28"/>
      <c r="CI21" s="29"/>
      <c r="CJ21" s="182"/>
    </row>
    <row r="22" spans="1:88" ht="15" customHeight="1" x14ac:dyDescent="0.25">
      <c r="A22" s="13"/>
      <c r="B22" s="257" t="s">
        <v>2</v>
      </c>
      <c r="C22" s="265"/>
      <c r="D22" s="171" t="s">
        <v>159</v>
      </c>
      <c r="E22" s="30" t="s">
        <v>4</v>
      </c>
      <c r="F22" s="16"/>
      <c r="G22" s="19">
        <f>SUM(F22*5)</f>
        <v>0</v>
      </c>
      <c r="H22" s="180" t="s">
        <v>154</v>
      </c>
      <c r="I22" s="13"/>
      <c r="J22" s="257" t="s">
        <v>2</v>
      </c>
      <c r="K22" s="265"/>
      <c r="L22" s="171" t="s">
        <v>159</v>
      </c>
      <c r="M22" s="30" t="s">
        <v>4</v>
      </c>
      <c r="N22" s="16"/>
      <c r="O22" s="19">
        <f t="shared" ref="O22:O23" si="7">SUM(N22*5)</f>
        <v>0</v>
      </c>
      <c r="P22" s="180" t="s">
        <v>104</v>
      </c>
      <c r="Q22" s="13"/>
      <c r="R22" s="257" t="s">
        <v>2</v>
      </c>
      <c r="S22" s="265"/>
      <c r="T22" s="171" t="s">
        <v>159</v>
      </c>
      <c r="U22" s="30" t="s">
        <v>4</v>
      </c>
      <c r="V22" s="16">
        <v>10</v>
      </c>
      <c r="W22" s="19">
        <f t="shared" si="1"/>
        <v>50</v>
      </c>
      <c r="X22" s="180" t="s">
        <v>155</v>
      </c>
      <c r="Y22" s="13"/>
      <c r="Z22" s="257" t="s">
        <v>2</v>
      </c>
      <c r="AA22" s="265"/>
      <c r="AB22" s="171" t="s">
        <v>159</v>
      </c>
      <c r="AC22" s="30" t="s">
        <v>4</v>
      </c>
      <c r="AD22" s="16">
        <v>15</v>
      </c>
      <c r="AE22" s="19">
        <f t="shared" si="2"/>
        <v>75</v>
      </c>
      <c r="AF22" s="180" t="s">
        <v>156</v>
      </c>
      <c r="AG22" s="13"/>
      <c r="AH22" s="257" t="s">
        <v>9</v>
      </c>
      <c r="AI22" s="258"/>
      <c r="AJ22" s="171" t="s">
        <v>159</v>
      </c>
      <c r="AK22" s="30" t="s">
        <v>4</v>
      </c>
      <c r="AL22" s="16"/>
      <c r="AM22" s="19">
        <f t="shared" si="4"/>
        <v>0</v>
      </c>
      <c r="AN22" s="180" t="s">
        <v>157</v>
      </c>
      <c r="AO22" s="13"/>
      <c r="AP22" s="259" t="s">
        <v>2</v>
      </c>
      <c r="AQ22" s="260"/>
      <c r="AR22" s="171" t="s">
        <v>159</v>
      </c>
      <c r="AS22" s="30" t="s">
        <v>4</v>
      </c>
      <c r="AT22" s="16"/>
      <c r="AU22" s="19"/>
      <c r="AV22" s="180"/>
      <c r="AW22" s="13"/>
      <c r="AX22" s="257" t="s">
        <v>9</v>
      </c>
      <c r="AY22" s="258"/>
      <c r="AZ22" s="171" t="s">
        <v>159</v>
      </c>
      <c r="BA22" s="30" t="s">
        <v>4</v>
      </c>
      <c r="BB22" s="16"/>
      <c r="BC22" s="19"/>
      <c r="BD22" s="180" t="s">
        <v>158</v>
      </c>
      <c r="BE22" s="13"/>
      <c r="BF22" s="259" t="s">
        <v>2</v>
      </c>
      <c r="BG22" s="260"/>
      <c r="BH22" s="171" t="s">
        <v>159</v>
      </c>
      <c r="BI22" s="30" t="s">
        <v>4</v>
      </c>
      <c r="BJ22" s="16">
        <v>15</v>
      </c>
      <c r="BK22" s="19">
        <f t="shared" si="5"/>
        <v>75</v>
      </c>
      <c r="BL22" s="180" t="s">
        <v>158</v>
      </c>
      <c r="BM22" s="13"/>
      <c r="BN22" s="259" t="s">
        <v>2</v>
      </c>
      <c r="BO22" s="260"/>
      <c r="BP22" s="171" t="s">
        <v>159</v>
      </c>
      <c r="BQ22" s="30" t="s">
        <v>4</v>
      </c>
      <c r="BR22" s="16"/>
      <c r="BS22" s="19"/>
      <c r="BT22" s="180"/>
      <c r="BU22" s="13"/>
      <c r="BV22" s="259" t="s">
        <v>9</v>
      </c>
      <c r="BW22" s="260"/>
      <c r="BX22" s="171" t="s">
        <v>159</v>
      </c>
      <c r="BY22" s="30" t="s">
        <v>4</v>
      </c>
      <c r="BZ22" s="16"/>
      <c r="CA22" s="19"/>
      <c r="CB22" s="180"/>
      <c r="CC22" s="13"/>
      <c r="CD22" s="259" t="s">
        <v>9</v>
      </c>
      <c r="CE22" s="260"/>
      <c r="CF22" s="171" t="s">
        <v>159</v>
      </c>
      <c r="CG22" s="30" t="s">
        <v>4</v>
      </c>
      <c r="CH22" s="16">
        <v>4</v>
      </c>
      <c r="CI22" s="19">
        <f t="shared" ref="CI22:CI34" si="8">SUM(CH22*125)</f>
        <v>500</v>
      </c>
      <c r="CJ22" s="180" t="s">
        <v>157</v>
      </c>
    </row>
    <row r="23" spans="1:88" ht="15" customHeight="1" x14ac:dyDescent="0.25">
      <c r="A23" s="13"/>
      <c r="B23" s="259"/>
      <c r="C23" s="266"/>
      <c r="D23" s="172"/>
      <c r="E23" s="21" t="s">
        <v>5</v>
      </c>
      <c r="F23" s="83"/>
      <c r="G23" s="25">
        <f>SUM(F23*5)</f>
        <v>0</v>
      </c>
      <c r="H23" s="181"/>
      <c r="I23" s="13"/>
      <c r="J23" s="259"/>
      <c r="K23" s="266"/>
      <c r="L23" s="172"/>
      <c r="M23" s="21" t="s">
        <v>5</v>
      </c>
      <c r="N23" s="83"/>
      <c r="O23" s="25">
        <f t="shared" si="7"/>
        <v>0</v>
      </c>
      <c r="P23" s="181"/>
      <c r="Q23" s="13"/>
      <c r="R23" s="259"/>
      <c r="S23" s="266"/>
      <c r="T23" s="172"/>
      <c r="U23" s="21" t="s">
        <v>5</v>
      </c>
      <c r="V23" s="83">
        <v>10</v>
      </c>
      <c r="W23" s="25">
        <f t="shared" si="1"/>
        <v>50</v>
      </c>
      <c r="X23" s="181"/>
      <c r="Y23" s="13"/>
      <c r="Z23" s="259"/>
      <c r="AA23" s="266"/>
      <c r="AB23" s="172"/>
      <c r="AC23" s="21" t="s">
        <v>5</v>
      </c>
      <c r="AD23" s="83">
        <v>15</v>
      </c>
      <c r="AE23" s="25">
        <f t="shared" si="2"/>
        <v>75</v>
      </c>
      <c r="AF23" s="181"/>
      <c r="AG23" s="13"/>
      <c r="AH23" s="259"/>
      <c r="AI23" s="260"/>
      <c r="AJ23" s="172"/>
      <c r="AK23" s="21" t="s">
        <v>5</v>
      </c>
      <c r="AL23" s="83"/>
      <c r="AM23" s="25">
        <f t="shared" si="4"/>
        <v>0</v>
      </c>
      <c r="AN23" s="181"/>
      <c r="AO23" s="13"/>
      <c r="AP23" s="259"/>
      <c r="AQ23" s="260"/>
      <c r="AR23" s="172"/>
      <c r="AS23" s="21" t="s">
        <v>5</v>
      </c>
      <c r="AT23" s="83"/>
      <c r="AU23" s="25"/>
      <c r="AV23" s="181"/>
      <c r="AW23" s="13"/>
      <c r="AX23" s="259"/>
      <c r="AY23" s="260"/>
      <c r="AZ23" s="172"/>
      <c r="BA23" s="21" t="s">
        <v>5</v>
      </c>
      <c r="BB23" s="83"/>
      <c r="BC23" s="25"/>
      <c r="BD23" s="181"/>
      <c r="BE23" s="13"/>
      <c r="BF23" s="259"/>
      <c r="BG23" s="260"/>
      <c r="BH23" s="172"/>
      <c r="BI23" s="21" t="s">
        <v>5</v>
      </c>
      <c r="BJ23" s="83">
        <v>15</v>
      </c>
      <c r="BK23" s="25">
        <f t="shared" si="5"/>
        <v>75</v>
      </c>
      <c r="BL23" s="181"/>
      <c r="BM23" s="13"/>
      <c r="BN23" s="259"/>
      <c r="BO23" s="260"/>
      <c r="BP23" s="172"/>
      <c r="BQ23" s="21" t="s">
        <v>5</v>
      </c>
      <c r="BR23" s="83"/>
      <c r="BS23" s="25"/>
      <c r="BT23" s="181"/>
      <c r="BU23" s="13"/>
      <c r="BV23" s="259"/>
      <c r="BW23" s="260"/>
      <c r="BX23" s="172"/>
      <c r="BY23" s="21" t="s">
        <v>5</v>
      </c>
      <c r="BZ23" s="83"/>
      <c r="CA23" s="25"/>
      <c r="CB23" s="181"/>
      <c r="CC23" s="13"/>
      <c r="CD23" s="259"/>
      <c r="CE23" s="260"/>
      <c r="CF23" s="172"/>
      <c r="CG23" s="21" t="s">
        <v>5</v>
      </c>
      <c r="CH23" s="83">
        <v>4</v>
      </c>
      <c r="CI23" s="25">
        <f t="shared" si="8"/>
        <v>500</v>
      </c>
      <c r="CJ23" s="181"/>
    </row>
    <row r="24" spans="1:88" ht="15" customHeight="1" x14ac:dyDescent="0.25">
      <c r="A24" s="13"/>
      <c r="B24" s="259"/>
      <c r="C24" s="266"/>
      <c r="D24" s="172"/>
      <c r="E24" s="21" t="s">
        <v>6</v>
      </c>
      <c r="F24" s="16">
        <v>5</v>
      </c>
      <c r="G24" s="25">
        <f t="shared" ref="G24:G25" si="9">SUM(F24*5)</f>
        <v>25</v>
      </c>
      <c r="H24" s="181"/>
      <c r="I24" s="13"/>
      <c r="J24" s="259"/>
      <c r="K24" s="266"/>
      <c r="L24" s="172"/>
      <c r="M24" s="21" t="s">
        <v>6</v>
      </c>
      <c r="N24" s="16">
        <v>5</v>
      </c>
      <c r="O24" s="25">
        <f t="shared" si="0"/>
        <v>25</v>
      </c>
      <c r="P24" s="181"/>
      <c r="Q24" s="13"/>
      <c r="R24" s="259"/>
      <c r="S24" s="266"/>
      <c r="T24" s="172"/>
      <c r="U24" s="21" t="s">
        <v>6</v>
      </c>
      <c r="V24" s="16">
        <v>10</v>
      </c>
      <c r="W24" s="25">
        <f t="shared" si="1"/>
        <v>50</v>
      </c>
      <c r="X24" s="181"/>
      <c r="Y24" s="13"/>
      <c r="Z24" s="259"/>
      <c r="AA24" s="266"/>
      <c r="AB24" s="172"/>
      <c r="AC24" s="21" t="s">
        <v>6</v>
      </c>
      <c r="AD24" s="16">
        <v>15</v>
      </c>
      <c r="AE24" s="25">
        <f t="shared" si="2"/>
        <v>75</v>
      </c>
      <c r="AF24" s="181"/>
      <c r="AG24" s="13"/>
      <c r="AH24" s="259"/>
      <c r="AI24" s="260"/>
      <c r="AJ24" s="172"/>
      <c r="AK24" s="21" t="s">
        <v>6</v>
      </c>
      <c r="AL24" s="16"/>
      <c r="AM24" s="25">
        <f t="shared" si="4"/>
        <v>0</v>
      </c>
      <c r="AN24" s="181"/>
      <c r="AO24" s="13"/>
      <c r="AP24" s="259"/>
      <c r="AQ24" s="260"/>
      <c r="AR24" s="172"/>
      <c r="AS24" s="21" t="s">
        <v>6</v>
      </c>
      <c r="AT24" s="16"/>
      <c r="AU24" s="25"/>
      <c r="AV24" s="181"/>
      <c r="AW24" s="13"/>
      <c r="AX24" s="259"/>
      <c r="AY24" s="260"/>
      <c r="AZ24" s="172"/>
      <c r="BA24" s="21" t="s">
        <v>6</v>
      </c>
      <c r="BB24" s="16"/>
      <c r="BC24" s="25"/>
      <c r="BD24" s="181"/>
      <c r="BE24" s="13"/>
      <c r="BF24" s="259"/>
      <c r="BG24" s="260"/>
      <c r="BH24" s="172"/>
      <c r="BI24" s="21" t="s">
        <v>6</v>
      </c>
      <c r="BJ24" s="16">
        <v>15</v>
      </c>
      <c r="BK24" s="25">
        <f t="shared" si="5"/>
        <v>75</v>
      </c>
      <c r="BL24" s="181"/>
      <c r="BM24" s="13"/>
      <c r="BN24" s="259"/>
      <c r="BO24" s="260"/>
      <c r="BP24" s="172"/>
      <c r="BQ24" s="21" t="s">
        <v>6</v>
      </c>
      <c r="BR24" s="16"/>
      <c r="BS24" s="25"/>
      <c r="BT24" s="181"/>
      <c r="BU24" s="13"/>
      <c r="BV24" s="259"/>
      <c r="BW24" s="260"/>
      <c r="BX24" s="172"/>
      <c r="BY24" s="21" t="s">
        <v>6</v>
      </c>
      <c r="BZ24" s="16"/>
      <c r="CA24" s="25"/>
      <c r="CB24" s="181"/>
      <c r="CC24" s="13"/>
      <c r="CD24" s="259"/>
      <c r="CE24" s="260"/>
      <c r="CF24" s="172"/>
      <c r="CG24" s="21" t="s">
        <v>6</v>
      </c>
      <c r="CH24" s="16">
        <v>4</v>
      </c>
      <c r="CI24" s="25">
        <f t="shared" si="8"/>
        <v>500</v>
      </c>
      <c r="CJ24" s="181"/>
    </row>
    <row r="25" spans="1:88" ht="15" customHeight="1" x14ac:dyDescent="0.25">
      <c r="A25" s="13"/>
      <c r="B25" s="259"/>
      <c r="C25" s="266"/>
      <c r="D25" s="172"/>
      <c r="E25" s="21" t="s">
        <v>5</v>
      </c>
      <c r="F25" s="83">
        <v>5</v>
      </c>
      <c r="G25" s="25">
        <f t="shared" si="9"/>
        <v>25</v>
      </c>
      <c r="H25" s="181"/>
      <c r="I25" s="13"/>
      <c r="J25" s="259"/>
      <c r="K25" s="266"/>
      <c r="L25" s="172"/>
      <c r="M25" s="21" t="s">
        <v>5</v>
      </c>
      <c r="N25" s="83">
        <v>5</v>
      </c>
      <c r="O25" s="25">
        <f t="shared" si="0"/>
        <v>25</v>
      </c>
      <c r="P25" s="181"/>
      <c r="Q25" s="13"/>
      <c r="R25" s="259"/>
      <c r="S25" s="266"/>
      <c r="T25" s="172"/>
      <c r="U25" s="21" t="s">
        <v>5</v>
      </c>
      <c r="V25" s="83">
        <v>10</v>
      </c>
      <c r="W25" s="25">
        <f t="shared" si="1"/>
        <v>50</v>
      </c>
      <c r="X25" s="181"/>
      <c r="Y25" s="13"/>
      <c r="Z25" s="259"/>
      <c r="AA25" s="266"/>
      <c r="AB25" s="172"/>
      <c r="AC25" s="21" t="s">
        <v>5</v>
      </c>
      <c r="AD25" s="83">
        <v>15</v>
      </c>
      <c r="AE25" s="25">
        <f t="shared" si="2"/>
        <v>75</v>
      </c>
      <c r="AF25" s="181"/>
      <c r="AG25" s="13"/>
      <c r="AH25" s="259"/>
      <c r="AI25" s="260"/>
      <c r="AJ25" s="172"/>
      <c r="AK25" s="21" t="s">
        <v>5</v>
      </c>
      <c r="AL25" s="83"/>
      <c r="AM25" s="25">
        <f t="shared" si="4"/>
        <v>0</v>
      </c>
      <c r="AN25" s="181"/>
      <c r="AO25" s="13"/>
      <c r="AP25" s="259"/>
      <c r="AQ25" s="260"/>
      <c r="AR25" s="172"/>
      <c r="AS25" s="21" t="s">
        <v>5</v>
      </c>
      <c r="AT25" s="83"/>
      <c r="AU25" s="25"/>
      <c r="AV25" s="181"/>
      <c r="AW25" s="13"/>
      <c r="AX25" s="259"/>
      <c r="AY25" s="260"/>
      <c r="AZ25" s="172"/>
      <c r="BA25" s="21" t="s">
        <v>5</v>
      </c>
      <c r="BB25" s="83"/>
      <c r="BC25" s="25"/>
      <c r="BD25" s="181"/>
      <c r="BE25" s="13"/>
      <c r="BF25" s="259"/>
      <c r="BG25" s="260"/>
      <c r="BH25" s="172"/>
      <c r="BI25" s="21" t="s">
        <v>5</v>
      </c>
      <c r="BJ25" s="83">
        <v>15</v>
      </c>
      <c r="BK25" s="25">
        <f t="shared" si="5"/>
        <v>75</v>
      </c>
      <c r="BL25" s="181"/>
      <c r="BM25" s="13"/>
      <c r="BN25" s="259"/>
      <c r="BO25" s="260"/>
      <c r="BP25" s="172"/>
      <c r="BQ25" s="21" t="s">
        <v>5</v>
      </c>
      <c r="BR25" s="83"/>
      <c r="BS25" s="25"/>
      <c r="BT25" s="181"/>
      <c r="BU25" s="13"/>
      <c r="BV25" s="259"/>
      <c r="BW25" s="260"/>
      <c r="BX25" s="172"/>
      <c r="BY25" s="21" t="s">
        <v>5</v>
      </c>
      <c r="BZ25" s="83"/>
      <c r="CA25" s="25"/>
      <c r="CB25" s="181"/>
      <c r="CC25" s="13"/>
      <c r="CD25" s="259"/>
      <c r="CE25" s="260"/>
      <c r="CF25" s="172"/>
      <c r="CG25" s="21" t="s">
        <v>5</v>
      </c>
      <c r="CH25" s="83">
        <v>4</v>
      </c>
      <c r="CI25" s="25">
        <f t="shared" si="8"/>
        <v>500</v>
      </c>
      <c r="CJ25" s="181"/>
    </row>
    <row r="26" spans="1:88" ht="15" customHeight="1" x14ac:dyDescent="0.25">
      <c r="A26" s="13"/>
      <c r="B26" s="259"/>
      <c r="C26" s="266"/>
      <c r="D26" s="172"/>
      <c r="E26" s="21" t="s">
        <v>7</v>
      </c>
      <c r="F26" s="16">
        <v>5</v>
      </c>
      <c r="G26" s="25">
        <f>SUM(F26*5)</f>
        <v>25</v>
      </c>
      <c r="H26" s="181"/>
      <c r="I26" s="13"/>
      <c r="J26" s="259"/>
      <c r="K26" s="266"/>
      <c r="L26" s="172"/>
      <c r="M26" s="21" t="s">
        <v>7</v>
      </c>
      <c r="N26" s="16">
        <v>5</v>
      </c>
      <c r="O26" s="25">
        <f t="shared" si="0"/>
        <v>25</v>
      </c>
      <c r="P26" s="181"/>
      <c r="Q26" s="13"/>
      <c r="R26" s="259"/>
      <c r="S26" s="266"/>
      <c r="T26" s="172"/>
      <c r="U26" s="21" t="s">
        <v>7</v>
      </c>
      <c r="V26" s="16">
        <v>20</v>
      </c>
      <c r="W26" s="25">
        <f t="shared" si="1"/>
        <v>100</v>
      </c>
      <c r="X26" s="181"/>
      <c r="Y26" s="13"/>
      <c r="Z26" s="259"/>
      <c r="AA26" s="266"/>
      <c r="AB26" s="172"/>
      <c r="AC26" s="21" t="s">
        <v>7</v>
      </c>
      <c r="AD26" s="16"/>
      <c r="AE26" s="25"/>
      <c r="AF26" s="181"/>
      <c r="AG26" s="13"/>
      <c r="AH26" s="259"/>
      <c r="AI26" s="260"/>
      <c r="AJ26" s="172"/>
      <c r="AK26" s="21" t="s">
        <v>7</v>
      </c>
      <c r="AL26" s="16"/>
      <c r="AM26" s="25">
        <f t="shared" si="4"/>
        <v>0</v>
      </c>
      <c r="AN26" s="181"/>
      <c r="AO26" s="13"/>
      <c r="AP26" s="259"/>
      <c r="AQ26" s="260"/>
      <c r="AR26" s="172"/>
      <c r="AS26" s="21" t="s">
        <v>7</v>
      </c>
      <c r="AT26" s="16"/>
      <c r="AU26" s="25"/>
      <c r="AV26" s="181"/>
      <c r="AW26" s="13"/>
      <c r="AX26" s="259"/>
      <c r="AY26" s="260"/>
      <c r="AZ26" s="172"/>
      <c r="BA26" s="21" t="s">
        <v>7</v>
      </c>
      <c r="BB26" s="16"/>
      <c r="BC26" s="25"/>
      <c r="BD26" s="181"/>
      <c r="BE26" s="13"/>
      <c r="BF26" s="259"/>
      <c r="BG26" s="260"/>
      <c r="BH26" s="172"/>
      <c r="BI26" s="21" t="s">
        <v>7</v>
      </c>
      <c r="BJ26" s="16">
        <v>15</v>
      </c>
      <c r="BK26" s="25">
        <f t="shared" si="5"/>
        <v>75</v>
      </c>
      <c r="BL26" s="181"/>
      <c r="BM26" s="13"/>
      <c r="BN26" s="259"/>
      <c r="BO26" s="260"/>
      <c r="BP26" s="172"/>
      <c r="BQ26" s="21" t="s">
        <v>7</v>
      </c>
      <c r="BR26" s="16"/>
      <c r="BS26" s="25"/>
      <c r="BT26" s="181"/>
      <c r="BU26" s="13"/>
      <c r="BV26" s="259"/>
      <c r="BW26" s="260"/>
      <c r="BX26" s="172"/>
      <c r="BY26" s="21" t="s">
        <v>7</v>
      </c>
      <c r="BZ26" s="16"/>
      <c r="CA26" s="25"/>
      <c r="CB26" s="181"/>
      <c r="CC26" s="13"/>
      <c r="CD26" s="259"/>
      <c r="CE26" s="260"/>
      <c r="CF26" s="172"/>
      <c r="CG26" s="21" t="s">
        <v>7</v>
      </c>
      <c r="CH26" s="16"/>
      <c r="CI26" s="25"/>
      <c r="CJ26" s="181"/>
    </row>
    <row r="27" spans="1:88" ht="15" customHeight="1" x14ac:dyDescent="0.25">
      <c r="A27" s="13"/>
      <c r="B27" s="259"/>
      <c r="C27" s="266"/>
      <c r="D27" s="172"/>
      <c r="E27" s="27" t="s">
        <v>8</v>
      </c>
      <c r="F27" s="22"/>
      <c r="G27" s="25"/>
      <c r="H27" s="181"/>
      <c r="I27" s="13"/>
      <c r="J27" s="259"/>
      <c r="K27" s="266"/>
      <c r="L27" s="172"/>
      <c r="M27" s="27" t="s">
        <v>8</v>
      </c>
      <c r="N27" s="22"/>
      <c r="O27" s="25"/>
      <c r="P27" s="181"/>
      <c r="Q27" s="13"/>
      <c r="R27" s="259"/>
      <c r="S27" s="266"/>
      <c r="T27" s="172"/>
      <c r="U27" s="27" t="s">
        <v>8</v>
      </c>
      <c r="V27" s="22">
        <v>10</v>
      </c>
      <c r="W27" s="25">
        <f t="shared" si="1"/>
        <v>50</v>
      </c>
      <c r="X27" s="181"/>
      <c r="Y27" s="13"/>
      <c r="Z27" s="259"/>
      <c r="AA27" s="266"/>
      <c r="AB27" s="172"/>
      <c r="AC27" s="27" t="s">
        <v>8</v>
      </c>
      <c r="AD27" s="22"/>
      <c r="AE27" s="25"/>
      <c r="AF27" s="181"/>
      <c r="AG27" s="13"/>
      <c r="AH27" s="259"/>
      <c r="AI27" s="260"/>
      <c r="AJ27" s="172"/>
      <c r="AK27" s="27" t="s">
        <v>8</v>
      </c>
      <c r="AL27" s="22"/>
      <c r="AM27" s="25">
        <f t="shared" si="4"/>
        <v>0</v>
      </c>
      <c r="AN27" s="181"/>
      <c r="AO27" s="13"/>
      <c r="AP27" s="259"/>
      <c r="AQ27" s="260"/>
      <c r="AR27" s="172"/>
      <c r="AS27" s="27" t="s">
        <v>8</v>
      </c>
      <c r="AT27" s="22"/>
      <c r="AU27" s="25"/>
      <c r="AV27" s="181"/>
      <c r="AW27" s="13"/>
      <c r="AX27" s="259"/>
      <c r="AY27" s="260"/>
      <c r="AZ27" s="172"/>
      <c r="BA27" s="27" t="s">
        <v>8</v>
      </c>
      <c r="BB27" s="22"/>
      <c r="BC27" s="25"/>
      <c r="BD27" s="181"/>
      <c r="BE27" s="13"/>
      <c r="BF27" s="259"/>
      <c r="BG27" s="260"/>
      <c r="BH27" s="172"/>
      <c r="BI27" s="27" t="s">
        <v>8</v>
      </c>
      <c r="BJ27" s="22">
        <v>15</v>
      </c>
      <c r="BK27" s="25">
        <f t="shared" si="5"/>
        <v>75</v>
      </c>
      <c r="BL27" s="181"/>
      <c r="BM27" s="13"/>
      <c r="BN27" s="259"/>
      <c r="BO27" s="260"/>
      <c r="BP27" s="172"/>
      <c r="BQ27" s="27" t="s">
        <v>8</v>
      </c>
      <c r="BR27" s="22"/>
      <c r="BS27" s="25"/>
      <c r="BT27" s="181"/>
      <c r="BU27" s="13"/>
      <c r="BV27" s="259"/>
      <c r="BW27" s="260"/>
      <c r="BX27" s="172"/>
      <c r="BY27" s="27" t="s">
        <v>8</v>
      </c>
      <c r="BZ27" s="22"/>
      <c r="CA27" s="25"/>
      <c r="CB27" s="181"/>
      <c r="CC27" s="13"/>
      <c r="CD27" s="259"/>
      <c r="CE27" s="260"/>
      <c r="CF27" s="172"/>
      <c r="CG27" s="27" t="s">
        <v>8</v>
      </c>
      <c r="CH27" s="22">
        <v>4</v>
      </c>
      <c r="CI27" s="25">
        <f t="shared" si="8"/>
        <v>500</v>
      </c>
      <c r="CJ27" s="181"/>
    </row>
    <row r="28" spans="1:88" ht="15" customHeight="1" thickBot="1" x14ac:dyDescent="0.3">
      <c r="A28" s="13"/>
      <c r="B28" s="261"/>
      <c r="C28" s="267"/>
      <c r="D28" s="173"/>
      <c r="E28" s="15" t="s">
        <v>8</v>
      </c>
      <c r="F28" s="28"/>
      <c r="G28" s="29"/>
      <c r="H28" s="182"/>
      <c r="I28" s="13"/>
      <c r="J28" s="261"/>
      <c r="K28" s="267"/>
      <c r="L28" s="173"/>
      <c r="M28" s="15" t="s">
        <v>8</v>
      </c>
      <c r="N28" s="28"/>
      <c r="O28" s="29"/>
      <c r="P28" s="182"/>
      <c r="Q28" s="13"/>
      <c r="R28" s="261"/>
      <c r="S28" s="267"/>
      <c r="T28" s="173"/>
      <c r="U28" s="15" t="s">
        <v>8</v>
      </c>
      <c r="V28" s="28"/>
      <c r="W28" s="29"/>
      <c r="X28" s="182"/>
      <c r="Y28" s="13"/>
      <c r="Z28" s="261"/>
      <c r="AA28" s="267"/>
      <c r="AB28" s="173"/>
      <c r="AC28" s="15" t="s">
        <v>8</v>
      </c>
      <c r="AD28" s="28"/>
      <c r="AE28" s="29"/>
      <c r="AF28" s="182"/>
      <c r="AG28" s="13"/>
      <c r="AH28" s="261"/>
      <c r="AI28" s="262"/>
      <c r="AJ28" s="173"/>
      <c r="AK28" s="15" t="s">
        <v>8</v>
      </c>
      <c r="AL28" s="28"/>
      <c r="AM28" s="29">
        <f t="shared" si="4"/>
        <v>0</v>
      </c>
      <c r="AN28" s="182"/>
      <c r="AO28" s="13"/>
      <c r="AP28" s="261"/>
      <c r="AQ28" s="262"/>
      <c r="AR28" s="173"/>
      <c r="AS28" s="15" t="s">
        <v>8</v>
      </c>
      <c r="AT28" s="28"/>
      <c r="AU28" s="29"/>
      <c r="AV28" s="182"/>
      <c r="AW28" s="13"/>
      <c r="AX28" s="261"/>
      <c r="AY28" s="262"/>
      <c r="AZ28" s="173"/>
      <c r="BA28" s="15" t="s">
        <v>8</v>
      </c>
      <c r="BB28" s="28"/>
      <c r="BC28" s="29"/>
      <c r="BD28" s="182"/>
      <c r="BE28" s="13"/>
      <c r="BF28" s="261"/>
      <c r="BG28" s="262"/>
      <c r="BH28" s="173"/>
      <c r="BI28" s="15" t="s">
        <v>8</v>
      </c>
      <c r="BJ28" s="28">
        <v>15</v>
      </c>
      <c r="BK28" s="29">
        <f t="shared" si="5"/>
        <v>75</v>
      </c>
      <c r="BL28" s="182"/>
      <c r="BM28" s="13"/>
      <c r="BN28" s="261"/>
      <c r="BO28" s="262"/>
      <c r="BP28" s="173"/>
      <c r="BQ28" s="15" t="s">
        <v>8</v>
      </c>
      <c r="BR28" s="28"/>
      <c r="BS28" s="29"/>
      <c r="BT28" s="182"/>
      <c r="BU28" s="13"/>
      <c r="BV28" s="261"/>
      <c r="BW28" s="262"/>
      <c r="BX28" s="173"/>
      <c r="BY28" s="15" t="s">
        <v>8</v>
      </c>
      <c r="BZ28" s="28"/>
      <c r="CA28" s="29"/>
      <c r="CB28" s="182"/>
      <c r="CC28" s="13"/>
      <c r="CD28" s="261"/>
      <c r="CE28" s="262"/>
      <c r="CF28" s="173"/>
      <c r="CG28" s="15" t="s">
        <v>8</v>
      </c>
      <c r="CH28" s="28"/>
      <c r="CI28" s="29"/>
      <c r="CJ28" s="182"/>
    </row>
    <row r="29" spans="1:88" ht="15" customHeight="1" x14ac:dyDescent="0.25">
      <c r="A29" s="13"/>
      <c r="B29" s="257" t="s">
        <v>2</v>
      </c>
      <c r="C29" s="265"/>
      <c r="D29" s="171" t="s">
        <v>160</v>
      </c>
      <c r="E29" s="30" t="s">
        <v>4</v>
      </c>
      <c r="F29" s="16">
        <v>10</v>
      </c>
      <c r="G29" s="19">
        <f>SUM(F29*5)</f>
        <v>50</v>
      </c>
      <c r="H29" s="180" t="s">
        <v>154</v>
      </c>
      <c r="I29" s="13"/>
      <c r="J29" s="257" t="s">
        <v>2</v>
      </c>
      <c r="K29" s="265"/>
      <c r="L29" s="171" t="s">
        <v>160</v>
      </c>
      <c r="M29" s="30" t="s">
        <v>4</v>
      </c>
      <c r="N29" s="16"/>
      <c r="O29" s="19">
        <f t="shared" ref="O29:O30" si="10">SUM(N29*5)</f>
        <v>0</v>
      </c>
      <c r="P29" s="180" t="s">
        <v>104</v>
      </c>
      <c r="Q29" s="13"/>
      <c r="R29" s="257" t="s">
        <v>2</v>
      </c>
      <c r="S29" s="265"/>
      <c r="T29" s="171" t="s">
        <v>160</v>
      </c>
      <c r="U29" s="30" t="s">
        <v>4</v>
      </c>
      <c r="V29" s="16">
        <v>10</v>
      </c>
      <c r="W29" s="19">
        <f t="shared" si="1"/>
        <v>50</v>
      </c>
      <c r="X29" s="180" t="s">
        <v>155</v>
      </c>
      <c r="Y29" s="13"/>
      <c r="Z29" s="257" t="s">
        <v>2</v>
      </c>
      <c r="AA29" s="265"/>
      <c r="AB29" s="171" t="s">
        <v>160</v>
      </c>
      <c r="AC29" s="30" t="s">
        <v>4</v>
      </c>
      <c r="AD29" s="16">
        <v>15</v>
      </c>
      <c r="AE29" s="19">
        <f t="shared" si="2"/>
        <v>75</v>
      </c>
      <c r="AF29" s="180" t="s">
        <v>156</v>
      </c>
      <c r="AG29" s="13"/>
      <c r="AH29" s="257" t="s">
        <v>9</v>
      </c>
      <c r="AI29" s="258"/>
      <c r="AJ29" s="171" t="s">
        <v>160</v>
      </c>
      <c r="AK29" s="30" t="s">
        <v>4</v>
      </c>
      <c r="AL29" s="16"/>
      <c r="AM29" s="19">
        <f t="shared" si="4"/>
        <v>0</v>
      </c>
      <c r="AN29" s="180" t="s">
        <v>157</v>
      </c>
      <c r="AO29" s="13"/>
      <c r="AP29" s="259" t="s">
        <v>2</v>
      </c>
      <c r="AQ29" s="260"/>
      <c r="AR29" s="171" t="s">
        <v>160</v>
      </c>
      <c r="AS29" s="30" t="s">
        <v>4</v>
      </c>
      <c r="AT29" s="16"/>
      <c r="AU29" s="19"/>
      <c r="AV29" s="180"/>
      <c r="AW29" s="13"/>
      <c r="AX29" s="257" t="s">
        <v>9</v>
      </c>
      <c r="AY29" s="258"/>
      <c r="AZ29" s="171" t="s">
        <v>160</v>
      </c>
      <c r="BA29" s="30" t="s">
        <v>4</v>
      </c>
      <c r="BB29" s="16">
        <v>1</v>
      </c>
      <c r="BC29" s="19">
        <f t="shared" ref="BC29:BC31" si="11">SUM(BB29*125)</f>
        <v>125</v>
      </c>
      <c r="BD29" s="180" t="s">
        <v>158</v>
      </c>
      <c r="BE29" s="13"/>
      <c r="BF29" s="259" t="s">
        <v>2</v>
      </c>
      <c r="BG29" s="260"/>
      <c r="BH29" s="171" t="s">
        <v>160</v>
      </c>
      <c r="BI29" s="30" t="s">
        <v>4</v>
      </c>
      <c r="BJ29" s="16">
        <v>15</v>
      </c>
      <c r="BK29" s="19">
        <f t="shared" si="5"/>
        <v>75</v>
      </c>
      <c r="BL29" s="180" t="s">
        <v>158</v>
      </c>
      <c r="BM29" s="13"/>
      <c r="BN29" s="259" t="s">
        <v>2</v>
      </c>
      <c r="BO29" s="260"/>
      <c r="BP29" s="171" t="s">
        <v>160</v>
      </c>
      <c r="BQ29" s="30" t="s">
        <v>4</v>
      </c>
      <c r="BR29" s="16">
        <v>3</v>
      </c>
      <c r="BS29" s="19">
        <f t="shared" ref="BS29:BS33" si="12">SUM(BR29*5)</f>
        <v>15</v>
      </c>
      <c r="BT29" s="180" t="s">
        <v>104</v>
      </c>
      <c r="BU29" s="13"/>
      <c r="BV29" s="259" t="s">
        <v>9</v>
      </c>
      <c r="BW29" s="260"/>
      <c r="BX29" s="171" t="s">
        <v>160</v>
      </c>
      <c r="BY29" s="30" t="s">
        <v>4</v>
      </c>
      <c r="BZ29" s="16"/>
      <c r="CA29" s="19"/>
      <c r="CB29" s="180" t="s">
        <v>161</v>
      </c>
      <c r="CC29" s="13"/>
      <c r="CD29" s="259" t="s">
        <v>9</v>
      </c>
      <c r="CE29" s="260"/>
      <c r="CF29" s="171" t="s">
        <v>160</v>
      </c>
      <c r="CG29" s="30" t="s">
        <v>4</v>
      </c>
      <c r="CH29" s="16">
        <v>4</v>
      </c>
      <c r="CI29" s="19">
        <f t="shared" si="8"/>
        <v>500</v>
      </c>
      <c r="CJ29" s="180" t="s">
        <v>157</v>
      </c>
    </row>
    <row r="30" spans="1:88" ht="15" customHeight="1" x14ac:dyDescent="0.25">
      <c r="A30" s="13"/>
      <c r="B30" s="259"/>
      <c r="C30" s="266"/>
      <c r="D30" s="172"/>
      <c r="E30" s="21" t="s">
        <v>5</v>
      </c>
      <c r="F30" s="83">
        <v>10</v>
      </c>
      <c r="G30" s="25">
        <f>SUM(F30*5)</f>
        <v>50</v>
      </c>
      <c r="H30" s="181"/>
      <c r="I30" s="13"/>
      <c r="J30" s="259"/>
      <c r="K30" s="266"/>
      <c r="L30" s="172"/>
      <c r="M30" s="21" t="s">
        <v>5</v>
      </c>
      <c r="N30" s="83"/>
      <c r="O30" s="25">
        <f t="shared" si="10"/>
        <v>0</v>
      </c>
      <c r="P30" s="181"/>
      <c r="Q30" s="13"/>
      <c r="R30" s="259"/>
      <c r="S30" s="266"/>
      <c r="T30" s="172"/>
      <c r="U30" s="21" t="s">
        <v>5</v>
      </c>
      <c r="V30" s="83">
        <v>10</v>
      </c>
      <c r="W30" s="25">
        <f t="shared" si="1"/>
        <v>50</v>
      </c>
      <c r="X30" s="181"/>
      <c r="Y30" s="13"/>
      <c r="Z30" s="259"/>
      <c r="AA30" s="266"/>
      <c r="AB30" s="172"/>
      <c r="AC30" s="21" t="s">
        <v>5</v>
      </c>
      <c r="AD30" s="83">
        <v>15</v>
      </c>
      <c r="AE30" s="25">
        <f t="shared" si="2"/>
        <v>75</v>
      </c>
      <c r="AF30" s="181"/>
      <c r="AG30" s="13"/>
      <c r="AH30" s="259"/>
      <c r="AI30" s="260"/>
      <c r="AJ30" s="172"/>
      <c r="AK30" s="21" t="s">
        <v>5</v>
      </c>
      <c r="AL30" s="83"/>
      <c r="AM30" s="25">
        <f t="shared" si="4"/>
        <v>0</v>
      </c>
      <c r="AN30" s="181"/>
      <c r="AO30" s="13"/>
      <c r="AP30" s="259"/>
      <c r="AQ30" s="260"/>
      <c r="AR30" s="172"/>
      <c r="AS30" s="21" t="s">
        <v>5</v>
      </c>
      <c r="AT30" s="83"/>
      <c r="AU30" s="25"/>
      <c r="AV30" s="181"/>
      <c r="AW30" s="13"/>
      <c r="AX30" s="259"/>
      <c r="AY30" s="260"/>
      <c r="AZ30" s="172"/>
      <c r="BA30" s="21" t="s">
        <v>5</v>
      </c>
      <c r="BB30" s="83">
        <v>1</v>
      </c>
      <c r="BC30" s="25">
        <f t="shared" si="11"/>
        <v>125</v>
      </c>
      <c r="BD30" s="181"/>
      <c r="BE30" s="13"/>
      <c r="BF30" s="259"/>
      <c r="BG30" s="260"/>
      <c r="BH30" s="172"/>
      <c r="BI30" s="21" t="s">
        <v>5</v>
      </c>
      <c r="BJ30" s="83">
        <v>15</v>
      </c>
      <c r="BK30" s="25">
        <f t="shared" si="5"/>
        <v>75</v>
      </c>
      <c r="BL30" s="181"/>
      <c r="BM30" s="13"/>
      <c r="BN30" s="259"/>
      <c r="BO30" s="260"/>
      <c r="BP30" s="172"/>
      <c r="BQ30" s="21" t="s">
        <v>5</v>
      </c>
      <c r="BR30" s="83">
        <v>3</v>
      </c>
      <c r="BS30" s="25">
        <f t="shared" si="12"/>
        <v>15</v>
      </c>
      <c r="BT30" s="181"/>
      <c r="BU30" s="13"/>
      <c r="BV30" s="259"/>
      <c r="BW30" s="260"/>
      <c r="BX30" s="172"/>
      <c r="BY30" s="21" t="s">
        <v>5</v>
      </c>
      <c r="BZ30" s="83"/>
      <c r="CA30" s="25"/>
      <c r="CB30" s="181"/>
      <c r="CC30" s="13"/>
      <c r="CD30" s="259"/>
      <c r="CE30" s="260"/>
      <c r="CF30" s="172"/>
      <c r="CG30" s="21" t="s">
        <v>5</v>
      </c>
      <c r="CH30" s="83">
        <v>4</v>
      </c>
      <c r="CI30" s="25">
        <f t="shared" si="8"/>
        <v>500</v>
      </c>
      <c r="CJ30" s="181"/>
    </row>
    <row r="31" spans="1:88" ht="15" customHeight="1" x14ac:dyDescent="0.25">
      <c r="A31" s="13"/>
      <c r="B31" s="259"/>
      <c r="C31" s="266"/>
      <c r="D31" s="172"/>
      <c r="E31" s="21" t="s">
        <v>6</v>
      </c>
      <c r="F31" s="16">
        <v>10</v>
      </c>
      <c r="G31" s="25">
        <f t="shared" ref="G31:G32" si="13">SUM(F31*5)</f>
        <v>50</v>
      </c>
      <c r="H31" s="181"/>
      <c r="I31" s="13"/>
      <c r="J31" s="259"/>
      <c r="K31" s="266"/>
      <c r="L31" s="172"/>
      <c r="M31" s="21" t="s">
        <v>6</v>
      </c>
      <c r="N31" s="16">
        <v>5</v>
      </c>
      <c r="O31" s="25">
        <f t="shared" si="0"/>
        <v>25</v>
      </c>
      <c r="P31" s="181"/>
      <c r="Q31" s="13"/>
      <c r="R31" s="259"/>
      <c r="S31" s="266"/>
      <c r="T31" s="172"/>
      <c r="U31" s="21" t="s">
        <v>6</v>
      </c>
      <c r="V31" s="16">
        <v>10</v>
      </c>
      <c r="W31" s="25">
        <f t="shared" si="1"/>
        <v>50</v>
      </c>
      <c r="X31" s="181"/>
      <c r="Y31" s="13"/>
      <c r="Z31" s="259"/>
      <c r="AA31" s="266"/>
      <c r="AB31" s="172"/>
      <c r="AC31" s="21" t="s">
        <v>6</v>
      </c>
      <c r="AD31" s="16">
        <v>15</v>
      </c>
      <c r="AE31" s="25">
        <f t="shared" si="2"/>
        <v>75</v>
      </c>
      <c r="AF31" s="181"/>
      <c r="AG31" s="13"/>
      <c r="AH31" s="259"/>
      <c r="AI31" s="260"/>
      <c r="AJ31" s="172"/>
      <c r="AK31" s="21" t="s">
        <v>6</v>
      </c>
      <c r="AL31" s="16"/>
      <c r="AM31" s="25">
        <f t="shared" si="4"/>
        <v>0</v>
      </c>
      <c r="AN31" s="181"/>
      <c r="AO31" s="13"/>
      <c r="AP31" s="259"/>
      <c r="AQ31" s="260"/>
      <c r="AR31" s="172"/>
      <c r="AS31" s="21" t="s">
        <v>6</v>
      </c>
      <c r="AT31" s="16"/>
      <c r="AU31" s="25"/>
      <c r="AV31" s="181"/>
      <c r="AW31" s="13"/>
      <c r="AX31" s="259"/>
      <c r="AY31" s="260"/>
      <c r="AZ31" s="172"/>
      <c r="BA31" s="21" t="s">
        <v>6</v>
      </c>
      <c r="BB31" s="16">
        <v>1</v>
      </c>
      <c r="BC31" s="25">
        <f t="shared" si="11"/>
        <v>125</v>
      </c>
      <c r="BD31" s="181"/>
      <c r="BE31" s="13"/>
      <c r="BF31" s="259"/>
      <c r="BG31" s="260"/>
      <c r="BH31" s="172"/>
      <c r="BI31" s="21" t="s">
        <v>6</v>
      </c>
      <c r="BJ31" s="16">
        <v>15</v>
      </c>
      <c r="BK31" s="25">
        <f t="shared" si="5"/>
        <v>75</v>
      </c>
      <c r="BL31" s="181"/>
      <c r="BM31" s="13"/>
      <c r="BN31" s="259"/>
      <c r="BO31" s="260"/>
      <c r="BP31" s="172"/>
      <c r="BQ31" s="21" t="s">
        <v>6</v>
      </c>
      <c r="BR31" s="16">
        <v>3</v>
      </c>
      <c r="BS31" s="25">
        <f t="shared" si="12"/>
        <v>15</v>
      </c>
      <c r="BT31" s="181"/>
      <c r="BU31" s="13"/>
      <c r="BV31" s="259"/>
      <c r="BW31" s="260"/>
      <c r="BX31" s="172"/>
      <c r="BY31" s="21" t="s">
        <v>6</v>
      </c>
      <c r="BZ31" s="16">
        <v>2</v>
      </c>
      <c r="CA31" s="25">
        <f t="shared" ref="CA31:CA41" si="14">SUM(BZ31*125)</f>
        <v>250</v>
      </c>
      <c r="CB31" s="181"/>
      <c r="CC31" s="13"/>
      <c r="CD31" s="259"/>
      <c r="CE31" s="260"/>
      <c r="CF31" s="172"/>
      <c r="CG31" s="21" t="s">
        <v>6</v>
      </c>
      <c r="CH31" s="16">
        <v>4</v>
      </c>
      <c r="CI31" s="25">
        <f t="shared" si="8"/>
        <v>500</v>
      </c>
      <c r="CJ31" s="181"/>
    </row>
    <row r="32" spans="1:88" ht="15" customHeight="1" x14ac:dyDescent="0.25">
      <c r="A32" s="13"/>
      <c r="B32" s="259"/>
      <c r="C32" s="266"/>
      <c r="D32" s="172"/>
      <c r="E32" s="21" t="s">
        <v>5</v>
      </c>
      <c r="F32" s="83">
        <v>10</v>
      </c>
      <c r="G32" s="25">
        <f t="shared" si="13"/>
        <v>50</v>
      </c>
      <c r="H32" s="181"/>
      <c r="I32" s="13"/>
      <c r="J32" s="259"/>
      <c r="K32" s="266"/>
      <c r="L32" s="172"/>
      <c r="M32" s="21" t="s">
        <v>5</v>
      </c>
      <c r="N32" s="83">
        <v>5</v>
      </c>
      <c r="O32" s="25">
        <f t="shared" si="0"/>
        <v>25</v>
      </c>
      <c r="P32" s="181"/>
      <c r="Q32" s="13"/>
      <c r="R32" s="259"/>
      <c r="S32" s="266"/>
      <c r="T32" s="172"/>
      <c r="U32" s="21" t="s">
        <v>5</v>
      </c>
      <c r="V32" s="83">
        <v>10</v>
      </c>
      <c r="W32" s="25">
        <f t="shared" si="1"/>
        <v>50</v>
      </c>
      <c r="X32" s="181"/>
      <c r="Y32" s="13"/>
      <c r="Z32" s="259"/>
      <c r="AA32" s="266"/>
      <c r="AB32" s="172"/>
      <c r="AC32" s="21" t="s">
        <v>5</v>
      </c>
      <c r="AD32" s="83">
        <v>15</v>
      </c>
      <c r="AE32" s="25">
        <f t="shared" si="2"/>
        <v>75</v>
      </c>
      <c r="AF32" s="181"/>
      <c r="AG32" s="13"/>
      <c r="AH32" s="259"/>
      <c r="AI32" s="260"/>
      <c r="AJ32" s="172"/>
      <c r="AK32" s="21" t="s">
        <v>5</v>
      </c>
      <c r="AL32" s="83"/>
      <c r="AM32" s="25">
        <f t="shared" si="4"/>
        <v>0</v>
      </c>
      <c r="AN32" s="181"/>
      <c r="AO32" s="13"/>
      <c r="AP32" s="259"/>
      <c r="AQ32" s="260"/>
      <c r="AR32" s="172"/>
      <c r="AS32" s="21" t="s">
        <v>5</v>
      </c>
      <c r="AT32" s="83"/>
      <c r="AU32" s="25"/>
      <c r="AV32" s="181"/>
      <c r="AW32" s="13"/>
      <c r="AX32" s="259"/>
      <c r="AY32" s="260"/>
      <c r="AZ32" s="172"/>
      <c r="BA32" s="21" t="s">
        <v>5</v>
      </c>
      <c r="BB32" s="83"/>
      <c r="BC32" s="25"/>
      <c r="BD32" s="181"/>
      <c r="BE32" s="13"/>
      <c r="BF32" s="259"/>
      <c r="BG32" s="260"/>
      <c r="BH32" s="172"/>
      <c r="BI32" s="21" t="s">
        <v>5</v>
      </c>
      <c r="BJ32" s="83">
        <v>15</v>
      </c>
      <c r="BK32" s="25">
        <f t="shared" si="5"/>
        <v>75</v>
      </c>
      <c r="BL32" s="181"/>
      <c r="BM32" s="13"/>
      <c r="BN32" s="259"/>
      <c r="BO32" s="260"/>
      <c r="BP32" s="172"/>
      <c r="BQ32" s="21" t="s">
        <v>5</v>
      </c>
      <c r="BR32" s="83">
        <v>3</v>
      </c>
      <c r="BS32" s="25">
        <f t="shared" si="12"/>
        <v>15</v>
      </c>
      <c r="BT32" s="181"/>
      <c r="BU32" s="13"/>
      <c r="BV32" s="259"/>
      <c r="BW32" s="260"/>
      <c r="BX32" s="172"/>
      <c r="BY32" s="21" t="s">
        <v>5</v>
      </c>
      <c r="BZ32" s="83">
        <v>2</v>
      </c>
      <c r="CA32" s="25">
        <f t="shared" si="14"/>
        <v>250</v>
      </c>
      <c r="CB32" s="181"/>
      <c r="CC32" s="13"/>
      <c r="CD32" s="259"/>
      <c r="CE32" s="260"/>
      <c r="CF32" s="172"/>
      <c r="CG32" s="21" t="s">
        <v>5</v>
      </c>
      <c r="CH32" s="83">
        <v>4</v>
      </c>
      <c r="CI32" s="25">
        <f t="shared" si="8"/>
        <v>500</v>
      </c>
      <c r="CJ32" s="181"/>
    </row>
    <row r="33" spans="1:88" ht="15" customHeight="1" x14ac:dyDescent="0.25">
      <c r="A33" s="13"/>
      <c r="B33" s="259"/>
      <c r="C33" s="266"/>
      <c r="D33" s="172"/>
      <c r="E33" s="21" t="s">
        <v>7</v>
      </c>
      <c r="F33" s="16">
        <v>10</v>
      </c>
      <c r="G33" s="25">
        <f>SUM(F33*5)</f>
        <v>50</v>
      </c>
      <c r="H33" s="181"/>
      <c r="I33" s="13"/>
      <c r="J33" s="259"/>
      <c r="K33" s="266"/>
      <c r="L33" s="172"/>
      <c r="M33" s="21" t="s">
        <v>7</v>
      </c>
      <c r="N33" s="16">
        <v>5</v>
      </c>
      <c r="O33" s="25">
        <f t="shared" si="0"/>
        <v>25</v>
      </c>
      <c r="P33" s="181"/>
      <c r="Q33" s="13"/>
      <c r="R33" s="259"/>
      <c r="S33" s="266"/>
      <c r="T33" s="172"/>
      <c r="U33" s="21" t="s">
        <v>7</v>
      </c>
      <c r="V33" s="16">
        <v>20</v>
      </c>
      <c r="W33" s="25">
        <f t="shared" si="1"/>
        <v>100</v>
      </c>
      <c r="X33" s="181"/>
      <c r="Y33" s="13"/>
      <c r="Z33" s="259"/>
      <c r="AA33" s="266"/>
      <c r="AB33" s="172"/>
      <c r="AC33" s="21" t="s">
        <v>7</v>
      </c>
      <c r="AD33" s="16"/>
      <c r="AE33" s="25"/>
      <c r="AF33" s="181"/>
      <c r="AG33" s="13"/>
      <c r="AH33" s="259"/>
      <c r="AI33" s="260"/>
      <c r="AJ33" s="172"/>
      <c r="AK33" s="21" t="s">
        <v>7</v>
      </c>
      <c r="AL33" s="16"/>
      <c r="AM33" s="25">
        <f t="shared" si="4"/>
        <v>0</v>
      </c>
      <c r="AN33" s="181"/>
      <c r="AO33" s="13"/>
      <c r="AP33" s="259"/>
      <c r="AQ33" s="260"/>
      <c r="AR33" s="172"/>
      <c r="AS33" s="21" t="s">
        <v>7</v>
      </c>
      <c r="AT33" s="16"/>
      <c r="AU33" s="25"/>
      <c r="AV33" s="181"/>
      <c r="AW33" s="13"/>
      <c r="AX33" s="259"/>
      <c r="AY33" s="260"/>
      <c r="AZ33" s="172"/>
      <c r="BA33" s="21" t="s">
        <v>7</v>
      </c>
      <c r="BB33" s="16"/>
      <c r="BC33" s="25"/>
      <c r="BD33" s="181"/>
      <c r="BE33" s="13"/>
      <c r="BF33" s="259"/>
      <c r="BG33" s="260"/>
      <c r="BH33" s="172"/>
      <c r="BI33" s="21" t="s">
        <v>7</v>
      </c>
      <c r="BJ33" s="16">
        <v>15</v>
      </c>
      <c r="BK33" s="25">
        <f t="shared" si="5"/>
        <v>75</v>
      </c>
      <c r="BL33" s="181"/>
      <c r="BM33" s="13"/>
      <c r="BN33" s="259"/>
      <c r="BO33" s="260"/>
      <c r="BP33" s="172"/>
      <c r="BQ33" s="21" t="s">
        <v>7</v>
      </c>
      <c r="BR33" s="16">
        <v>3</v>
      </c>
      <c r="BS33" s="25">
        <f t="shared" si="12"/>
        <v>15</v>
      </c>
      <c r="BT33" s="181"/>
      <c r="BU33" s="13"/>
      <c r="BV33" s="259"/>
      <c r="BW33" s="260"/>
      <c r="BX33" s="172"/>
      <c r="BY33" s="21" t="s">
        <v>7</v>
      </c>
      <c r="BZ33" s="16"/>
      <c r="CA33" s="25"/>
      <c r="CB33" s="181"/>
      <c r="CC33" s="13"/>
      <c r="CD33" s="259"/>
      <c r="CE33" s="260"/>
      <c r="CF33" s="172"/>
      <c r="CG33" s="21" t="s">
        <v>7</v>
      </c>
      <c r="CH33" s="16"/>
      <c r="CI33" s="25"/>
      <c r="CJ33" s="181"/>
    </row>
    <row r="34" spans="1:88" ht="15" customHeight="1" x14ac:dyDescent="0.25">
      <c r="A34" s="13"/>
      <c r="B34" s="259"/>
      <c r="C34" s="266"/>
      <c r="D34" s="172"/>
      <c r="E34" s="27" t="s">
        <v>8</v>
      </c>
      <c r="F34" s="22"/>
      <c r="G34" s="25"/>
      <c r="H34" s="181"/>
      <c r="I34" s="13"/>
      <c r="J34" s="259"/>
      <c r="K34" s="266"/>
      <c r="L34" s="172"/>
      <c r="M34" s="27" t="s">
        <v>8</v>
      </c>
      <c r="N34" s="22"/>
      <c r="O34" s="25"/>
      <c r="P34" s="181"/>
      <c r="Q34" s="13"/>
      <c r="R34" s="259"/>
      <c r="S34" s="266"/>
      <c r="T34" s="172"/>
      <c r="U34" s="27" t="s">
        <v>8</v>
      </c>
      <c r="V34" s="22">
        <v>10</v>
      </c>
      <c r="W34" s="25">
        <f t="shared" si="1"/>
        <v>50</v>
      </c>
      <c r="X34" s="181"/>
      <c r="Y34" s="13"/>
      <c r="Z34" s="259"/>
      <c r="AA34" s="266"/>
      <c r="AB34" s="172"/>
      <c r="AC34" s="27" t="s">
        <v>8</v>
      </c>
      <c r="AD34" s="22"/>
      <c r="AE34" s="25"/>
      <c r="AF34" s="181"/>
      <c r="AG34" s="13"/>
      <c r="AH34" s="259"/>
      <c r="AI34" s="260"/>
      <c r="AJ34" s="172"/>
      <c r="AK34" s="27" t="s">
        <v>8</v>
      </c>
      <c r="AL34" s="22"/>
      <c r="AM34" s="25">
        <f t="shared" si="4"/>
        <v>0</v>
      </c>
      <c r="AN34" s="181"/>
      <c r="AO34" s="13"/>
      <c r="AP34" s="259"/>
      <c r="AQ34" s="260"/>
      <c r="AR34" s="172"/>
      <c r="AS34" s="27" t="s">
        <v>8</v>
      </c>
      <c r="AT34" s="22"/>
      <c r="AU34" s="25"/>
      <c r="AV34" s="181"/>
      <c r="AW34" s="13"/>
      <c r="AX34" s="259"/>
      <c r="AY34" s="260"/>
      <c r="AZ34" s="172"/>
      <c r="BA34" s="27" t="s">
        <v>8</v>
      </c>
      <c r="BB34" s="22"/>
      <c r="BC34" s="25"/>
      <c r="BD34" s="181"/>
      <c r="BE34" s="13"/>
      <c r="BF34" s="259"/>
      <c r="BG34" s="260"/>
      <c r="BH34" s="172"/>
      <c r="BI34" s="27" t="s">
        <v>8</v>
      </c>
      <c r="BJ34" s="22">
        <v>15</v>
      </c>
      <c r="BK34" s="25">
        <f t="shared" si="5"/>
        <v>75</v>
      </c>
      <c r="BL34" s="181"/>
      <c r="BM34" s="13"/>
      <c r="BN34" s="259"/>
      <c r="BO34" s="260"/>
      <c r="BP34" s="172"/>
      <c r="BQ34" s="27" t="s">
        <v>8</v>
      </c>
      <c r="BR34" s="22"/>
      <c r="BS34" s="25"/>
      <c r="BT34" s="181"/>
      <c r="BU34" s="13"/>
      <c r="BV34" s="259"/>
      <c r="BW34" s="260"/>
      <c r="BX34" s="172"/>
      <c r="BY34" s="27" t="s">
        <v>8</v>
      </c>
      <c r="BZ34" s="22">
        <v>2</v>
      </c>
      <c r="CA34" s="25">
        <f t="shared" si="14"/>
        <v>250</v>
      </c>
      <c r="CB34" s="181"/>
      <c r="CC34" s="13"/>
      <c r="CD34" s="259"/>
      <c r="CE34" s="260"/>
      <c r="CF34" s="172"/>
      <c r="CG34" s="27" t="s">
        <v>8</v>
      </c>
      <c r="CH34" s="22">
        <v>4</v>
      </c>
      <c r="CI34" s="25">
        <f t="shared" si="8"/>
        <v>500</v>
      </c>
      <c r="CJ34" s="181"/>
    </row>
    <row r="35" spans="1:88" ht="15" customHeight="1" thickBot="1" x14ac:dyDescent="0.3">
      <c r="A35" s="13"/>
      <c r="B35" s="261"/>
      <c r="C35" s="267"/>
      <c r="D35" s="173"/>
      <c r="E35" s="35" t="s">
        <v>8</v>
      </c>
      <c r="F35" s="28"/>
      <c r="G35" s="29"/>
      <c r="H35" s="182"/>
      <c r="I35" s="13"/>
      <c r="J35" s="261"/>
      <c r="K35" s="267"/>
      <c r="L35" s="173"/>
      <c r="M35" s="35" t="s">
        <v>8</v>
      </c>
      <c r="N35" s="28"/>
      <c r="O35" s="29"/>
      <c r="P35" s="182"/>
      <c r="Q35" s="13"/>
      <c r="R35" s="261"/>
      <c r="S35" s="267"/>
      <c r="T35" s="173"/>
      <c r="U35" s="35" t="s">
        <v>8</v>
      </c>
      <c r="V35" s="28"/>
      <c r="W35" s="29"/>
      <c r="X35" s="182"/>
      <c r="Y35" s="13"/>
      <c r="Z35" s="261"/>
      <c r="AA35" s="267"/>
      <c r="AB35" s="173"/>
      <c r="AC35" s="35" t="s">
        <v>8</v>
      </c>
      <c r="AD35" s="28"/>
      <c r="AE35" s="29"/>
      <c r="AF35" s="182"/>
      <c r="AG35" s="13"/>
      <c r="AH35" s="261"/>
      <c r="AI35" s="262"/>
      <c r="AJ35" s="173"/>
      <c r="AK35" s="35" t="s">
        <v>8</v>
      </c>
      <c r="AL35" s="28"/>
      <c r="AM35" s="29">
        <f t="shared" si="4"/>
        <v>0</v>
      </c>
      <c r="AN35" s="182"/>
      <c r="AO35" s="13"/>
      <c r="AP35" s="261"/>
      <c r="AQ35" s="262"/>
      <c r="AR35" s="173"/>
      <c r="AS35" s="35" t="s">
        <v>8</v>
      </c>
      <c r="AT35" s="28"/>
      <c r="AU35" s="29"/>
      <c r="AV35" s="182"/>
      <c r="AW35" s="13"/>
      <c r="AX35" s="261"/>
      <c r="AY35" s="262"/>
      <c r="AZ35" s="173"/>
      <c r="BA35" s="35" t="s">
        <v>8</v>
      </c>
      <c r="BB35" s="28"/>
      <c r="BC35" s="29"/>
      <c r="BD35" s="182"/>
      <c r="BE35" s="13"/>
      <c r="BF35" s="261"/>
      <c r="BG35" s="262"/>
      <c r="BH35" s="173"/>
      <c r="BI35" s="35" t="s">
        <v>8</v>
      </c>
      <c r="BJ35" s="28">
        <v>15</v>
      </c>
      <c r="BK35" s="29">
        <f t="shared" si="5"/>
        <v>75</v>
      </c>
      <c r="BL35" s="182"/>
      <c r="BM35" s="13"/>
      <c r="BN35" s="261"/>
      <c r="BO35" s="262"/>
      <c r="BP35" s="173"/>
      <c r="BQ35" s="35" t="s">
        <v>8</v>
      </c>
      <c r="BR35" s="28"/>
      <c r="BS35" s="29"/>
      <c r="BT35" s="182"/>
      <c r="BU35" s="13"/>
      <c r="BV35" s="261"/>
      <c r="BW35" s="262"/>
      <c r="BX35" s="173"/>
      <c r="BY35" s="35" t="s">
        <v>8</v>
      </c>
      <c r="BZ35" s="28"/>
      <c r="CA35" s="29"/>
      <c r="CB35" s="182"/>
      <c r="CC35" s="13"/>
      <c r="CD35" s="261"/>
      <c r="CE35" s="262"/>
      <c r="CF35" s="173"/>
      <c r="CG35" s="35" t="s">
        <v>8</v>
      </c>
      <c r="CH35" s="28"/>
      <c r="CI35" s="29"/>
      <c r="CJ35" s="182"/>
    </row>
    <row r="36" spans="1:88" ht="15" customHeight="1" x14ac:dyDescent="0.25">
      <c r="A36" s="13"/>
      <c r="B36" s="257" t="s">
        <v>2</v>
      </c>
      <c r="C36" s="265"/>
      <c r="D36" s="171" t="s">
        <v>162</v>
      </c>
      <c r="E36" s="30" t="s">
        <v>4</v>
      </c>
      <c r="F36" s="16">
        <v>10</v>
      </c>
      <c r="G36" s="19">
        <f>SUM(F36*5)</f>
        <v>50</v>
      </c>
      <c r="H36" s="180" t="s">
        <v>154</v>
      </c>
      <c r="I36" s="13"/>
      <c r="J36" s="257" t="s">
        <v>2</v>
      </c>
      <c r="K36" s="265"/>
      <c r="L36" s="171" t="s">
        <v>162</v>
      </c>
      <c r="M36" s="30" t="s">
        <v>4</v>
      </c>
      <c r="N36" s="16"/>
      <c r="O36" s="19">
        <f>SUM(N36*5)</f>
        <v>0</v>
      </c>
      <c r="P36" s="180" t="s">
        <v>104</v>
      </c>
      <c r="Q36" s="13"/>
      <c r="R36" s="257" t="s">
        <v>2</v>
      </c>
      <c r="S36" s="265"/>
      <c r="T36" s="171" t="s">
        <v>162</v>
      </c>
      <c r="U36" s="30" t="s">
        <v>4</v>
      </c>
      <c r="V36" s="16">
        <v>10</v>
      </c>
      <c r="W36" s="19">
        <f t="shared" si="1"/>
        <v>50</v>
      </c>
      <c r="X36" s="180" t="s">
        <v>155</v>
      </c>
      <c r="Y36" s="13"/>
      <c r="Z36" s="257" t="s">
        <v>2</v>
      </c>
      <c r="AA36" s="265"/>
      <c r="AB36" s="171" t="s">
        <v>162</v>
      </c>
      <c r="AC36" s="30" t="s">
        <v>4</v>
      </c>
      <c r="AD36" s="16">
        <v>15</v>
      </c>
      <c r="AE36" s="19">
        <f t="shared" si="2"/>
        <v>75</v>
      </c>
      <c r="AF36" s="180" t="s">
        <v>156</v>
      </c>
      <c r="AG36" s="13"/>
      <c r="AH36" s="257" t="s">
        <v>9</v>
      </c>
      <c r="AI36" s="258"/>
      <c r="AJ36" s="171" t="s">
        <v>162</v>
      </c>
      <c r="AK36" s="30" t="s">
        <v>4</v>
      </c>
      <c r="AL36" s="16"/>
      <c r="AM36" s="19">
        <f t="shared" si="4"/>
        <v>0</v>
      </c>
      <c r="AN36" s="180" t="s">
        <v>157</v>
      </c>
      <c r="AO36" s="13"/>
      <c r="AP36" s="259" t="s">
        <v>2</v>
      </c>
      <c r="AQ36" s="260"/>
      <c r="AR36" s="171" t="s">
        <v>162</v>
      </c>
      <c r="AS36" s="30" t="s">
        <v>4</v>
      </c>
      <c r="AT36" s="16">
        <v>2</v>
      </c>
      <c r="AU36" s="19">
        <f t="shared" ref="AU36:AU42" si="15">SUM(AT36*5)</f>
        <v>10</v>
      </c>
      <c r="AV36" s="180" t="s">
        <v>163</v>
      </c>
      <c r="AW36" s="13"/>
      <c r="AX36" s="257" t="s">
        <v>9</v>
      </c>
      <c r="AY36" s="258"/>
      <c r="AZ36" s="171" t="s">
        <v>162</v>
      </c>
      <c r="BA36" s="30" t="s">
        <v>4</v>
      </c>
      <c r="BB36" s="16">
        <v>1</v>
      </c>
      <c r="BC36" s="19">
        <f t="shared" ref="BC36:BC37" si="16">SUM(BB36*125)</f>
        <v>125</v>
      </c>
      <c r="BD36" s="180" t="s">
        <v>158</v>
      </c>
      <c r="BE36" s="13"/>
      <c r="BF36" s="259" t="s">
        <v>2</v>
      </c>
      <c r="BG36" s="260"/>
      <c r="BH36" s="171" t="s">
        <v>162</v>
      </c>
      <c r="BI36" s="30" t="s">
        <v>4</v>
      </c>
      <c r="BJ36" s="16">
        <v>15</v>
      </c>
      <c r="BK36" s="19">
        <f t="shared" si="5"/>
        <v>75</v>
      </c>
      <c r="BL36" s="180" t="s">
        <v>158</v>
      </c>
      <c r="BM36" s="13"/>
      <c r="BN36" s="259" t="s">
        <v>2</v>
      </c>
      <c r="BO36" s="260"/>
      <c r="BP36" s="171" t="s">
        <v>162</v>
      </c>
      <c r="BQ36" s="30" t="s">
        <v>4</v>
      </c>
      <c r="BR36" s="16">
        <v>3</v>
      </c>
      <c r="BS36" s="19">
        <f t="shared" ref="BS36:BS40" si="17">SUM(BR36*5)</f>
        <v>15</v>
      </c>
      <c r="BT36" s="180" t="s">
        <v>104</v>
      </c>
      <c r="BU36" s="13"/>
      <c r="BV36" s="259" t="s">
        <v>9</v>
      </c>
      <c r="BW36" s="260"/>
      <c r="BX36" s="171" t="s">
        <v>162</v>
      </c>
      <c r="BY36" s="30" t="s">
        <v>4</v>
      </c>
      <c r="BZ36" s="16">
        <v>2</v>
      </c>
      <c r="CA36" s="19">
        <f t="shared" si="14"/>
        <v>250</v>
      </c>
      <c r="CB36" s="180" t="s">
        <v>161</v>
      </c>
      <c r="CC36" s="13"/>
      <c r="CD36" s="259" t="s">
        <v>9</v>
      </c>
      <c r="CE36" s="260"/>
      <c r="CF36" s="171" t="s">
        <v>162</v>
      </c>
      <c r="CG36" s="30" t="s">
        <v>4</v>
      </c>
      <c r="CH36" s="16">
        <v>4</v>
      </c>
      <c r="CI36" s="19">
        <f t="shared" ref="CI36:CI41" si="18">SUM(CH36*125)</f>
        <v>500</v>
      </c>
      <c r="CJ36" s="180" t="s">
        <v>157</v>
      </c>
    </row>
    <row r="37" spans="1:88" ht="15" customHeight="1" x14ac:dyDescent="0.25">
      <c r="A37" s="13"/>
      <c r="B37" s="259"/>
      <c r="C37" s="266"/>
      <c r="D37" s="172"/>
      <c r="E37" s="21" t="s">
        <v>5</v>
      </c>
      <c r="F37" s="83">
        <v>10</v>
      </c>
      <c r="G37" s="25">
        <f>SUM(F37*5)</f>
        <v>50</v>
      </c>
      <c r="H37" s="181"/>
      <c r="I37" s="13"/>
      <c r="J37" s="259"/>
      <c r="K37" s="266"/>
      <c r="L37" s="172"/>
      <c r="M37" s="21" t="s">
        <v>5</v>
      </c>
      <c r="N37" s="83"/>
      <c r="O37" s="25">
        <f>SUM(N37*5)</f>
        <v>0</v>
      </c>
      <c r="P37" s="181"/>
      <c r="Q37" s="13"/>
      <c r="R37" s="259"/>
      <c r="S37" s="266"/>
      <c r="T37" s="172"/>
      <c r="U37" s="21" t="s">
        <v>5</v>
      </c>
      <c r="V37" s="83">
        <v>10</v>
      </c>
      <c r="W37" s="25">
        <f t="shared" si="1"/>
        <v>50</v>
      </c>
      <c r="X37" s="181"/>
      <c r="Y37" s="13"/>
      <c r="Z37" s="259"/>
      <c r="AA37" s="266"/>
      <c r="AB37" s="172"/>
      <c r="AC37" s="21" t="s">
        <v>5</v>
      </c>
      <c r="AD37" s="83">
        <v>15</v>
      </c>
      <c r="AE37" s="25">
        <f t="shared" si="2"/>
        <v>75</v>
      </c>
      <c r="AF37" s="181"/>
      <c r="AG37" s="13"/>
      <c r="AH37" s="259"/>
      <c r="AI37" s="260"/>
      <c r="AJ37" s="172"/>
      <c r="AK37" s="21" t="s">
        <v>5</v>
      </c>
      <c r="AL37" s="83"/>
      <c r="AM37" s="25">
        <f t="shared" si="4"/>
        <v>0</v>
      </c>
      <c r="AN37" s="181"/>
      <c r="AO37" s="13"/>
      <c r="AP37" s="259"/>
      <c r="AQ37" s="260"/>
      <c r="AR37" s="172"/>
      <c r="AS37" s="21" t="s">
        <v>5</v>
      </c>
      <c r="AT37" s="83">
        <v>2</v>
      </c>
      <c r="AU37" s="25">
        <f t="shared" si="15"/>
        <v>10</v>
      </c>
      <c r="AV37" s="181"/>
      <c r="AW37" s="13"/>
      <c r="AX37" s="259"/>
      <c r="AY37" s="260"/>
      <c r="AZ37" s="172"/>
      <c r="BA37" s="21" t="s">
        <v>5</v>
      </c>
      <c r="BB37" s="83">
        <v>1</v>
      </c>
      <c r="BC37" s="25">
        <f t="shared" si="16"/>
        <v>125</v>
      </c>
      <c r="BD37" s="181"/>
      <c r="BE37" s="13"/>
      <c r="BF37" s="259"/>
      <c r="BG37" s="260"/>
      <c r="BH37" s="172"/>
      <c r="BI37" s="21" t="s">
        <v>5</v>
      </c>
      <c r="BJ37" s="83">
        <v>15</v>
      </c>
      <c r="BK37" s="25">
        <f t="shared" si="5"/>
        <v>75</v>
      </c>
      <c r="BL37" s="181"/>
      <c r="BM37" s="13"/>
      <c r="BN37" s="259"/>
      <c r="BO37" s="260"/>
      <c r="BP37" s="172"/>
      <c r="BQ37" s="21" t="s">
        <v>5</v>
      </c>
      <c r="BR37" s="83">
        <v>3</v>
      </c>
      <c r="BS37" s="25">
        <f t="shared" si="17"/>
        <v>15</v>
      </c>
      <c r="BT37" s="181"/>
      <c r="BU37" s="13"/>
      <c r="BV37" s="259"/>
      <c r="BW37" s="260"/>
      <c r="BX37" s="172"/>
      <c r="BY37" s="21" t="s">
        <v>5</v>
      </c>
      <c r="BZ37" s="83">
        <v>2</v>
      </c>
      <c r="CA37" s="25">
        <f t="shared" si="14"/>
        <v>250</v>
      </c>
      <c r="CB37" s="181"/>
      <c r="CC37" s="13"/>
      <c r="CD37" s="259"/>
      <c r="CE37" s="260"/>
      <c r="CF37" s="172"/>
      <c r="CG37" s="21" t="s">
        <v>5</v>
      </c>
      <c r="CH37" s="83">
        <v>4</v>
      </c>
      <c r="CI37" s="25">
        <f t="shared" si="18"/>
        <v>500</v>
      </c>
      <c r="CJ37" s="181"/>
    </row>
    <row r="38" spans="1:88" ht="15" customHeight="1" x14ac:dyDescent="0.25">
      <c r="A38" s="13"/>
      <c r="B38" s="259"/>
      <c r="C38" s="266"/>
      <c r="D38" s="172"/>
      <c r="E38" s="21" t="s">
        <v>6</v>
      </c>
      <c r="F38" s="16">
        <v>10</v>
      </c>
      <c r="G38" s="25">
        <f t="shared" ref="G38:G39" si="19">SUM(F38*5)</f>
        <v>50</v>
      </c>
      <c r="H38" s="181"/>
      <c r="I38" s="13"/>
      <c r="J38" s="259"/>
      <c r="K38" s="266"/>
      <c r="L38" s="172"/>
      <c r="M38" s="21" t="s">
        <v>6</v>
      </c>
      <c r="N38" s="16"/>
      <c r="O38" s="25">
        <f t="shared" ref="O38:O39" si="20">SUM(N38*5)</f>
        <v>0</v>
      </c>
      <c r="P38" s="181"/>
      <c r="Q38" s="13"/>
      <c r="R38" s="259"/>
      <c r="S38" s="266"/>
      <c r="T38" s="172"/>
      <c r="U38" s="21" t="s">
        <v>6</v>
      </c>
      <c r="V38" s="16">
        <v>10</v>
      </c>
      <c r="W38" s="25">
        <f t="shared" si="1"/>
        <v>50</v>
      </c>
      <c r="X38" s="181"/>
      <c r="Y38" s="13"/>
      <c r="Z38" s="259"/>
      <c r="AA38" s="266"/>
      <c r="AB38" s="172"/>
      <c r="AC38" s="21" t="s">
        <v>6</v>
      </c>
      <c r="AD38" s="16">
        <v>15</v>
      </c>
      <c r="AE38" s="25">
        <f t="shared" si="2"/>
        <v>75</v>
      </c>
      <c r="AF38" s="181"/>
      <c r="AG38" s="13"/>
      <c r="AH38" s="259"/>
      <c r="AI38" s="260"/>
      <c r="AJ38" s="172"/>
      <c r="AK38" s="21" t="s">
        <v>6</v>
      </c>
      <c r="AL38" s="16"/>
      <c r="AM38" s="25">
        <f t="shared" si="4"/>
        <v>0</v>
      </c>
      <c r="AN38" s="181"/>
      <c r="AO38" s="13"/>
      <c r="AP38" s="259"/>
      <c r="AQ38" s="260"/>
      <c r="AR38" s="172"/>
      <c r="AS38" s="21" t="s">
        <v>6</v>
      </c>
      <c r="AT38" s="16">
        <v>2</v>
      </c>
      <c r="AU38" s="25">
        <f t="shared" si="15"/>
        <v>10</v>
      </c>
      <c r="AV38" s="181"/>
      <c r="AW38" s="13"/>
      <c r="AX38" s="259"/>
      <c r="AY38" s="260"/>
      <c r="AZ38" s="172"/>
      <c r="BA38" s="21" t="s">
        <v>6</v>
      </c>
      <c r="BB38" s="16">
        <v>1</v>
      </c>
      <c r="BC38" s="25">
        <f>SUM(BB38*125)</f>
        <v>125</v>
      </c>
      <c r="BD38" s="181"/>
      <c r="BE38" s="13"/>
      <c r="BF38" s="259"/>
      <c r="BG38" s="260"/>
      <c r="BH38" s="172"/>
      <c r="BI38" s="21" t="s">
        <v>6</v>
      </c>
      <c r="BJ38" s="16">
        <v>15</v>
      </c>
      <c r="BK38" s="25">
        <f t="shared" si="5"/>
        <v>75</v>
      </c>
      <c r="BL38" s="181"/>
      <c r="BM38" s="13"/>
      <c r="BN38" s="259"/>
      <c r="BO38" s="260"/>
      <c r="BP38" s="172"/>
      <c r="BQ38" s="21" t="s">
        <v>6</v>
      </c>
      <c r="BR38" s="16">
        <v>3</v>
      </c>
      <c r="BS38" s="25">
        <f t="shared" si="17"/>
        <v>15</v>
      </c>
      <c r="BT38" s="181"/>
      <c r="BU38" s="13"/>
      <c r="BV38" s="259"/>
      <c r="BW38" s="260"/>
      <c r="BX38" s="172"/>
      <c r="BY38" s="21" t="s">
        <v>6</v>
      </c>
      <c r="BZ38" s="16">
        <v>2</v>
      </c>
      <c r="CA38" s="25">
        <f t="shared" si="14"/>
        <v>250</v>
      </c>
      <c r="CB38" s="181"/>
      <c r="CC38" s="13"/>
      <c r="CD38" s="259"/>
      <c r="CE38" s="260"/>
      <c r="CF38" s="172"/>
      <c r="CG38" s="21" t="s">
        <v>6</v>
      </c>
      <c r="CH38" s="16">
        <v>4</v>
      </c>
      <c r="CI38" s="25">
        <f t="shared" si="18"/>
        <v>500</v>
      </c>
      <c r="CJ38" s="181"/>
    </row>
    <row r="39" spans="1:88" ht="15" customHeight="1" x14ac:dyDescent="0.25">
      <c r="A39" s="13"/>
      <c r="B39" s="259"/>
      <c r="C39" s="266"/>
      <c r="D39" s="172"/>
      <c r="E39" s="21" t="s">
        <v>5</v>
      </c>
      <c r="F39" s="83">
        <v>10</v>
      </c>
      <c r="G39" s="25">
        <f t="shared" si="19"/>
        <v>50</v>
      </c>
      <c r="H39" s="181"/>
      <c r="I39" s="13"/>
      <c r="J39" s="259"/>
      <c r="K39" s="266"/>
      <c r="L39" s="172"/>
      <c r="M39" s="21" t="s">
        <v>5</v>
      </c>
      <c r="N39" s="83">
        <v>5</v>
      </c>
      <c r="O39" s="25">
        <f t="shared" si="20"/>
        <v>25</v>
      </c>
      <c r="P39" s="181"/>
      <c r="Q39" s="13"/>
      <c r="R39" s="259"/>
      <c r="S39" s="266"/>
      <c r="T39" s="172"/>
      <c r="U39" s="21" t="s">
        <v>5</v>
      </c>
      <c r="V39" s="83">
        <v>10</v>
      </c>
      <c r="W39" s="25">
        <f t="shared" si="1"/>
        <v>50</v>
      </c>
      <c r="X39" s="181"/>
      <c r="Y39" s="13"/>
      <c r="Z39" s="259"/>
      <c r="AA39" s="266"/>
      <c r="AB39" s="172"/>
      <c r="AC39" s="21" t="s">
        <v>5</v>
      </c>
      <c r="AD39" s="83">
        <v>15</v>
      </c>
      <c r="AE39" s="25">
        <f t="shared" si="2"/>
        <v>75</v>
      </c>
      <c r="AF39" s="181"/>
      <c r="AG39" s="13"/>
      <c r="AH39" s="259"/>
      <c r="AI39" s="260"/>
      <c r="AJ39" s="172"/>
      <c r="AK39" s="21" t="s">
        <v>5</v>
      </c>
      <c r="AL39" s="83">
        <v>2</v>
      </c>
      <c r="AM39" s="25">
        <f t="shared" si="4"/>
        <v>250</v>
      </c>
      <c r="AN39" s="181"/>
      <c r="AO39" s="13"/>
      <c r="AP39" s="259"/>
      <c r="AQ39" s="260"/>
      <c r="AR39" s="172"/>
      <c r="AS39" s="21" t="s">
        <v>5</v>
      </c>
      <c r="AT39" s="83">
        <v>2</v>
      </c>
      <c r="AU39" s="25">
        <f t="shared" si="15"/>
        <v>10</v>
      </c>
      <c r="AV39" s="181"/>
      <c r="AW39" s="13"/>
      <c r="AX39" s="259"/>
      <c r="AY39" s="260"/>
      <c r="AZ39" s="172"/>
      <c r="BA39" s="21" t="s">
        <v>5</v>
      </c>
      <c r="BB39" s="83"/>
      <c r="BC39" s="25"/>
      <c r="BD39" s="181"/>
      <c r="BE39" s="13"/>
      <c r="BF39" s="259"/>
      <c r="BG39" s="260"/>
      <c r="BH39" s="172"/>
      <c r="BI39" s="21" t="s">
        <v>5</v>
      </c>
      <c r="BJ39" s="83">
        <v>15</v>
      </c>
      <c r="BK39" s="25">
        <f t="shared" si="5"/>
        <v>75</v>
      </c>
      <c r="BL39" s="181"/>
      <c r="BM39" s="13"/>
      <c r="BN39" s="259"/>
      <c r="BO39" s="260"/>
      <c r="BP39" s="172"/>
      <c r="BQ39" s="21" t="s">
        <v>5</v>
      </c>
      <c r="BR39" s="83">
        <v>3</v>
      </c>
      <c r="BS39" s="25">
        <f t="shared" si="17"/>
        <v>15</v>
      </c>
      <c r="BT39" s="181"/>
      <c r="BU39" s="13"/>
      <c r="BV39" s="259"/>
      <c r="BW39" s="260"/>
      <c r="BX39" s="172"/>
      <c r="BY39" s="21" t="s">
        <v>5</v>
      </c>
      <c r="BZ39" s="83">
        <v>2</v>
      </c>
      <c r="CA39" s="25">
        <f t="shared" si="14"/>
        <v>250</v>
      </c>
      <c r="CB39" s="181"/>
      <c r="CC39" s="13"/>
      <c r="CD39" s="259"/>
      <c r="CE39" s="260"/>
      <c r="CF39" s="172"/>
      <c r="CG39" s="21" t="s">
        <v>5</v>
      </c>
      <c r="CH39" s="83">
        <v>4</v>
      </c>
      <c r="CI39" s="25">
        <f t="shared" si="18"/>
        <v>500</v>
      </c>
      <c r="CJ39" s="181"/>
    </row>
    <row r="40" spans="1:88" ht="15" customHeight="1" x14ac:dyDescent="0.25">
      <c r="A40" s="13"/>
      <c r="B40" s="259"/>
      <c r="C40" s="266"/>
      <c r="D40" s="172"/>
      <c r="E40" s="21" t="s">
        <v>7</v>
      </c>
      <c r="F40" s="16">
        <v>10</v>
      </c>
      <c r="G40" s="25">
        <f>SUM(F40*5)</f>
        <v>50</v>
      </c>
      <c r="H40" s="181"/>
      <c r="I40" s="13"/>
      <c r="J40" s="259"/>
      <c r="K40" s="266"/>
      <c r="L40" s="172"/>
      <c r="M40" s="21" t="s">
        <v>7</v>
      </c>
      <c r="N40" s="16">
        <v>5</v>
      </c>
      <c r="O40" s="25">
        <f>SUM(N40*5)</f>
        <v>25</v>
      </c>
      <c r="P40" s="181"/>
      <c r="Q40" s="13"/>
      <c r="R40" s="259"/>
      <c r="S40" s="266"/>
      <c r="T40" s="172"/>
      <c r="U40" s="21" t="s">
        <v>7</v>
      </c>
      <c r="V40" s="16">
        <v>20</v>
      </c>
      <c r="W40" s="25">
        <f t="shared" si="1"/>
        <v>100</v>
      </c>
      <c r="X40" s="181"/>
      <c r="Y40" s="13"/>
      <c r="Z40" s="259"/>
      <c r="AA40" s="266"/>
      <c r="AB40" s="172"/>
      <c r="AC40" s="21" t="s">
        <v>7</v>
      </c>
      <c r="AD40" s="16"/>
      <c r="AE40" s="25"/>
      <c r="AF40" s="181"/>
      <c r="AG40" s="13"/>
      <c r="AH40" s="259"/>
      <c r="AI40" s="260"/>
      <c r="AJ40" s="172"/>
      <c r="AK40" s="21" t="s">
        <v>7</v>
      </c>
      <c r="AL40" s="16"/>
      <c r="AM40" s="25">
        <f t="shared" si="4"/>
        <v>0</v>
      </c>
      <c r="AN40" s="181"/>
      <c r="AO40" s="13"/>
      <c r="AP40" s="259"/>
      <c r="AQ40" s="260"/>
      <c r="AR40" s="172"/>
      <c r="AS40" s="21" t="s">
        <v>7</v>
      </c>
      <c r="AT40" s="16">
        <v>2</v>
      </c>
      <c r="AU40" s="25">
        <f t="shared" si="15"/>
        <v>10</v>
      </c>
      <c r="AV40" s="181"/>
      <c r="AW40" s="13"/>
      <c r="AX40" s="259"/>
      <c r="AY40" s="260"/>
      <c r="AZ40" s="172"/>
      <c r="BA40" s="21" t="s">
        <v>7</v>
      </c>
      <c r="BB40" s="16"/>
      <c r="BC40" s="25"/>
      <c r="BD40" s="181"/>
      <c r="BE40" s="13"/>
      <c r="BF40" s="259"/>
      <c r="BG40" s="260"/>
      <c r="BH40" s="172"/>
      <c r="BI40" s="21" t="s">
        <v>7</v>
      </c>
      <c r="BJ40" s="16">
        <v>15</v>
      </c>
      <c r="BK40" s="25">
        <f t="shared" si="5"/>
        <v>75</v>
      </c>
      <c r="BL40" s="181"/>
      <c r="BM40" s="13"/>
      <c r="BN40" s="259"/>
      <c r="BO40" s="260"/>
      <c r="BP40" s="172"/>
      <c r="BQ40" s="21" t="s">
        <v>7</v>
      </c>
      <c r="BR40" s="16">
        <v>3</v>
      </c>
      <c r="BS40" s="25">
        <f t="shared" si="17"/>
        <v>15</v>
      </c>
      <c r="BT40" s="181"/>
      <c r="BU40" s="13"/>
      <c r="BV40" s="259"/>
      <c r="BW40" s="260"/>
      <c r="BX40" s="172"/>
      <c r="BY40" s="21" t="s">
        <v>7</v>
      </c>
      <c r="BZ40" s="16"/>
      <c r="CA40" s="25"/>
      <c r="CB40" s="181"/>
      <c r="CC40" s="13"/>
      <c r="CD40" s="259"/>
      <c r="CE40" s="260"/>
      <c r="CF40" s="172"/>
      <c r="CG40" s="21" t="s">
        <v>7</v>
      </c>
      <c r="CH40" s="16"/>
      <c r="CI40" s="25"/>
      <c r="CJ40" s="181"/>
    </row>
    <row r="41" spans="1:88" ht="15" customHeight="1" x14ac:dyDescent="0.25">
      <c r="A41" s="13"/>
      <c r="B41" s="259"/>
      <c r="C41" s="266"/>
      <c r="D41" s="172"/>
      <c r="E41" s="27" t="s">
        <v>8</v>
      </c>
      <c r="F41" s="22"/>
      <c r="G41" s="25"/>
      <c r="H41" s="181"/>
      <c r="I41" s="13"/>
      <c r="J41" s="259"/>
      <c r="K41" s="266"/>
      <c r="L41" s="172"/>
      <c r="M41" s="27" t="s">
        <v>8</v>
      </c>
      <c r="N41" s="22"/>
      <c r="O41" s="25"/>
      <c r="P41" s="181"/>
      <c r="Q41" s="13"/>
      <c r="R41" s="259"/>
      <c r="S41" s="266"/>
      <c r="T41" s="172"/>
      <c r="U41" s="27" t="s">
        <v>8</v>
      </c>
      <c r="V41" s="22">
        <v>10</v>
      </c>
      <c r="W41" s="25">
        <f t="shared" si="1"/>
        <v>50</v>
      </c>
      <c r="X41" s="181"/>
      <c r="Y41" s="13"/>
      <c r="Z41" s="259"/>
      <c r="AA41" s="266"/>
      <c r="AB41" s="172"/>
      <c r="AC41" s="27" t="s">
        <v>8</v>
      </c>
      <c r="AD41" s="22"/>
      <c r="AE41" s="25"/>
      <c r="AF41" s="181"/>
      <c r="AG41" s="13"/>
      <c r="AH41" s="259"/>
      <c r="AI41" s="260"/>
      <c r="AJ41" s="172"/>
      <c r="AK41" s="27" t="s">
        <v>8</v>
      </c>
      <c r="AL41" s="22"/>
      <c r="AM41" s="25">
        <f t="shared" si="4"/>
        <v>0</v>
      </c>
      <c r="AN41" s="181"/>
      <c r="AO41" s="13"/>
      <c r="AP41" s="259"/>
      <c r="AQ41" s="260"/>
      <c r="AR41" s="172"/>
      <c r="AS41" s="27" t="s">
        <v>8</v>
      </c>
      <c r="AT41" s="22">
        <v>2</v>
      </c>
      <c r="AU41" s="25">
        <f t="shared" si="15"/>
        <v>10</v>
      </c>
      <c r="AV41" s="181"/>
      <c r="AW41" s="13"/>
      <c r="AX41" s="259"/>
      <c r="AY41" s="260"/>
      <c r="AZ41" s="172"/>
      <c r="BA41" s="27" t="s">
        <v>8</v>
      </c>
      <c r="BB41" s="22"/>
      <c r="BC41" s="25"/>
      <c r="BD41" s="181"/>
      <c r="BE41" s="13"/>
      <c r="BF41" s="259"/>
      <c r="BG41" s="260"/>
      <c r="BH41" s="172"/>
      <c r="BI41" s="27" t="s">
        <v>8</v>
      </c>
      <c r="BJ41" s="22">
        <v>15</v>
      </c>
      <c r="BK41" s="25">
        <f t="shared" si="5"/>
        <v>75</v>
      </c>
      <c r="BL41" s="181"/>
      <c r="BM41" s="13"/>
      <c r="BN41" s="259"/>
      <c r="BO41" s="260"/>
      <c r="BP41" s="172"/>
      <c r="BQ41" s="27" t="s">
        <v>8</v>
      </c>
      <c r="BR41" s="22"/>
      <c r="BS41" s="25"/>
      <c r="BT41" s="181"/>
      <c r="BU41" s="13"/>
      <c r="BV41" s="259"/>
      <c r="BW41" s="260"/>
      <c r="BX41" s="172"/>
      <c r="BY41" s="27" t="s">
        <v>8</v>
      </c>
      <c r="BZ41" s="22">
        <v>2</v>
      </c>
      <c r="CA41" s="25">
        <f t="shared" si="14"/>
        <v>250</v>
      </c>
      <c r="CB41" s="181"/>
      <c r="CC41" s="13"/>
      <c r="CD41" s="259"/>
      <c r="CE41" s="260"/>
      <c r="CF41" s="172"/>
      <c r="CG41" s="27" t="s">
        <v>8</v>
      </c>
      <c r="CH41" s="22">
        <v>4</v>
      </c>
      <c r="CI41" s="25">
        <f t="shared" si="18"/>
        <v>500</v>
      </c>
      <c r="CJ41" s="181"/>
    </row>
    <row r="42" spans="1:88" ht="15" customHeight="1" thickBot="1" x14ac:dyDescent="0.3">
      <c r="A42" s="13"/>
      <c r="B42" s="261"/>
      <c r="C42" s="267"/>
      <c r="D42" s="173"/>
      <c r="E42" s="35" t="s">
        <v>8</v>
      </c>
      <c r="F42" s="28"/>
      <c r="G42" s="29"/>
      <c r="H42" s="182"/>
      <c r="I42" s="13"/>
      <c r="J42" s="261"/>
      <c r="K42" s="267"/>
      <c r="L42" s="173"/>
      <c r="M42" s="35" t="s">
        <v>8</v>
      </c>
      <c r="N42" s="28"/>
      <c r="O42" s="29"/>
      <c r="P42" s="182"/>
      <c r="Q42" s="13"/>
      <c r="R42" s="261"/>
      <c r="S42" s="267"/>
      <c r="T42" s="173"/>
      <c r="U42" s="35" t="s">
        <v>8</v>
      </c>
      <c r="V42" s="28"/>
      <c r="W42" s="29"/>
      <c r="X42" s="182"/>
      <c r="Y42" s="13"/>
      <c r="Z42" s="261"/>
      <c r="AA42" s="267"/>
      <c r="AB42" s="173"/>
      <c r="AC42" s="35" t="s">
        <v>8</v>
      </c>
      <c r="AD42" s="28"/>
      <c r="AE42" s="29"/>
      <c r="AF42" s="182"/>
      <c r="AG42" s="13"/>
      <c r="AH42" s="261"/>
      <c r="AI42" s="262"/>
      <c r="AJ42" s="173"/>
      <c r="AK42" s="35" t="s">
        <v>8</v>
      </c>
      <c r="AL42" s="28"/>
      <c r="AM42" s="29">
        <f t="shared" si="4"/>
        <v>0</v>
      </c>
      <c r="AN42" s="182"/>
      <c r="AO42" s="13"/>
      <c r="AP42" s="261"/>
      <c r="AQ42" s="262"/>
      <c r="AR42" s="173"/>
      <c r="AS42" s="35" t="s">
        <v>8</v>
      </c>
      <c r="AT42" s="28">
        <v>2</v>
      </c>
      <c r="AU42" s="29">
        <f t="shared" si="15"/>
        <v>10</v>
      </c>
      <c r="AV42" s="182"/>
      <c r="AW42" s="13"/>
      <c r="AX42" s="261"/>
      <c r="AY42" s="262"/>
      <c r="AZ42" s="173"/>
      <c r="BA42" s="35" t="s">
        <v>8</v>
      </c>
      <c r="BB42" s="28"/>
      <c r="BC42" s="29"/>
      <c r="BD42" s="182"/>
      <c r="BE42" s="13"/>
      <c r="BF42" s="261"/>
      <c r="BG42" s="262"/>
      <c r="BH42" s="173"/>
      <c r="BI42" s="35" t="s">
        <v>8</v>
      </c>
      <c r="BJ42" s="28">
        <v>15</v>
      </c>
      <c r="BK42" s="29">
        <f t="shared" si="5"/>
        <v>75</v>
      </c>
      <c r="BL42" s="182"/>
      <c r="BM42" s="13"/>
      <c r="BN42" s="261"/>
      <c r="BO42" s="262"/>
      <c r="BP42" s="173"/>
      <c r="BQ42" s="35" t="s">
        <v>8</v>
      </c>
      <c r="BR42" s="28"/>
      <c r="BS42" s="29"/>
      <c r="BT42" s="182"/>
      <c r="BU42" s="13"/>
      <c r="BV42" s="261"/>
      <c r="BW42" s="262"/>
      <c r="BX42" s="173"/>
      <c r="BY42" s="35" t="s">
        <v>8</v>
      </c>
      <c r="BZ42" s="28"/>
      <c r="CA42" s="29"/>
      <c r="CB42" s="182"/>
      <c r="CC42" s="13"/>
      <c r="CD42" s="261"/>
      <c r="CE42" s="262"/>
      <c r="CF42" s="173"/>
      <c r="CG42" s="35" t="s">
        <v>8</v>
      </c>
      <c r="CH42" s="28"/>
      <c r="CI42" s="29"/>
      <c r="CJ42" s="182"/>
    </row>
    <row r="43" spans="1:88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C43" s="13"/>
      <c r="CD43" s="13"/>
      <c r="CE43" s="14"/>
      <c r="CF43" s="13"/>
      <c r="CG43" s="13"/>
      <c r="CH43" s="14"/>
      <c r="CI43" s="37"/>
      <c r="CJ43" s="13"/>
    </row>
    <row r="44" spans="1:88" ht="15" customHeight="1" x14ac:dyDescent="0.25">
      <c r="A44" s="13"/>
      <c r="B44" s="215" t="s">
        <v>164</v>
      </c>
      <c r="C44" s="216"/>
      <c r="D44" s="227" t="s">
        <v>1</v>
      </c>
      <c r="E44" s="213"/>
      <c r="F44" s="33">
        <f>SUM(F15:F42)</f>
        <v>130</v>
      </c>
      <c r="G44" s="34">
        <f>SUM(G15:G42)</f>
        <v>650</v>
      </c>
      <c r="H44" s="38"/>
      <c r="I44" s="13"/>
      <c r="J44" s="215" t="s">
        <v>164</v>
      </c>
      <c r="K44" s="216"/>
      <c r="L44" s="227" t="s">
        <v>1</v>
      </c>
      <c r="M44" s="213"/>
      <c r="N44" s="33">
        <f>SUM(N15:N42)</f>
        <v>50</v>
      </c>
      <c r="O44" s="34">
        <f>SUM(O15:O42)</f>
        <v>250</v>
      </c>
      <c r="P44" s="38"/>
      <c r="Q44" s="13"/>
      <c r="R44" s="215" t="s">
        <v>164</v>
      </c>
      <c r="S44" s="216"/>
      <c r="T44" s="227" t="s">
        <v>1</v>
      </c>
      <c r="U44" s="213"/>
      <c r="V44" s="33">
        <f>SUM(V15:V42)</f>
        <v>280</v>
      </c>
      <c r="W44" s="34">
        <f>SUM(W15:W42)</f>
        <v>1400</v>
      </c>
      <c r="X44" s="38"/>
      <c r="Y44" s="13"/>
      <c r="Z44" s="215" t="s">
        <v>164</v>
      </c>
      <c r="AA44" s="216"/>
      <c r="AB44" s="227" t="s">
        <v>1</v>
      </c>
      <c r="AC44" s="213"/>
      <c r="AD44" s="33">
        <f>SUM(AD15:AD42)</f>
        <v>240</v>
      </c>
      <c r="AE44" s="34">
        <f>SUM(AE15:AE42)</f>
        <v>1200</v>
      </c>
      <c r="AF44" s="38"/>
      <c r="AG44" s="13"/>
      <c r="AH44" s="215" t="s">
        <v>164</v>
      </c>
      <c r="AI44" s="216"/>
      <c r="AJ44" s="213" t="s">
        <v>1</v>
      </c>
      <c r="AK44" s="213"/>
      <c r="AL44" s="33">
        <f>SUM(AL15:AL42)</f>
        <v>2</v>
      </c>
      <c r="AM44" s="34">
        <f>SUM(AM15:AM42)</f>
        <v>250</v>
      </c>
      <c r="AN44" s="38"/>
      <c r="AO44" s="13"/>
      <c r="AP44" s="215" t="s">
        <v>164</v>
      </c>
      <c r="AQ44" s="216"/>
      <c r="AR44" s="213" t="s">
        <v>1</v>
      </c>
      <c r="AS44" s="213"/>
      <c r="AT44" s="33">
        <f>SUM(AT15:AT42)</f>
        <v>14</v>
      </c>
      <c r="AU44" s="34">
        <f>SUM(AU15:AU42)</f>
        <v>70</v>
      </c>
      <c r="AV44" s="38"/>
      <c r="AW44" s="13"/>
      <c r="AX44" s="215" t="s">
        <v>164</v>
      </c>
      <c r="AY44" s="216"/>
      <c r="AZ44" s="213" t="s">
        <v>1</v>
      </c>
      <c r="BA44" s="213"/>
      <c r="BB44" s="33">
        <f>SUM(BB15:BB42)</f>
        <v>6</v>
      </c>
      <c r="BC44" s="34">
        <f>SUM(BC15:BC42)</f>
        <v>750</v>
      </c>
      <c r="BD44" s="38"/>
      <c r="BE44" s="13"/>
      <c r="BF44" s="215" t="s">
        <v>164</v>
      </c>
      <c r="BG44" s="216"/>
      <c r="BH44" s="213" t="s">
        <v>1</v>
      </c>
      <c r="BI44" s="213"/>
      <c r="BJ44" s="33">
        <f>SUM(BJ15:BJ42)</f>
        <v>350</v>
      </c>
      <c r="BK44" s="34">
        <f>SUM(BK15:BK42)</f>
        <v>1750</v>
      </c>
      <c r="BL44" s="38"/>
      <c r="BM44" s="13"/>
      <c r="BN44" s="215" t="s">
        <v>164</v>
      </c>
      <c r="BO44" s="216"/>
      <c r="BP44" s="213" t="s">
        <v>1</v>
      </c>
      <c r="BQ44" s="213"/>
      <c r="BR44" s="33">
        <f>SUM(BR15:BR42)</f>
        <v>30</v>
      </c>
      <c r="BS44" s="34">
        <f>SUM(BS15:BS42)</f>
        <v>150</v>
      </c>
      <c r="BT44" s="38"/>
      <c r="BU44" s="13"/>
      <c r="BV44" s="215" t="s">
        <v>164</v>
      </c>
      <c r="BW44" s="216"/>
      <c r="BX44" s="213" t="s">
        <v>1</v>
      </c>
      <c r="BY44" s="213"/>
      <c r="BZ44" s="33">
        <f>SUM(BZ15:BZ42)</f>
        <v>16</v>
      </c>
      <c r="CA44" s="34">
        <f>SUM(CA15:CA42)</f>
        <v>2000</v>
      </c>
      <c r="CB44" s="38"/>
      <c r="CC44" s="13"/>
      <c r="CD44" s="215" t="s">
        <v>164</v>
      </c>
      <c r="CE44" s="216"/>
      <c r="CF44" s="213" t="s">
        <v>1</v>
      </c>
      <c r="CG44" s="213"/>
      <c r="CH44" s="33">
        <f>SUM(CH15:CH42)</f>
        <v>80</v>
      </c>
      <c r="CI44" s="34">
        <f>SUM(CI15:CI42)</f>
        <v>10000</v>
      </c>
      <c r="CJ44" s="38"/>
    </row>
    <row r="45" spans="1:88" ht="15" customHeight="1" thickBot="1" x14ac:dyDescent="0.3">
      <c r="A45" s="13"/>
      <c r="B45" s="217"/>
      <c r="C45" s="218"/>
      <c r="D45" s="228" t="s">
        <v>3</v>
      </c>
      <c r="E45" s="214"/>
      <c r="F45" s="39">
        <v>2</v>
      </c>
      <c r="G45" s="40">
        <f>SUM(F45)*300</f>
        <v>600</v>
      </c>
      <c r="H45" s="41"/>
      <c r="I45" s="13"/>
      <c r="J45" s="217"/>
      <c r="K45" s="218"/>
      <c r="L45" s="228" t="s">
        <v>3</v>
      </c>
      <c r="M45" s="214"/>
      <c r="N45" s="39">
        <v>3</v>
      </c>
      <c r="O45" s="40">
        <f>SUM(N45)*300</f>
        <v>900</v>
      </c>
      <c r="P45" s="41"/>
      <c r="Q45" s="13"/>
      <c r="R45" s="217"/>
      <c r="S45" s="218"/>
      <c r="T45" s="228" t="s">
        <v>3</v>
      </c>
      <c r="U45" s="214"/>
      <c r="V45" s="39">
        <v>5</v>
      </c>
      <c r="W45" s="40">
        <f>SUM(V45)*300</f>
        <v>1500</v>
      </c>
      <c r="X45" s="41"/>
      <c r="Y45" s="13"/>
      <c r="Z45" s="217"/>
      <c r="AA45" s="218"/>
      <c r="AB45" s="228" t="s">
        <v>3</v>
      </c>
      <c r="AC45" s="214"/>
      <c r="AD45" s="39">
        <v>4</v>
      </c>
      <c r="AE45" s="40">
        <f>SUM(AD45)*300</f>
        <v>1200</v>
      </c>
      <c r="AF45" s="41"/>
      <c r="AG45" s="13"/>
      <c r="AH45" s="217"/>
      <c r="AI45" s="218"/>
      <c r="AJ45" s="214" t="s">
        <v>3</v>
      </c>
      <c r="AK45" s="214"/>
      <c r="AL45" s="39">
        <v>2</v>
      </c>
      <c r="AM45" s="40">
        <f>SUM(AL45)*300</f>
        <v>600</v>
      </c>
      <c r="AN45" s="41"/>
      <c r="AO45" s="13"/>
      <c r="AP45" s="217"/>
      <c r="AQ45" s="218"/>
      <c r="AR45" s="214" t="s">
        <v>3</v>
      </c>
      <c r="AS45" s="214"/>
      <c r="AT45" s="39">
        <v>2</v>
      </c>
      <c r="AU45" s="40">
        <f>SUM(AT45)*300</f>
        <v>600</v>
      </c>
      <c r="AV45" s="41"/>
      <c r="AW45" s="13"/>
      <c r="AX45" s="217"/>
      <c r="AY45" s="218"/>
      <c r="AZ45" s="214" t="s">
        <v>3</v>
      </c>
      <c r="BA45" s="214"/>
      <c r="BB45" s="39">
        <v>6</v>
      </c>
      <c r="BC45" s="40">
        <f>SUM(BB45)*175</f>
        <v>1050</v>
      </c>
      <c r="BD45" s="41"/>
      <c r="BE45" s="13"/>
      <c r="BF45" s="217"/>
      <c r="BG45" s="218"/>
      <c r="BH45" s="214" t="s">
        <v>3</v>
      </c>
      <c r="BI45" s="214"/>
      <c r="BJ45" s="39">
        <v>11</v>
      </c>
      <c r="BK45" s="40">
        <f>SUM(BJ45)*300</f>
        <v>3300</v>
      </c>
      <c r="BL45" s="41"/>
      <c r="BM45" s="13"/>
      <c r="BN45" s="217"/>
      <c r="BO45" s="218"/>
      <c r="BP45" s="214" t="s">
        <v>3</v>
      </c>
      <c r="BQ45" s="214"/>
      <c r="BR45" s="39">
        <v>2</v>
      </c>
      <c r="BS45" s="40">
        <f>SUM(BR45)*300</f>
        <v>600</v>
      </c>
      <c r="BT45" s="41"/>
      <c r="BU45" s="13"/>
      <c r="BV45" s="217"/>
      <c r="BW45" s="218"/>
      <c r="BX45" s="214" t="s">
        <v>3</v>
      </c>
      <c r="BY45" s="214"/>
      <c r="BZ45" s="39">
        <v>16</v>
      </c>
      <c r="CA45" s="40">
        <f>SUM(BZ45)*175</f>
        <v>2800</v>
      </c>
      <c r="CB45" s="41"/>
      <c r="CC45" s="13"/>
      <c r="CD45" s="217"/>
      <c r="CE45" s="218"/>
      <c r="CF45" s="214" t="s">
        <v>3</v>
      </c>
      <c r="CG45" s="214"/>
      <c r="CH45" s="39">
        <v>80</v>
      </c>
      <c r="CI45" s="40">
        <f>SUM(CH45)*175</f>
        <v>14000</v>
      </c>
      <c r="CJ45" s="41"/>
    </row>
    <row r="46" spans="1:88" ht="15" customHeight="1" x14ac:dyDescent="0.25"/>
  </sheetData>
  <mergeCells count="275">
    <mergeCell ref="BX45:BY45"/>
    <mergeCell ref="CF45:CG45"/>
    <mergeCell ref="BV44:BW45"/>
    <mergeCell ref="BX44:BY44"/>
    <mergeCell ref="CD44:CE45"/>
    <mergeCell ref="CF44:CG44"/>
    <mergeCell ref="D45:E45"/>
    <mergeCell ref="L45:M45"/>
    <mergeCell ref="T45:U45"/>
    <mergeCell ref="AB45:AC45"/>
    <mergeCell ref="AJ45:AK45"/>
    <mergeCell ref="AR45:AS45"/>
    <mergeCell ref="AX44:AY45"/>
    <mergeCell ref="AZ44:BA44"/>
    <mergeCell ref="BF44:BG45"/>
    <mergeCell ref="BH44:BI44"/>
    <mergeCell ref="BN44:BO45"/>
    <mergeCell ref="BP44:BQ44"/>
    <mergeCell ref="AZ45:BA45"/>
    <mergeCell ref="BH45:BI45"/>
    <mergeCell ref="BP45:BQ45"/>
    <mergeCell ref="Z44:AA45"/>
    <mergeCell ref="AB44:AC44"/>
    <mergeCell ref="AH44:AI45"/>
    <mergeCell ref="AJ44:AK44"/>
    <mergeCell ref="AP44:AQ45"/>
    <mergeCell ref="AR44:AS44"/>
    <mergeCell ref="B44:C45"/>
    <mergeCell ref="D44:E44"/>
    <mergeCell ref="J44:K45"/>
    <mergeCell ref="L44:M44"/>
    <mergeCell ref="R44:S45"/>
    <mergeCell ref="T44:U44"/>
    <mergeCell ref="BV36:BW42"/>
    <mergeCell ref="BX36:BX42"/>
    <mergeCell ref="CB36:CB42"/>
    <mergeCell ref="CD36:CE42"/>
    <mergeCell ref="CF36:CF42"/>
    <mergeCell ref="CJ36:CJ42"/>
    <mergeCell ref="BF36:BG42"/>
    <mergeCell ref="BH36:BH42"/>
    <mergeCell ref="BL36:BL42"/>
    <mergeCell ref="BN36:BO42"/>
    <mergeCell ref="BP36:BP42"/>
    <mergeCell ref="BT36:BT42"/>
    <mergeCell ref="AP36:AQ42"/>
    <mergeCell ref="AR36:AR42"/>
    <mergeCell ref="AV36:AV42"/>
    <mergeCell ref="AX36:AY42"/>
    <mergeCell ref="AZ36:AZ42"/>
    <mergeCell ref="BD36:BD42"/>
    <mergeCell ref="Z36:AA42"/>
    <mergeCell ref="AB36:AB42"/>
    <mergeCell ref="AF36:AF42"/>
    <mergeCell ref="AH36:AI42"/>
    <mergeCell ref="AJ36:AJ42"/>
    <mergeCell ref="AN36:AN42"/>
    <mergeCell ref="CJ29:CJ35"/>
    <mergeCell ref="B36:C42"/>
    <mergeCell ref="D36:D42"/>
    <mergeCell ref="H36:H42"/>
    <mergeCell ref="J36:K42"/>
    <mergeCell ref="L36:L42"/>
    <mergeCell ref="P36:P42"/>
    <mergeCell ref="R36:S42"/>
    <mergeCell ref="T36:T42"/>
    <mergeCell ref="X36:X42"/>
    <mergeCell ref="BT29:BT35"/>
    <mergeCell ref="BV29:BW35"/>
    <mergeCell ref="BX29:BX35"/>
    <mergeCell ref="CB29:CB35"/>
    <mergeCell ref="CD29:CE35"/>
    <mergeCell ref="CF29:CF35"/>
    <mergeCell ref="BD29:BD35"/>
    <mergeCell ref="BF29:BG35"/>
    <mergeCell ref="BH29:BH35"/>
    <mergeCell ref="BL29:BL35"/>
    <mergeCell ref="BN29:BO35"/>
    <mergeCell ref="BP29:BP35"/>
    <mergeCell ref="AN29:AN35"/>
    <mergeCell ref="AP29:AQ35"/>
    <mergeCell ref="AR29:AR35"/>
    <mergeCell ref="AV29:AV35"/>
    <mergeCell ref="AX29:AY35"/>
    <mergeCell ref="AZ29:AZ35"/>
    <mergeCell ref="X29:X35"/>
    <mergeCell ref="Z29:AA35"/>
    <mergeCell ref="AB29:AB35"/>
    <mergeCell ref="AF29:AF35"/>
    <mergeCell ref="AH29:AI35"/>
    <mergeCell ref="AJ29:AJ35"/>
    <mergeCell ref="CF22:CF28"/>
    <mergeCell ref="CJ22:CJ28"/>
    <mergeCell ref="B29:C35"/>
    <mergeCell ref="D29:D35"/>
    <mergeCell ref="H29:H35"/>
    <mergeCell ref="J29:K35"/>
    <mergeCell ref="L29:L35"/>
    <mergeCell ref="P29:P35"/>
    <mergeCell ref="R29:S35"/>
    <mergeCell ref="T29:T35"/>
    <mergeCell ref="BP22:BP28"/>
    <mergeCell ref="BT22:BT28"/>
    <mergeCell ref="BV22:BW28"/>
    <mergeCell ref="BX22:BX28"/>
    <mergeCell ref="CB22:CB28"/>
    <mergeCell ref="CD22:CE28"/>
    <mergeCell ref="AZ22:AZ28"/>
    <mergeCell ref="BD22:BD28"/>
    <mergeCell ref="BF22:BG28"/>
    <mergeCell ref="BH22:BH28"/>
    <mergeCell ref="BL22:BL28"/>
    <mergeCell ref="BN22:BO28"/>
    <mergeCell ref="AJ22:AJ28"/>
    <mergeCell ref="AN22:AN28"/>
    <mergeCell ref="AR22:AR28"/>
    <mergeCell ref="AV22:AV28"/>
    <mergeCell ref="AX22:AY28"/>
    <mergeCell ref="T22:T28"/>
    <mergeCell ref="X22:X28"/>
    <mergeCell ref="Z22:AA28"/>
    <mergeCell ref="AB22:AB28"/>
    <mergeCell ref="AF22:AF28"/>
    <mergeCell ref="AH22:AI28"/>
    <mergeCell ref="CF15:CF21"/>
    <mergeCell ref="CJ15:CJ21"/>
    <mergeCell ref="B22:C28"/>
    <mergeCell ref="D22:D28"/>
    <mergeCell ref="H22:H28"/>
    <mergeCell ref="J22:K28"/>
    <mergeCell ref="L22:L28"/>
    <mergeCell ref="P22:P28"/>
    <mergeCell ref="R22:S28"/>
    <mergeCell ref="BN15:BO21"/>
    <mergeCell ref="BP15:BP21"/>
    <mergeCell ref="BT15:BT21"/>
    <mergeCell ref="BV15:BW21"/>
    <mergeCell ref="BX15:BX21"/>
    <mergeCell ref="CB15:CB21"/>
    <mergeCell ref="AX15:AY21"/>
    <mergeCell ref="AZ15:AZ21"/>
    <mergeCell ref="BD15:BD21"/>
    <mergeCell ref="BF15:BG21"/>
    <mergeCell ref="BH15:BH21"/>
    <mergeCell ref="BL15:BL21"/>
    <mergeCell ref="AH15:AI21"/>
    <mergeCell ref="AJ15:AJ21"/>
    <mergeCell ref="AP22:AQ28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CD15:CE21"/>
    <mergeCell ref="CD14:CE14"/>
    <mergeCell ref="CF14:CG14"/>
    <mergeCell ref="B15:C21"/>
    <mergeCell ref="D15:D21"/>
    <mergeCell ref="H15:H21"/>
    <mergeCell ref="J15:K21"/>
    <mergeCell ref="L15:L21"/>
    <mergeCell ref="P15:P21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AN15:AN21"/>
    <mergeCell ref="AP15:AQ21"/>
    <mergeCell ref="J14:K14"/>
    <mergeCell ref="L14:M14"/>
    <mergeCell ref="R14:S14"/>
    <mergeCell ref="T14:U14"/>
    <mergeCell ref="AP13:AV13"/>
    <mergeCell ref="AX13:BD13"/>
    <mergeCell ref="BF13:BL13"/>
    <mergeCell ref="BN13:BT13"/>
    <mergeCell ref="BV13:CB13"/>
    <mergeCell ref="BV14:BW14"/>
    <mergeCell ref="BX14:BY14"/>
    <mergeCell ref="CD13:CJ13"/>
    <mergeCell ref="AX12:BD12"/>
    <mergeCell ref="BF12:BL12"/>
    <mergeCell ref="BN12:BT12"/>
    <mergeCell ref="BV12:CB12"/>
    <mergeCell ref="CD12:CJ12"/>
    <mergeCell ref="B13:H13"/>
    <mergeCell ref="J13:P13"/>
    <mergeCell ref="R13:X13"/>
    <mergeCell ref="Z13:AF13"/>
    <mergeCell ref="AH13:AN13"/>
    <mergeCell ref="CD7:CE8"/>
    <mergeCell ref="CF7:CF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CD5:CE6"/>
    <mergeCell ref="CF5:CH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BV7:BW8"/>
    <mergeCell ref="BX7:BX8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BV5:BW6"/>
    <mergeCell ref="BX5:BZ6"/>
    <mergeCell ref="CD4:CJ4"/>
    <mergeCell ref="AX3:BD3"/>
    <mergeCell ref="BF3:BL3"/>
    <mergeCell ref="BN3:BT3"/>
    <mergeCell ref="BV3:CB3"/>
    <mergeCell ref="CD3:CJ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  <mergeCell ref="AP3:AV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R53"/>
  <sheetViews>
    <sheetView topLeftCell="AM25" zoomScale="80" zoomScaleNormal="80" workbookViewId="0">
      <selection activeCell="BB51" sqref="BB51:BC52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</cols>
  <sheetData>
    <row r="1" spans="1:96" s="105" customFormat="1" x14ac:dyDescent="0.25">
      <c r="B1" s="107" t="s">
        <v>210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</row>
    <row r="2" spans="1:96" ht="15.75" thickBot="1" x14ac:dyDescent="0.3">
      <c r="B2" s="57" t="s">
        <v>193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C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</row>
    <row r="3" spans="1:96" s="85" customFormat="1" ht="60" customHeight="1" x14ac:dyDescent="0.25">
      <c r="B3" s="219" t="s">
        <v>167</v>
      </c>
      <c r="C3" s="220"/>
      <c r="D3" s="220"/>
      <c r="E3" s="220"/>
      <c r="F3" s="220"/>
      <c r="G3" s="220"/>
      <c r="H3" s="221"/>
      <c r="J3" s="219" t="s">
        <v>168</v>
      </c>
      <c r="K3" s="220"/>
      <c r="L3" s="220"/>
      <c r="M3" s="220"/>
      <c r="N3" s="220"/>
      <c r="O3" s="220"/>
      <c r="P3" s="221"/>
      <c r="Q3" s="111"/>
      <c r="R3" s="219" t="s">
        <v>169</v>
      </c>
      <c r="S3" s="220"/>
      <c r="T3" s="220"/>
      <c r="U3" s="220"/>
      <c r="V3" s="220"/>
      <c r="W3" s="220"/>
      <c r="X3" s="221"/>
      <c r="Y3" s="111"/>
      <c r="Z3" s="219" t="s">
        <v>170</v>
      </c>
      <c r="AA3" s="220"/>
      <c r="AB3" s="220"/>
      <c r="AC3" s="220"/>
      <c r="AD3" s="220"/>
      <c r="AE3" s="220"/>
      <c r="AF3" s="221"/>
      <c r="AG3" s="111"/>
      <c r="AH3" s="219" t="s">
        <v>166</v>
      </c>
      <c r="AI3" s="220"/>
      <c r="AJ3" s="220"/>
      <c r="AK3" s="220"/>
      <c r="AL3" s="220"/>
      <c r="AM3" s="220"/>
      <c r="AN3" s="221"/>
      <c r="AP3" s="219" t="s">
        <v>171</v>
      </c>
      <c r="AQ3" s="220"/>
      <c r="AR3" s="220"/>
      <c r="AS3" s="220"/>
      <c r="AT3" s="220"/>
      <c r="AU3" s="220"/>
      <c r="AV3" s="221"/>
      <c r="AW3" s="111"/>
      <c r="AX3" s="219" t="s">
        <v>165</v>
      </c>
      <c r="AY3" s="220"/>
      <c r="AZ3" s="220"/>
      <c r="BA3" s="220"/>
      <c r="BB3" s="220"/>
      <c r="BC3" s="220"/>
      <c r="BD3" s="221"/>
      <c r="BE3" s="111"/>
      <c r="BF3" s="219" t="s">
        <v>172</v>
      </c>
      <c r="BG3" s="220"/>
      <c r="BH3" s="220"/>
      <c r="BI3" s="220"/>
      <c r="BJ3" s="220"/>
      <c r="BK3" s="220"/>
      <c r="BL3" s="221"/>
      <c r="BM3" s="111"/>
      <c r="BN3" s="219" t="s">
        <v>175</v>
      </c>
      <c r="BO3" s="220"/>
      <c r="BP3" s="220"/>
      <c r="BQ3" s="220"/>
      <c r="BR3" s="220"/>
      <c r="BS3" s="220"/>
      <c r="BT3" s="221"/>
      <c r="BU3" s="111"/>
      <c r="BV3" s="219" t="s">
        <v>174</v>
      </c>
      <c r="BW3" s="220"/>
      <c r="BX3" s="220"/>
      <c r="BY3" s="220"/>
      <c r="BZ3" s="220"/>
      <c r="CA3" s="220"/>
      <c r="CB3" s="221"/>
      <c r="CC3" s="111"/>
      <c r="CD3" s="219" t="s">
        <v>173</v>
      </c>
      <c r="CE3" s="220"/>
      <c r="CF3" s="220"/>
      <c r="CG3" s="220"/>
      <c r="CH3" s="220"/>
      <c r="CI3" s="220"/>
      <c r="CJ3" s="221"/>
      <c r="CL3" s="248"/>
      <c r="CM3" s="248"/>
      <c r="CN3" s="248"/>
      <c r="CO3" s="248"/>
      <c r="CP3" s="248"/>
      <c r="CQ3" s="248"/>
      <c r="CR3" s="248"/>
    </row>
    <row r="4" spans="1:96" ht="15.75" thickBot="1" x14ac:dyDescent="0.3">
      <c r="B4" s="202" t="s">
        <v>121</v>
      </c>
      <c r="C4" s="203"/>
      <c r="D4" s="203"/>
      <c r="E4" s="203"/>
      <c r="F4" s="203"/>
      <c r="G4" s="203"/>
      <c r="H4" s="204"/>
      <c r="J4" s="202" t="s">
        <v>178</v>
      </c>
      <c r="K4" s="203"/>
      <c r="L4" s="203"/>
      <c r="M4" s="203"/>
      <c r="N4" s="203"/>
      <c r="O4" s="203"/>
      <c r="P4" s="204"/>
      <c r="Q4" s="112"/>
      <c r="R4" s="202" t="s">
        <v>179</v>
      </c>
      <c r="S4" s="203"/>
      <c r="T4" s="203"/>
      <c r="U4" s="203"/>
      <c r="V4" s="203"/>
      <c r="W4" s="203"/>
      <c r="X4" s="204"/>
      <c r="Y4" s="112"/>
      <c r="Z4" s="202" t="s">
        <v>179</v>
      </c>
      <c r="AA4" s="203"/>
      <c r="AB4" s="203"/>
      <c r="AC4" s="203"/>
      <c r="AD4" s="203"/>
      <c r="AE4" s="203"/>
      <c r="AF4" s="204"/>
      <c r="AG4" s="112"/>
      <c r="AH4" s="202" t="s">
        <v>179</v>
      </c>
      <c r="AI4" s="203"/>
      <c r="AJ4" s="203"/>
      <c r="AK4" s="203"/>
      <c r="AL4" s="203"/>
      <c r="AM4" s="203"/>
      <c r="AN4" s="204"/>
      <c r="AP4" s="202" t="s">
        <v>180</v>
      </c>
      <c r="AQ4" s="203"/>
      <c r="AR4" s="203"/>
      <c r="AS4" s="203"/>
      <c r="AT4" s="203"/>
      <c r="AU4" s="203"/>
      <c r="AV4" s="204"/>
      <c r="AW4" s="112"/>
      <c r="AX4" s="202" t="s">
        <v>183</v>
      </c>
      <c r="AY4" s="203"/>
      <c r="AZ4" s="203"/>
      <c r="BA4" s="203"/>
      <c r="BB4" s="203"/>
      <c r="BC4" s="203"/>
      <c r="BD4" s="204"/>
      <c r="BE4" s="112"/>
      <c r="BF4" s="202" t="s">
        <v>182</v>
      </c>
      <c r="BG4" s="203"/>
      <c r="BH4" s="203"/>
      <c r="BI4" s="203"/>
      <c r="BJ4" s="203"/>
      <c r="BK4" s="203"/>
      <c r="BL4" s="204"/>
      <c r="BM4" s="112"/>
      <c r="BN4" s="202" t="s">
        <v>182</v>
      </c>
      <c r="BO4" s="203"/>
      <c r="BP4" s="203"/>
      <c r="BQ4" s="203"/>
      <c r="BR4" s="203"/>
      <c r="BS4" s="203"/>
      <c r="BT4" s="204"/>
      <c r="BU4" s="112"/>
      <c r="BV4" s="202" t="s">
        <v>181</v>
      </c>
      <c r="BW4" s="203"/>
      <c r="BX4" s="203"/>
      <c r="BY4" s="203"/>
      <c r="BZ4" s="203"/>
      <c r="CA4" s="203"/>
      <c r="CB4" s="204"/>
      <c r="CC4" s="112"/>
      <c r="CD4" s="202" t="s">
        <v>180</v>
      </c>
      <c r="CE4" s="203"/>
      <c r="CF4" s="203"/>
      <c r="CG4" s="203"/>
      <c r="CH4" s="203"/>
      <c r="CI4" s="203"/>
      <c r="CJ4" s="204"/>
      <c r="CL4" s="249"/>
      <c r="CM4" s="249"/>
      <c r="CN4" s="249"/>
      <c r="CO4" s="249"/>
      <c r="CP4" s="249"/>
      <c r="CQ4" s="249"/>
      <c r="CR4" s="249"/>
    </row>
    <row r="5" spans="1:96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195" t="s">
        <v>11</v>
      </c>
      <c r="K5" s="196"/>
      <c r="L5" s="195" t="s">
        <v>0</v>
      </c>
      <c r="M5" s="196"/>
      <c r="N5" s="205"/>
      <c r="O5" s="9" t="s">
        <v>13</v>
      </c>
      <c r="P5" s="10"/>
      <c r="Q5" s="112"/>
      <c r="R5" s="195" t="s">
        <v>11</v>
      </c>
      <c r="S5" s="196"/>
      <c r="T5" s="195" t="s">
        <v>0</v>
      </c>
      <c r="U5" s="196"/>
      <c r="V5" s="205"/>
      <c r="W5" s="9" t="s">
        <v>13</v>
      </c>
      <c r="X5" s="10"/>
      <c r="Y5" s="112"/>
      <c r="Z5" s="195" t="s">
        <v>11</v>
      </c>
      <c r="AA5" s="196"/>
      <c r="AB5" s="195" t="s">
        <v>0</v>
      </c>
      <c r="AC5" s="196"/>
      <c r="AD5" s="205"/>
      <c r="AE5" s="9" t="s">
        <v>13</v>
      </c>
      <c r="AF5" s="10"/>
      <c r="AG5" s="112"/>
      <c r="AH5" s="195" t="s">
        <v>11</v>
      </c>
      <c r="AI5" s="196"/>
      <c r="AJ5" s="195" t="s">
        <v>0</v>
      </c>
      <c r="AK5" s="196"/>
      <c r="AL5" s="205"/>
      <c r="AM5" s="9" t="s">
        <v>13</v>
      </c>
      <c r="AN5" s="10"/>
      <c r="AP5" s="195" t="s">
        <v>11</v>
      </c>
      <c r="AQ5" s="196"/>
      <c r="AR5" s="195" t="s">
        <v>0</v>
      </c>
      <c r="AS5" s="196"/>
      <c r="AT5" s="205"/>
      <c r="AU5" s="9" t="s">
        <v>13</v>
      </c>
      <c r="AV5" s="10"/>
      <c r="AW5" s="112"/>
      <c r="AX5" s="195" t="s">
        <v>11</v>
      </c>
      <c r="AY5" s="196"/>
      <c r="AZ5" s="195" t="s">
        <v>0</v>
      </c>
      <c r="BA5" s="196"/>
      <c r="BB5" s="205"/>
      <c r="BC5" s="9" t="s">
        <v>13</v>
      </c>
      <c r="BD5" s="10"/>
      <c r="BE5" s="112"/>
      <c r="BF5" s="195" t="s">
        <v>11</v>
      </c>
      <c r="BG5" s="196"/>
      <c r="BH5" s="195" t="s">
        <v>0</v>
      </c>
      <c r="BI5" s="196"/>
      <c r="BJ5" s="205"/>
      <c r="BK5" s="9" t="s">
        <v>13</v>
      </c>
      <c r="BL5" s="10"/>
      <c r="BM5" s="112"/>
      <c r="BN5" s="195" t="s">
        <v>11</v>
      </c>
      <c r="BO5" s="196"/>
      <c r="BP5" s="195" t="s">
        <v>0</v>
      </c>
      <c r="BQ5" s="196"/>
      <c r="BR5" s="205"/>
      <c r="BS5" s="9" t="s">
        <v>13</v>
      </c>
      <c r="BT5" s="10"/>
      <c r="BU5" s="112"/>
      <c r="BV5" s="195" t="s">
        <v>11</v>
      </c>
      <c r="BW5" s="196"/>
      <c r="BX5" s="195" t="s">
        <v>0</v>
      </c>
      <c r="BY5" s="196"/>
      <c r="BZ5" s="205"/>
      <c r="CA5" s="9" t="s">
        <v>13</v>
      </c>
      <c r="CB5" s="10"/>
      <c r="CC5" s="112"/>
      <c r="CD5" s="195" t="s">
        <v>11</v>
      </c>
      <c r="CE5" s="196"/>
      <c r="CF5" s="195" t="s">
        <v>0</v>
      </c>
      <c r="CG5" s="196"/>
      <c r="CH5" s="205"/>
      <c r="CI5" s="9" t="s">
        <v>13</v>
      </c>
      <c r="CJ5" s="10"/>
      <c r="CL5" s="250"/>
      <c r="CM5" s="250"/>
      <c r="CN5" s="250"/>
      <c r="CO5" s="250"/>
      <c r="CP5" s="250"/>
      <c r="CQ5" s="87"/>
      <c r="CR5" s="87"/>
    </row>
    <row r="6" spans="1:96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197"/>
      <c r="K6" s="198"/>
      <c r="L6" s="197"/>
      <c r="M6" s="198"/>
      <c r="N6" s="206"/>
      <c r="O6" s="49" t="s">
        <v>14</v>
      </c>
      <c r="P6" s="6" t="s">
        <v>15</v>
      </c>
      <c r="Q6" s="112"/>
      <c r="R6" s="197"/>
      <c r="S6" s="198"/>
      <c r="T6" s="197"/>
      <c r="U6" s="198"/>
      <c r="V6" s="206"/>
      <c r="W6" s="49" t="s">
        <v>14</v>
      </c>
      <c r="X6" s="6" t="s">
        <v>15</v>
      </c>
      <c r="Y6" s="112"/>
      <c r="Z6" s="197"/>
      <c r="AA6" s="198"/>
      <c r="AB6" s="197"/>
      <c r="AC6" s="198"/>
      <c r="AD6" s="206"/>
      <c r="AE6" s="49" t="s">
        <v>14</v>
      </c>
      <c r="AF6" s="6" t="s">
        <v>15</v>
      </c>
      <c r="AG6" s="112"/>
      <c r="AH6" s="197"/>
      <c r="AI6" s="198"/>
      <c r="AJ6" s="197"/>
      <c r="AK6" s="198"/>
      <c r="AL6" s="206"/>
      <c r="AM6" s="49" t="s">
        <v>14</v>
      </c>
      <c r="AN6" s="6" t="s">
        <v>15</v>
      </c>
      <c r="AP6" s="197"/>
      <c r="AQ6" s="198"/>
      <c r="AR6" s="197"/>
      <c r="AS6" s="198"/>
      <c r="AT6" s="206"/>
      <c r="AU6" s="49" t="s">
        <v>14</v>
      </c>
      <c r="AV6" s="6" t="s">
        <v>15</v>
      </c>
      <c r="AW6" s="112"/>
      <c r="AX6" s="197"/>
      <c r="AY6" s="198"/>
      <c r="AZ6" s="197"/>
      <c r="BA6" s="198"/>
      <c r="BB6" s="206"/>
      <c r="BC6" s="49" t="s">
        <v>14</v>
      </c>
      <c r="BD6" s="6" t="s">
        <v>15</v>
      </c>
      <c r="BE6" s="112"/>
      <c r="BF6" s="197"/>
      <c r="BG6" s="198"/>
      <c r="BH6" s="197"/>
      <c r="BI6" s="198"/>
      <c r="BJ6" s="206"/>
      <c r="BK6" s="49" t="s">
        <v>14</v>
      </c>
      <c r="BL6" s="6" t="s">
        <v>15</v>
      </c>
      <c r="BM6" s="112"/>
      <c r="BN6" s="197"/>
      <c r="BO6" s="198"/>
      <c r="BP6" s="197"/>
      <c r="BQ6" s="198"/>
      <c r="BR6" s="206"/>
      <c r="BS6" s="49" t="s">
        <v>14</v>
      </c>
      <c r="BT6" s="6" t="s">
        <v>15</v>
      </c>
      <c r="BU6" s="112"/>
      <c r="BV6" s="197"/>
      <c r="BW6" s="198"/>
      <c r="BX6" s="197"/>
      <c r="BY6" s="198"/>
      <c r="BZ6" s="206"/>
      <c r="CA6" s="49" t="s">
        <v>14</v>
      </c>
      <c r="CB6" s="6" t="s">
        <v>15</v>
      </c>
      <c r="CC6" s="112"/>
      <c r="CD6" s="197"/>
      <c r="CE6" s="198"/>
      <c r="CF6" s="197"/>
      <c r="CG6" s="198"/>
      <c r="CH6" s="206"/>
      <c r="CI6" s="49" t="s">
        <v>14</v>
      </c>
      <c r="CJ6" s="6" t="s">
        <v>15</v>
      </c>
      <c r="CL6" s="250"/>
      <c r="CM6" s="250"/>
      <c r="CN6" s="250"/>
      <c r="CO6" s="250"/>
      <c r="CP6" s="250"/>
      <c r="CQ6" s="117"/>
      <c r="CR6" s="117"/>
    </row>
    <row r="7" spans="1:96" ht="24" customHeight="1" x14ac:dyDescent="0.25">
      <c r="B7" s="161" t="s">
        <v>177</v>
      </c>
      <c r="C7" s="162"/>
      <c r="D7" s="268" t="s">
        <v>2</v>
      </c>
      <c r="E7" s="50" t="s">
        <v>1</v>
      </c>
      <c r="F7" s="55"/>
      <c r="G7" s="51" t="s">
        <v>176</v>
      </c>
      <c r="H7" s="5">
        <v>650</v>
      </c>
      <c r="J7" s="161" t="s">
        <v>177</v>
      </c>
      <c r="K7" s="162"/>
      <c r="L7" s="268" t="s">
        <v>2</v>
      </c>
      <c r="M7" s="50" t="s">
        <v>1</v>
      </c>
      <c r="N7" s="55"/>
      <c r="O7" s="51" t="s">
        <v>191</v>
      </c>
      <c r="P7" s="5">
        <v>250</v>
      </c>
      <c r="Q7" s="112"/>
      <c r="R7" s="161" t="s">
        <v>177</v>
      </c>
      <c r="S7" s="162"/>
      <c r="T7" s="268" t="s">
        <v>2</v>
      </c>
      <c r="U7" s="50" t="s">
        <v>1</v>
      </c>
      <c r="V7" s="55"/>
      <c r="W7" s="51" t="s">
        <v>190</v>
      </c>
      <c r="X7" s="5">
        <v>1400</v>
      </c>
      <c r="Y7" s="112"/>
      <c r="Z7" s="161" t="s">
        <v>177</v>
      </c>
      <c r="AA7" s="162"/>
      <c r="AB7" s="268" t="s">
        <v>2</v>
      </c>
      <c r="AC7" s="50" t="s">
        <v>1</v>
      </c>
      <c r="AD7" s="55"/>
      <c r="AE7" s="51" t="s">
        <v>188</v>
      </c>
      <c r="AF7" s="5">
        <v>1200</v>
      </c>
      <c r="AG7" s="112"/>
      <c r="AH7" s="161" t="s">
        <v>177</v>
      </c>
      <c r="AI7" s="162"/>
      <c r="AJ7" s="268" t="s">
        <v>9</v>
      </c>
      <c r="AK7" s="50" t="s">
        <v>1</v>
      </c>
      <c r="AL7" s="55"/>
      <c r="AM7" s="51" t="s">
        <v>119</v>
      </c>
      <c r="AN7" s="5">
        <v>250</v>
      </c>
      <c r="AP7" s="161" t="s">
        <v>177</v>
      </c>
      <c r="AQ7" s="162"/>
      <c r="AR7" s="268" t="s">
        <v>2</v>
      </c>
      <c r="AS7" s="50" t="s">
        <v>1</v>
      </c>
      <c r="AT7" s="55"/>
      <c r="AU7" s="51" t="s">
        <v>187</v>
      </c>
      <c r="AV7" s="5">
        <v>70</v>
      </c>
      <c r="AW7" s="112"/>
      <c r="AX7" s="161" t="s">
        <v>177</v>
      </c>
      <c r="AY7" s="162"/>
      <c r="AZ7" s="268" t="s">
        <v>2</v>
      </c>
      <c r="BA7" s="50" t="s">
        <v>1</v>
      </c>
      <c r="BB7" s="55"/>
      <c r="BC7" s="51" t="s">
        <v>186</v>
      </c>
      <c r="BD7" s="5">
        <v>750</v>
      </c>
      <c r="BE7" s="112"/>
      <c r="BF7" s="161" t="s">
        <v>177</v>
      </c>
      <c r="BG7" s="162"/>
      <c r="BH7" s="268" t="s">
        <v>2</v>
      </c>
      <c r="BI7" s="50" t="s">
        <v>1</v>
      </c>
      <c r="BJ7" s="55"/>
      <c r="BK7" s="51" t="s">
        <v>140</v>
      </c>
      <c r="BL7" s="5">
        <v>1750</v>
      </c>
      <c r="BM7" s="112"/>
      <c r="BN7" s="161" t="s">
        <v>177</v>
      </c>
      <c r="BO7" s="162"/>
      <c r="BP7" s="268" t="s">
        <v>2</v>
      </c>
      <c r="BQ7" s="50" t="s">
        <v>1</v>
      </c>
      <c r="BR7" s="55"/>
      <c r="BS7" s="51" t="s">
        <v>35</v>
      </c>
      <c r="BT7" s="5">
        <v>0</v>
      </c>
      <c r="BU7" s="112"/>
      <c r="BV7" s="161" t="s">
        <v>177</v>
      </c>
      <c r="BW7" s="162"/>
      <c r="BX7" s="268" t="s">
        <v>2</v>
      </c>
      <c r="BY7" s="50" t="s">
        <v>1</v>
      </c>
      <c r="BZ7" s="55"/>
      <c r="CA7" s="51" t="s">
        <v>120</v>
      </c>
      <c r="CB7" s="5">
        <v>2000</v>
      </c>
      <c r="CC7" s="112"/>
      <c r="CD7" s="161" t="s">
        <v>177</v>
      </c>
      <c r="CE7" s="162"/>
      <c r="CF7" s="268" t="s">
        <v>2</v>
      </c>
      <c r="CG7" s="50" t="s">
        <v>1</v>
      </c>
      <c r="CH7" s="55"/>
      <c r="CI7" s="51" t="s">
        <v>184</v>
      </c>
      <c r="CJ7" s="5">
        <v>10000</v>
      </c>
      <c r="CL7" s="251"/>
      <c r="CM7" s="251"/>
      <c r="CN7" s="256"/>
      <c r="CO7" s="89"/>
      <c r="CP7" s="120"/>
      <c r="CQ7" s="118"/>
      <c r="CR7" s="91"/>
    </row>
    <row r="8" spans="1:96" ht="24" customHeight="1" thickBot="1" x14ac:dyDescent="0.3">
      <c r="B8" s="163"/>
      <c r="C8" s="164"/>
      <c r="D8" s="269"/>
      <c r="E8" s="54" t="s">
        <v>3</v>
      </c>
      <c r="F8" s="56"/>
      <c r="G8" s="52" t="s">
        <v>119</v>
      </c>
      <c r="H8" s="3">
        <v>600</v>
      </c>
      <c r="J8" s="163"/>
      <c r="K8" s="164"/>
      <c r="L8" s="269"/>
      <c r="M8" s="54" t="s">
        <v>3</v>
      </c>
      <c r="N8" s="56"/>
      <c r="O8" s="52" t="s">
        <v>192</v>
      </c>
      <c r="P8" s="3">
        <v>900</v>
      </c>
      <c r="Q8" s="112"/>
      <c r="R8" s="163"/>
      <c r="S8" s="164"/>
      <c r="T8" s="269"/>
      <c r="U8" s="54" t="s">
        <v>3</v>
      </c>
      <c r="V8" s="56"/>
      <c r="W8" s="52" t="s">
        <v>144</v>
      </c>
      <c r="X8" s="3">
        <v>1500</v>
      </c>
      <c r="Y8" s="112"/>
      <c r="Z8" s="163"/>
      <c r="AA8" s="164"/>
      <c r="AB8" s="269"/>
      <c r="AC8" s="54" t="s">
        <v>3</v>
      </c>
      <c r="AD8" s="56"/>
      <c r="AE8" s="52" t="s">
        <v>189</v>
      </c>
      <c r="AF8" s="3">
        <v>1200</v>
      </c>
      <c r="AG8" s="112"/>
      <c r="AH8" s="163"/>
      <c r="AI8" s="164"/>
      <c r="AJ8" s="269"/>
      <c r="AK8" s="54" t="s">
        <v>3</v>
      </c>
      <c r="AL8" s="56"/>
      <c r="AM8" s="52" t="s">
        <v>119</v>
      </c>
      <c r="AN8" s="3">
        <v>600</v>
      </c>
      <c r="AP8" s="163"/>
      <c r="AQ8" s="164"/>
      <c r="AR8" s="269"/>
      <c r="AS8" s="54" t="s">
        <v>3</v>
      </c>
      <c r="AT8" s="56"/>
      <c r="AU8" s="52" t="s">
        <v>119</v>
      </c>
      <c r="AV8" s="3">
        <v>600</v>
      </c>
      <c r="AW8" s="112"/>
      <c r="AX8" s="163"/>
      <c r="AY8" s="164"/>
      <c r="AZ8" s="269"/>
      <c r="BA8" s="54" t="s">
        <v>3</v>
      </c>
      <c r="BB8" s="56"/>
      <c r="BC8" s="52" t="s">
        <v>186</v>
      </c>
      <c r="BD8" s="3">
        <v>1050</v>
      </c>
      <c r="BE8" s="112"/>
      <c r="BF8" s="163"/>
      <c r="BG8" s="164"/>
      <c r="BH8" s="269"/>
      <c r="BI8" s="54" t="s">
        <v>3</v>
      </c>
      <c r="BJ8" s="56"/>
      <c r="BK8" s="52" t="s">
        <v>185</v>
      </c>
      <c r="BL8" s="3">
        <v>3300</v>
      </c>
      <c r="BM8" s="112"/>
      <c r="BN8" s="163"/>
      <c r="BO8" s="164"/>
      <c r="BP8" s="269"/>
      <c r="BQ8" s="54" t="s">
        <v>3</v>
      </c>
      <c r="BR8" s="56"/>
      <c r="BS8" s="52" t="s">
        <v>35</v>
      </c>
      <c r="BT8" s="3">
        <v>0</v>
      </c>
      <c r="BU8" s="112"/>
      <c r="BV8" s="163"/>
      <c r="BW8" s="164"/>
      <c r="BX8" s="269"/>
      <c r="BY8" s="54" t="s">
        <v>3</v>
      </c>
      <c r="BZ8" s="56"/>
      <c r="CA8" s="52" t="s">
        <v>120</v>
      </c>
      <c r="CB8" s="3">
        <v>2800</v>
      </c>
      <c r="CC8" s="112"/>
      <c r="CD8" s="163"/>
      <c r="CE8" s="164"/>
      <c r="CF8" s="269"/>
      <c r="CG8" s="54" t="s">
        <v>3</v>
      </c>
      <c r="CH8" s="56"/>
      <c r="CI8" s="52" t="s">
        <v>184</v>
      </c>
      <c r="CJ8" s="3">
        <v>14000</v>
      </c>
      <c r="CL8" s="251"/>
      <c r="CM8" s="251"/>
      <c r="CN8" s="256"/>
      <c r="CO8" s="89"/>
      <c r="CP8" s="120"/>
      <c r="CQ8" s="118"/>
      <c r="CR8" s="91"/>
    </row>
    <row r="10" spans="1:96" s="105" customFormat="1" x14ac:dyDescent="0.25">
      <c r="B10" s="107" t="s">
        <v>211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  <c r="CL10" s="107"/>
      <c r="CP10" s="106"/>
    </row>
    <row r="11" spans="1:96" ht="15.75" thickBot="1" x14ac:dyDescent="0.3">
      <c r="B11" s="11" t="s">
        <v>209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</row>
    <row r="12" spans="1:96" x14ac:dyDescent="0.25">
      <c r="A12" s="12"/>
      <c r="B12" s="240" t="s">
        <v>89</v>
      </c>
      <c r="C12" s="241"/>
      <c r="D12" s="241"/>
      <c r="E12" s="241"/>
      <c r="F12" s="241"/>
      <c r="G12" s="241"/>
      <c r="H12" s="242"/>
      <c r="I12" s="12"/>
      <c r="J12" s="240" t="s">
        <v>116</v>
      </c>
      <c r="K12" s="241"/>
      <c r="L12" s="241"/>
      <c r="M12" s="241"/>
      <c r="N12" s="241"/>
      <c r="O12" s="241"/>
      <c r="P12" s="242"/>
      <c r="Q12" s="12"/>
      <c r="R12" s="240" t="s">
        <v>115</v>
      </c>
      <c r="S12" s="241"/>
      <c r="T12" s="241"/>
      <c r="U12" s="241"/>
      <c r="V12" s="241"/>
      <c r="W12" s="241"/>
      <c r="X12" s="242"/>
      <c r="Y12" s="12"/>
      <c r="Z12" s="240" t="s">
        <v>114</v>
      </c>
      <c r="AA12" s="241"/>
      <c r="AB12" s="241"/>
      <c r="AC12" s="241"/>
      <c r="AD12" s="241"/>
      <c r="AE12" s="241"/>
      <c r="AF12" s="242"/>
      <c r="AG12" s="12"/>
      <c r="AH12" s="165" t="s">
        <v>113</v>
      </c>
      <c r="AI12" s="166"/>
      <c r="AJ12" s="166"/>
      <c r="AK12" s="166"/>
      <c r="AL12" s="166"/>
      <c r="AM12" s="166"/>
      <c r="AN12" s="167"/>
      <c r="AO12" s="12"/>
      <c r="AP12" s="165" t="s">
        <v>127</v>
      </c>
      <c r="AQ12" s="166"/>
      <c r="AR12" s="166"/>
      <c r="AS12" s="166"/>
      <c r="AT12" s="166"/>
      <c r="AU12" s="166"/>
      <c r="AV12" s="167"/>
      <c r="AW12" s="12"/>
      <c r="AX12" s="165" t="s">
        <v>128</v>
      </c>
      <c r="AY12" s="166"/>
      <c r="AZ12" s="166"/>
      <c r="BA12" s="166"/>
      <c r="BB12" s="166"/>
      <c r="BC12" s="166"/>
      <c r="BD12" s="167"/>
      <c r="BE12" s="12"/>
      <c r="BF12" s="165" t="s">
        <v>129</v>
      </c>
      <c r="BG12" s="166"/>
      <c r="BH12" s="166"/>
      <c r="BI12" s="166"/>
      <c r="BJ12" s="166"/>
      <c r="BK12" s="166"/>
      <c r="BL12" s="167"/>
      <c r="BM12" s="12"/>
      <c r="BN12" s="165" t="s">
        <v>130</v>
      </c>
      <c r="BO12" s="166"/>
      <c r="BP12" s="166"/>
      <c r="BQ12" s="166"/>
      <c r="BR12" s="166"/>
      <c r="BS12" s="166"/>
      <c r="BT12" s="167"/>
      <c r="BU12" s="12"/>
      <c r="BV12" s="165" t="s">
        <v>148</v>
      </c>
      <c r="BW12" s="166"/>
      <c r="BX12" s="166"/>
      <c r="BY12" s="166"/>
      <c r="BZ12" s="166"/>
      <c r="CA12" s="166"/>
      <c r="CB12" s="167"/>
      <c r="CC12" s="12"/>
      <c r="CD12" s="165" t="s">
        <v>131</v>
      </c>
      <c r="CE12" s="166"/>
      <c r="CF12" s="166"/>
      <c r="CG12" s="166"/>
      <c r="CH12" s="166"/>
      <c r="CI12" s="166"/>
      <c r="CJ12" s="167"/>
      <c r="CL12" s="165" t="s">
        <v>194</v>
      </c>
      <c r="CM12" s="166"/>
      <c r="CN12" s="166"/>
      <c r="CO12" s="166"/>
      <c r="CP12" s="166"/>
      <c r="CQ12" s="166"/>
      <c r="CR12" s="167"/>
    </row>
    <row r="13" spans="1:96" ht="15.75" thickBot="1" x14ac:dyDescent="0.3">
      <c r="A13" s="12"/>
      <c r="B13" s="235" t="s">
        <v>90</v>
      </c>
      <c r="C13" s="236"/>
      <c r="D13" s="236"/>
      <c r="E13" s="236"/>
      <c r="F13" s="236"/>
      <c r="G13" s="236"/>
      <c r="H13" s="237"/>
      <c r="I13" s="12"/>
      <c r="J13" s="235" t="s">
        <v>112</v>
      </c>
      <c r="K13" s="236"/>
      <c r="L13" s="236"/>
      <c r="M13" s="236"/>
      <c r="N13" s="236"/>
      <c r="O13" s="236"/>
      <c r="P13" s="237"/>
      <c r="Q13" s="12"/>
      <c r="R13" s="235" t="s">
        <v>111</v>
      </c>
      <c r="S13" s="236"/>
      <c r="T13" s="236"/>
      <c r="U13" s="236"/>
      <c r="V13" s="236"/>
      <c r="W13" s="236"/>
      <c r="X13" s="237"/>
      <c r="Y13" s="12"/>
      <c r="Z13" s="235" t="s">
        <v>111</v>
      </c>
      <c r="AA13" s="236"/>
      <c r="AB13" s="236"/>
      <c r="AC13" s="236"/>
      <c r="AD13" s="236"/>
      <c r="AE13" s="236"/>
      <c r="AF13" s="237"/>
      <c r="AG13" s="12"/>
      <c r="AH13" s="191" t="s">
        <v>111</v>
      </c>
      <c r="AI13" s="192"/>
      <c r="AJ13" s="192"/>
      <c r="AK13" s="192"/>
      <c r="AL13" s="192"/>
      <c r="AM13" s="192"/>
      <c r="AN13" s="193"/>
      <c r="AO13" s="12"/>
      <c r="AP13" s="191" t="s">
        <v>149</v>
      </c>
      <c r="AQ13" s="192"/>
      <c r="AR13" s="192"/>
      <c r="AS13" s="192"/>
      <c r="AT13" s="192"/>
      <c r="AU13" s="192"/>
      <c r="AV13" s="193"/>
      <c r="AW13" s="12"/>
      <c r="AX13" s="191" t="s">
        <v>150</v>
      </c>
      <c r="AY13" s="192"/>
      <c r="AZ13" s="192"/>
      <c r="BA13" s="192"/>
      <c r="BB13" s="192"/>
      <c r="BC13" s="192"/>
      <c r="BD13" s="193"/>
      <c r="BE13" s="12"/>
      <c r="BF13" s="191" t="s">
        <v>151</v>
      </c>
      <c r="BG13" s="192"/>
      <c r="BH13" s="192"/>
      <c r="BI13" s="192"/>
      <c r="BJ13" s="192"/>
      <c r="BK13" s="192"/>
      <c r="BL13" s="193"/>
      <c r="BM13" s="12"/>
      <c r="BN13" s="191" t="s">
        <v>151</v>
      </c>
      <c r="BO13" s="192"/>
      <c r="BP13" s="192"/>
      <c r="BQ13" s="192"/>
      <c r="BR13" s="192"/>
      <c r="BS13" s="192"/>
      <c r="BT13" s="193"/>
      <c r="BU13" s="12"/>
      <c r="BV13" s="191" t="s">
        <v>152</v>
      </c>
      <c r="BW13" s="192"/>
      <c r="BX13" s="192"/>
      <c r="BY13" s="192"/>
      <c r="BZ13" s="192"/>
      <c r="CA13" s="192"/>
      <c r="CB13" s="193"/>
      <c r="CC13" s="12"/>
      <c r="CD13" s="191" t="s">
        <v>149</v>
      </c>
      <c r="CE13" s="192"/>
      <c r="CF13" s="192"/>
      <c r="CG13" s="192"/>
      <c r="CH13" s="192"/>
      <c r="CI13" s="192"/>
      <c r="CJ13" s="193"/>
      <c r="CL13" s="191" t="s">
        <v>195</v>
      </c>
      <c r="CM13" s="192"/>
      <c r="CN13" s="192"/>
      <c r="CO13" s="192"/>
      <c r="CP13" s="192"/>
      <c r="CQ13" s="192"/>
      <c r="CR13" s="193"/>
    </row>
    <row r="14" spans="1:96" s="1" customFormat="1" ht="67.5" customHeight="1" thickBot="1" x14ac:dyDescent="0.3">
      <c r="A14" s="44"/>
      <c r="B14" s="238" t="s">
        <v>0</v>
      </c>
      <c r="C14" s="239"/>
      <c r="D14" s="238" t="s">
        <v>11</v>
      </c>
      <c r="E14" s="178"/>
      <c r="F14" s="42" t="s">
        <v>23</v>
      </c>
      <c r="G14" s="42" t="s">
        <v>10</v>
      </c>
      <c r="H14" s="48" t="s">
        <v>91</v>
      </c>
      <c r="I14" s="44"/>
      <c r="J14" s="238" t="s">
        <v>0</v>
      </c>
      <c r="K14" s="239"/>
      <c r="L14" s="238" t="s">
        <v>11</v>
      </c>
      <c r="M14" s="178"/>
      <c r="N14" s="42" t="s">
        <v>23</v>
      </c>
      <c r="O14" s="42" t="s">
        <v>10</v>
      </c>
      <c r="P14" s="48" t="s">
        <v>91</v>
      </c>
      <c r="Q14" s="44"/>
      <c r="R14" s="238" t="s">
        <v>0</v>
      </c>
      <c r="S14" s="239"/>
      <c r="T14" s="238" t="s">
        <v>11</v>
      </c>
      <c r="U14" s="178"/>
      <c r="V14" s="42" t="s">
        <v>23</v>
      </c>
      <c r="W14" s="42" t="s">
        <v>10</v>
      </c>
      <c r="X14" s="48" t="s">
        <v>91</v>
      </c>
      <c r="Y14" s="44"/>
      <c r="Z14" s="238" t="s">
        <v>0</v>
      </c>
      <c r="AA14" s="239"/>
      <c r="AB14" s="238" t="s">
        <v>11</v>
      </c>
      <c r="AC14" s="178"/>
      <c r="AD14" s="42" t="s">
        <v>23</v>
      </c>
      <c r="AE14" s="42" t="s">
        <v>10</v>
      </c>
      <c r="AF14" s="48" t="s">
        <v>91</v>
      </c>
      <c r="AG14" s="44"/>
      <c r="AH14" s="189" t="s">
        <v>0</v>
      </c>
      <c r="AI14" s="194"/>
      <c r="AJ14" s="178" t="s">
        <v>11</v>
      </c>
      <c r="AK14" s="190"/>
      <c r="AL14" s="42" t="s">
        <v>23</v>
      </c>
      <c r="AM14" s="42" t="s">
        <v>10</v>
      </c>
      <c r="AN14" s="48" t="s">
        <v>91</v>
      </c>
      <c r="AO14" s="44"/>
      <c r="AP14" s="189" t="s">
        <v>0</v>
      </c>
      <c r="AQ14" s="194"/>
      <c r="AR14" s="178" t="s">
        <v>11</v>
      </c>
      <c r="AS14" s="190"/>
      <c r="AT14" s="42" t="s">
        <v>23</v>
      </c>
      <c r="AU14" s="42" t="s">
        <v>10</v>
      </c>
      <c r="AV14" s="48" t="s">
        <v>91</v>
      </c>
      <c r="AW14" s="44"/>
      <c r="AX14" s="189" t="s">
        <v>0</v>
      </c>
      <c r="AY14" s="194"/>
      <c r="AZ14" s="178" t="s">
        <v>11</v>
      </c>
      <c r="BA14" s="190"/>
      <c r="BB14" s="42" t="s">
        <v>23</v>
      </c>
      <c r="BC14" s="42" t="s">
        <v>10</v>
      </c>
      <c r="BD14" s="48" t="s">
        <v>91</v>
      </c>
      <c r="BE14" s="44"/>
      <c r="BF14" s="189" t="s">
        <v>0</v>
      </c>
      <c r="BG14" s="194"/>
      <c r="BH14" s="178" t="s">
        <v>11</v>
      </c>
      <c r="BI14" s="190"/>
      <c r="BJ14" s="42" t="s">
        <v>23</v>
      </c>
      <c r="BK14" s="42" t="s">
        <v>10</v>
      </c>
      <c r="BL14" s="48" t="s">
        <v>91</v>
      </c>
      <c r="BM14" s="44"/>
      <c r="BN14" s="189" t="s">
        <v>0</v>
      </c>
      <c r="BO14" s="194"/>
      <c r="BP14" s="178" t="s">
        <v>11</v>
      </c>
      <c r="BQ14" s="190"/>
      <c r="BR14" s="42" t="s">
        <v>23</v>
      </c>
      <c r="BS14" s="42" t="s">
        <v>10</v>
      </c>
      <c r="BT14" s="48" t="s">
        <v>91</v>
      </c>
      <c r="BU14" s="44"/>
      <c r="BV14" s="189" t="s">
        <v>0</v>
      </c>
      <c r="BW14" s="194"/>
      <c r="BX14" s="178" t="s">
        <v>11</v>
      </c>
      <c r="BY14" s="190"/>
      <c r="BZ14" s="42" t="s">
        <v>23</v>
      </c>
      <c r="CA14" s="42" t="s">
        <v>10</v>
      </c>
      <c r="CB14" s="48" t="s">
        <v>91</v>
      </c>
      <c r="CC14" s="44"/>
      <c r="CD14" s="189" t="s">
        <v>0</v>
      </c>
      <c r="CE14" s="194"/>
      <c r="CF14" s="178" t="s">
        <v>11</v>
      </c>
      <c r="CG14" s="190"/>
      <c r="CH14" s="42" t="s">
        <v>23</v>
      </c>
      <c r="CI14" s="42" t="s">
        <v>10</v>
      </c>
      <c r="CJ14" s="48" t="s">
        <v>91</v>
      </c>
      <c r="CL14" s="189" t="s">
        <v>0</v>
      </c>
      <c r="CM14" s="194"/>
      <c r="CN14" s="178" t="s">
        <v>11</v>
      </c>
      <c r="CO14" s="190"/>
      <c r="CP14" s="42" t="s">
        <v>23</v>
      </c>
      <c r="CQ14" s="42" t="s">
        <v>10</v>
      </c>
      <c r="CR14" s="48" t="s">
        <v>91</v>
      </c>
    </row>
    <row r="15" spans="1:96" ht="15" customHeight="1" x14ac:dyDescent="0.25">
      <c r="A15" s="13"/>
      <c r="B15" s="257" t="s">
        <v>2</v>
      </c>
      <c r="C15" s="265"/>
      <c r="D15" s="171" t="s">
        <v>199</v>
      </c>
      <c r="E15" s="15" t="s">
        <v>4</v>
      </c>
      <c r="F15" s="16">
        <v>16</v>
      </c>
      <c r="G15" s="19">
        <f>SUM(F15*5)</f>
        <v>80</v>
      </c>
      <c r="H15" s="180" t="s">
        <v>208</v>
      </c>
      <c r="I15" s="13"/>
      <c r="J15" s="257" t="s">
        <v>2</v>
      </c>
      <c r="K15" s="265"/>
      <c r="L15" s="171" t="s">
        <v>199</v>
      </c>
      <c r="M15" s="15" t="s">
        <v>4</v>
      </c>
      <c r="N15" s="16"/>
      <c r="O15" s="19">
        <f t="shared" ref="O15:O33" si="0">SUM(N15*5)</f>
        <v>0</v>
      </c>
      <c r="P15" s="180" t="s">
        <v>207</v>
      </c>
      <c r="Q15" s="13"/>
      <c r="R15" s="257" t="s">
        <v>2</v>
      </c>
      <c r="S15" s="265"/>
      <c r="T15" s="171" t="s">
        <v>199</v>
      </c>
      <c r="U15" s="15" t="s">
        <v>4</v>
      </c>
      <c r="V15" s="16">
        <v>40</v>
      </c>
      <c r="W15" s="19">
        <f t="shared" ref="W15:W48" si="1">SUM(V15*5)</f>
        <v>200</v>
      </c>
      <c r="X15" s="180" t="s">
        <v>155</v>
      </c>
      <c r="Y15" s="13"/>
      <c r="Z15" s="257" t="s">
        <v>2</v>
      </c>
      <c r="AA15" s="265"/>
      <c r="AB15" s="171" t="s">
        <v>199</v>
      </c>
      <c r="AC15" s="15" t="s">
        <v>4</v>
      </c>
      <c r="AD15" s="16">
        <v>15</v>
      </c>
      <c r="AE15" s="19">
        <f t="shared" ref="AE15:AE46" si="2">SUM(AD15*5)</f>
        <v>75</v>
      </c>
      <c r="AF15" s="180" t="s">
        <v>156</v>
      </c>
      <c r="AG15" s="13"/>
      <c r="AH15" s="259" t="s">
        <v>9</v>
      </c>
      <c r="AI15" s="260"/>
      <c r="AJ15" s="171" t="s">
        <v>199</v>
      </c>
      <c r="AK15" s="15" t="s">
        <v>4</v>
      </c>
      <c r="AL15" s="16"/>
      <c r="AM15" s="19">
        <f>SUM(AL15*125)</f>
        <v>0</v>
      </c>
      <c r="AN15" s="181" t="s">
        <v>205</v>
      </c>
      <c r="AO15" s="13"/>
      <c r="AP15" s="259" t="s">
        <v>2</v>
      </c>
      <c r="AQ15" s="260"/>
      <c r="AR15" s="171" t="s">
        <v>199</v>
      </c>
      <c r="AS15" s="15" t="s">
        <v>4</v>
      </c>
      <c r="AT15" s="16"/>
      <c r="AU15" s="19"/>
      <c r="AV15" s="181" t="s">
        <v>163</v>
      </c>
      <c r="AW15" s="13"/>
      <c r="AX15" s="259" t="s">
        <v>9</v>
      </c>
      <c r="AY15" s="260"/>
      <c r="AZ15" s="171" t="s">
        <v>199</v>
      </c>
      <c r="BA15" s="15" t="s">
        <v>4</v>
      </c>
      <c r="BB15" s="16"/>
      <c r="BC15" s="19"/>
      <c r="BD15" s="181" t="s">
        <v>206</v>
      </c>
      <c r="BE15" s="13"/>
      <c r="BF15" s="259" t="s">
        <v>2</v>
      </c>
      <c r="BG15" s="260"/>
      <c r="BH15" s="171" t="s">
        <v>199</v>
      </c>
      <c r="BI15" s="15" t="s">
        <v>4</v>
      </c>
      <c r="BJ15" s="16">
        <v>8</v>
      </c>
      <c r="BK15" s="19">
        <f>SUM(BJ15*5)</f>
        <v>40</v>
      </c>
      <c r="BL15" s="181" t="s">
        <v>205</v>
      </c>
      <c r="BM15" s="13"/>
      <c r="BN15" s="259" t="s">
        <v>2</v>
      </c>
      <c r="BO15" s="260"/>
      <c r="BP15" s="171" t="s">
        <v>199</v>
      </c>
      <c r="BQ15" s="15" t="s">
        <v>4</v>
      </c>
      <c r="BR15" s="16"/>
      <c r="BS15" s="19"/>
      <c r="BT15" s="181" t="s">
        <v>204</v>
      </c>
      <c r="BU15" s="13"/>
      <c r="BV15" s="259" t="s">
        <v>9</v>
      </c>
      <c r="BW15" s="260"/>
      <c r="BX15" s="171" t="s">
        <v>199</v>
      </c>
      <c r="BY15" s="15" t="s">
        <v>4</v>
      </c>
      <c r="BZ15" s="16"/>
      <c r="CA15" s="19"/>
      <c r="CB15" s="181" t="s">
        <v>198</v>
      </c>
      <c r="CC15" s="13"/>
      <c r="CD15" s="259" t="s">
        <v>9</v>
      </c>
      <c r="CE15" s="260"/>
      <c r="CF15" s="171" t="s">
        <v>199</v>
      </c>
      <c r="CG15" s="15" t="s">
        <v>4</v>
      </c>
      <c r="CH15" s="16"/>
      <c r="CI15" s="19"/>
      <c r="CJ15" s="181" t="s">
        <v>197</v>
      </c>
      <c r="CL15" s="259" t="s">
        <v>9</v>
      </c>
      <c r="CM15" s="260"/>
      <c r="CN15" s="171" t="s">
        <v>199</v>
      </c>
      <c r="CO15" s="15" t="s">
        <v>4</v>
      </c>
      <c r="CP15" s="16">
        <v>5</v>
      </c>
      <c r="CQ15" s="19">
        <f t="shared" ref="CQ15:CQ16" si="3">SUM(CP15*125)</f>
        <v>625</v>
      </c>
      <c r="CR15" s="181" t="s">
        <v>196</v>
      </c>
    </row>
    <row r="16" spans="1:96" ht="15" customHeight="1" x14ac:dyDescent="0.25">
      <c r="A16" s="13"/>
      <c r="B16" s="259"/>
      <c r="C16" s="266"/>
      <c r="D16" s="172"/>
      <c r="E16" s="21" t="s">
        <v>5</v>
      </c>
      <c r="F16" s="83">
        <v>16</v>
      </c>
      <c r="G16" s="25">
        <f>SUM(F16*5)</f>
        <v>80</v>
      </c>
      <c r="H16" s="181"/>
      <c r="I16" s="13"/>
      <c r="J16" s="259"/>
      <c r="K16" s="266"/>
      <c r="L16" s="172"/>
      <c r="M16" s="21" t="s">
        <v>5</v>
      </c>
      <c r="N16" s="83"/>
      <c r="O16" s="25">
        <f t="shared" si="0"/>
        <v>0</v>
      </c>
      <c r="P16" s="181"/>
      <c r="Q16" s="13"/>
      <c r="R16" s="259"/>
      <c r="S16" s="266"/>
      <c r="T16" s="172"/>
      <c r="U16" s="21" t="s">
        <v>5</v>
      </c>
      <c r="V16" s="83">
        <v>40</v>
      </c>
      <c r="W16" s="25">
        <f t="shared" si="1"/>
        <v>200</v>
      </c>
      <c r="X16" s="181"/>
      <c r="Y16" s="13"/>
      <c r="Z16" s="259"/>
      <c r="AA16" s="266"/>
      <c r="AB16" s="172"/>
      <c r="AC16" s="21" t="s">
        <v>5</v>
      </c>
      <c r="AD16" s="83">
        <v>15</v>
      </c>
      <c r="AE16" s="25">
        <f t="shared" si="2"/>
        <v>75</v>
      </c>
      <c r="AF16" s="181"/>
      <c r="AG16" s="13"/>
      <c r="AH16" s="259"/>
      <c r="AI16" s="260"/>
      <c r="AJ16" s="172"/>
      <c r="AK16" s="21" t="s">
        <v>5</v>
      </c>
      <c r="AL16" s="83"/>
      <c r="AM16" s="25">
        <f t="shared" ref="AM16:AM49" si="4">SUM(AL16*125)</f>
        <v>0</v>
      </c>
      <c r="AN16" s="181"/>
      <c r="AO16" s="13"/>
      <c r="AP16" s="259"/>
      <c r="AQ16" s="260"/>
      <c r="AR16" s="172"/>
      <c r="AS16" s="21" t="s">
        <v>5</v>
      </c>
      <c r="AT16" s="83"/>
      <c r="AU16" s="25"/>
      <c r="AV16" s="181"/>
      <c r="AW16" s="13"/>
      <c r="AX16" s="259"/>
      <c r="AY16" s="260"/>
      <c r="AZ16" s="172"/>
      <c r="BA16" s="21" t="s">
        <v>5</v>
      </c>
      <c r="BB16" s="83"/>
      <c r="BC16" s="25"/>
      <c r="BD16" s="181"/>
      <c r="BE16" s="13"/>
      <c r="BF16" s="259"/>
      <c r="BG16" s="260"/>
      <c r="BH16" s="172"/>
      <c r="BI16" s="21" t="s">
        <v>5</v>
      </c>
      <c r="BJ16" s="83">
        <v>8</v>
      </c>
      <c r="BK16" s="25">
        <f t="shared" ref="BK16:BK49" si="5">SUM(BJ16*5)</f>
        <v>40</v>
      </c>
      <c r="BL16" s="181"/>
      <c r="BM16" s="13"/>
      <c r="BN16" s="259"/>
      <c r="BO16" s="260"/>
      <c r="BP16" s="172"/>
      <c r="BQ16" s="21" t="s">
        <v>5</v>
      </c>
      <c r="BR16" s="83"/>
      <c r="BS16" s="25"/>
      <c r="BT16" s="181"/>
      <c r="BU16" s="13"/>
      <c r="BV16" s="259"/>
      <c r="BW16" s="260"/>
      <c r="BX16" s="172"/>
      <c r="BY16" s="21" t="s">
        <v>5</v>
      </c>
      <c r="BZ16" s="83"/>
      <c r="CA16" s="25"/>
      <c r="CB16" s="181"/>
      <c r="CC16" s="13"/>
      <c r="CD16" s="259"/>
      <c r="CE16" s="260"/>
      <c r="CF16" s="172"/>
      <c r="CG16" s="21" t="s">
        <v>5</v>
      </c>
      <c r="CH16" s="83"/>
      <c r="CI16" s="25"/>
      <c r="CJ16" s="181"/>
      <c r="CL16" s="259"/>
      <c r="CM16" s="260"/>
      <c r="CN16" s="172"/>
      <c r="CO16" s="21" t="s">
        <v>5</v>
      </c>
      <c r="CP16" s="83">
        <v>5</v>
      </c>
      <c r="CQ16" s="25">
        <f t="shared" si="3"/>
        <v>625</v>
      </c>
      <c r="CR16" s="181"/>
    </row>
    <row r="17" spans="1:96" ht="15" customHeight="1" x14ac:dyDescent="0.25">
      <c r="A17" s="13"/>
      <c r="B17" s="259"/>
      <c r="C17" s="266"/>
      <c r="D17" s="172"/>
      <c r="E17" s="21" t="s">
        <v>6</v>
      </c>
      <c r="F17" s="16">
        <v>16</v>
      </c>
      <c r="G17" s="25">
        <f t="shared" ref="G17:G18" si="6">SUM(F17*5)</f>
        <v>80</v>
      </c>
      <c r="H17" s="181"/>
      <c r="I17" s="13"/>
      <c r="J17" s="259"/>
      <c r="K17" s="266"/>
      <c r="L17" s="172"/>
      <c r="M17" s="21" t="s">
        <v>6</v>
      </c>
      <c r="N17" s="16">
        <v>10</v>
      </c>
      <c r="O17" s="25">
        <f t="shared" si="0"/>
        <v>50</v>
      </c>
      <c r="P17" s="181"/>
      <c r="Q17" s="13"/>
      <c r="R17" s="259"/>
      <c r="S17" s="266"/>
      <c r="T17" s="172"/>
      <c r="U17" s="21" t="s">
        <v>6</v>
      </c>
      <c r="V17" s="16">
        <v>40</v>
      </c>
      <c r="W17" s="25">
        <f t="shared" si="1"/>
        <v>200</v>
      </c>
      <c r="X17" s="181"/>
      <c r="Y17" s="13"/>
      <c r="Z17" s="259"/>
      <c r="AA17" s="266"/>
      <c r="AB17" s="172"/>
      <c r="AC17" s="21" t="s">
        <v>6</v>
      </c>
      <c r="AD17" s="16">
        <v>15</v>
      </c>
      <c r="AE17" s="25">
        <f t="shared" si="2"/>
        <v>75</v>
      </c>
      <c r="AF17" s="181"/>
      <c r="AG17" s="13"/>
      <c r="AH17" s="259"/>
      <c r="AI17" s="260"/>
      <c r="AJ17" s="172"/>
      <c r="AK17" s="21" t="s">
        <v>6</v>
      </c>
      <c r="AL17" s="16"/>
      <c r="AM17" s="25">
        <f t="shared" si="4"/>
        <v>0</v>
      </c>
      <c r="AN17" s="181"/>
      <c r="AO17" s="13"/>
      <c r="AP17" s="259"/>
      <c r="AQ17" s="260"/>
      <c r="AR17" s="172"/>
      <c r="AS17" s="21" t="s">
        <v>6</v>
      </c>
      <c r="AT17" s="16"/>
      <c r="AU17" s="25"/>
      <c r="AV17" s="181"/>
      <c r="AW17" s="13"/>
      <c r="AX17" s="259"/>
      <c r="AY17" s="260"/>
      <c r="AZ17" s="172"/>
      <c r="BA17" s="21" t="s">
        <v>6</v>
      </c>
      <c r="BB17" s="16"/>
      <c r="BC17" s="25"/>
      <c r="BD17" s="181"/>
      <c r="BE17" s="13"/>
      <c r="BF17" s="259"/>
      <c r="BG17" s="260"/>
      <c r="BH17" s="172"/>
      <c r="BI17" s="21" t="s">
        <v>6</v>
      </c>
      <c r="BJ17" s="16">
        <v>8</v>
      </c>
      <c r="BK17" s="25">
        <f t="shared" si="5"/>
        <v>40</v>
      </c>
      <c r="BL17" s="181"/>
      <c r="BM17" s="13"/>
      <c r="BN17" s="259"/>
      <c r="BO17" s="260"/>
      <c r="BP17" s="172"/>
      <c r="BQ17" s="21" t="s">
        <v>6</v>
      </c>
      <c r="BR17" s="16">
        <v>2</v>
      </c>
      <c r="BS17" s="25">
        <f>BR17*5</f>
        <v>10</v>
      </c>
      <c r="BT17" s="181"/>
      <c r="BU17" s="13"/>
      <c r="BV17" s="259"/>
      <c r="BW17" s="260"/>
      <c r="BX17" s="172"/>
      <c r="BY17" s="21" t="s">
        <v>6</v>
      </c>
      <c r="BZ17" s="16"/>
      <c r="CA17" s="25"/>
      <c r="CB17" s="181"/>
      <c r="CC17" s="13"/>
      <c r="CD17" s="259"/>
      <c r="CE17" s="260"/>
      <c r="CF17" s="172"/>
      <c r="CG17" s="21" t="s">
        <v>6</v>
      </c>
      <c r="CH17" s="16"/>
      <c r="CI17" s="25"/>
      <c r="CJ17" s="181"/>
      <c r="CL17" s="259"/>
      <c r="CM17" s="260"/>
      <c r="CN17" s="172"/>
      <c r="CO17" s="21" t="s">
        <v>6</v>
      </c>
      <c r="CP17" s="16"/>
      <c r="CQ17" s="25"/>
      <c r="CR17" s="181"/>
    </row>
    <row r="18" spans="1:96" ht="15" customHeight="1" x14ac:dyDescent="0.25">
      <c r="A18" s="13"/>
      <c r="B18" s="259"/>
      <c r="C18" s="266"/>
      <c r="D18" s="172"/>
      <c r="E18" s="21" t="s">
        <v>5</v>
      </c>
      <c r="F18" s="83">
        <v>20</v>
      </c>
      <c r="G18" s="25">
        <f t="shared" si="6"/>
        <v>100</v>
      </c>
      <c r="H18" s="181"/>
      <c r="I18" s="13"/>
      <c r="J18" s="259"/>
      <c r="K18" s="266"/>
      <c r="L18" s="172"/>
      <c r="M18" s="21" t="s">
        <v>5</v>
      </c>
      <c r="N18" s="83">
        <v>10</v>
      </c>
      <c r="O18" s="25">
        <f t="shared" si="0"/>
        <v>50</v>
      </c>
      <c r="P18" s="181"/>
      <c r="Q18" s="13"/>
      <c r="R18" s="259"/>
      <c r="S18" s="266"/>
      <c r="T18" s="172"/>
      <c r="U18" s="21" t="s">
        <v>5</v>
      </c>
      <c r="V18" s="83">
        <v>40</v>
      </c>
      <c r="W18" s="25">
        <f t="shared" si="1"/>
        <v>200</v>
      </c>
      <c r="X18" s="181"/>
      <c r="Y18" s="13"/>
      <c r="Z18" s="259"/>
      <c r="AA18" s="266"/>
      <c r="AB18" s="172"/>
      <c r="AC18" s="21" t="s">
        <v>5</v>
      </c>
      <c r="AD18" s="83">
        <v>15</v>
      </c>
      <c r="AE18" s="25">
        <f t="shared" si="2"/>
        <v>75</v>
      </c>
      <c r="AF18" s="181"/>
      <c r="AG18" s="13"/>
      <c r="AH18" s="259"/>
      <c r="AI18" s="260"/>
      <c r="AJ18" s="172"/>
      <c r="AK18" s="21" t="s">
        <v>5</v>
      </c>
      <c r="AL18" s="83"/>
      <c r="AM18" s="25">
        <f t="shared" si="4"/>
        <v>0</v>
      </c>
      <c r="AN18" s="181"/>
      <c r="AO18" s="13"/>
      <c r="AP18" s="259"/>
      <c r="AQ18" s="260"/>
      <c r="AR18" s="172"/>
      <c r="AS18" s="21" t="s">
        <v>5</v>
      </c>
      <c r="AT18" s="83"/>
      <c r="AU18" s="25"/>
      <c r="AV18" s="181"/>
      <c r="AW18" s="13"/>
      <c r="AX18" s="259"/>
      <c r="AY18" s="260"/>
      <c r="AZ18" s="172"/>
      <c r="BA18" s="21" t="s">
        <v>5</v>
      </c>
      <c r="BB18" s="83"/>
      <c r="BC18" s="25"/>
      <c r="BD18" s="181"/>
      <c r="BE18" s="13"/>
      <c r="BF18" s="259"/>
      <c r="BG18" s="260"/>
      <c r="BH18" s="172"/>
      <c r="BI18" s="21" t="s">
        <v>5</v>
      </c>
      <c r="BJ18" s="83">
        <v>8</v>
      </c>
      <c r="BK18" s="25">
        <f t="shared" si="5"/>
        <v>40</v>
      </c>
      <c r="BL18" s="181"/>
      <c r="BM18" s="13"/>
      <c r="BN18" s="259"/>
      <c r="BO18" s="260"/>
      <c r="BP18" s="172"/>
      <c r="BQ18" s="21" t="s">
        <v>5</v>
      </c>
      <c r="BR18" s="83">
        <v>2</v>
      </c>
      <c r="BS18" s="25">
        <f t="shared" ref="BS18:BS19" si="7">BR18*5</f>
        <v>10</v>
      </c>
      <c r="BT18" s="181"/>
      <c r="BU18" s="13"/>
      <c r="BV18" s="259"/>
      <c r="BW18" s="260"/>
      <c r="BX18" s="172"/>
      <c r="BY18" s="21" t="s">
        <v>5</v>
      </c>
      <c r="BZ18" s="83"/>
      <c r="CA18" s="25"/>
      <c r="CB18" s="181"/>
      <c r="CC18" s="13"/>
      <c r="CD18" s="259"/>
      <c r="CE18" s="260"/>
      <c r="CF18" s="172"/>
      <c r="CG18" s="21" t="s">
        <v>5</v>
      </c>
      <c r="CH18" s="83"/>
      <c r="CI18" s="25"/>
      <c r="CJ18" s="181"/>
      <c r="CL18" s="259"/>
      <c r="CM18" s="260"/>
      <c r="CN18" s="172"/>
      <c r="CO18" s="21" t="s">
        <v>5</v>
      </c>
      <c r="CP18" s="83"/>
      <c r="CQ18" s="25"/>
      <c r="CR18" s="181"/>
    </row>
    <row r="19" spans="1:96" ht="15" customHeight="1" x14ac:dyDescent="0.25">
      <c r="A19" s="13"/>
      <c r="B19" s="259"/>
      <c r="C19" s="266"/>
      <c r="D19" s="172"/>
      <c r="E19" s="21" t="s">
        <v>7</v>
      </c>
      <c r="F19" s="16">
        <v>20</v>
      </c>
      <c r="G19" s="25">
        <f>SUM(F19*5)</f>
        <v>100</v>
      </c>
      <c r="H19" s="181"/>
      <c r="I19" s="13"/>
      <c r="J19" s="259"/>
      <c r="K19" s="266"/>
      <c r="L19" s="172"/>
      <c r="M19" s="21" t="s">
        <v>7</v>
      </c>
      <c r="N19" s="16">
        <v>10</v>
      </c>
      <c r="O19" s="25">
        <f t="shared" si="0"/>
        <v>50</v>
      </c>
      <c r="P19" s="181"/>
      <c r="Q19" s="13"/>
      <c r="R19" s="259"/>
      <c r="S19" s="266"/>
      <c r="T19" s="172"/>
      <c r="U19" s="21" t="s">
        <v>7</v>
      </c>
      <c r="V19" s="16">
        <v>40</v>
      </c>
      <c r="W19" s="25">
        <f t="shared" si="1"/>
        <v>200</v>
      </c>
      <c r="X19" s="181"/>
      <c r="Y19" s="13"/>
      <c r="Z19" s="259"/>
      <c r="AA19" s="266"/>
      <c r="AB19" s="172"/>
      <c r="AC19" s="21" t="s">
        <v>7</v>
      </c>
      <c r="AD19" s="16"/>
      <c r="AE19" s="25"/>
      <c r="AF19" s="181"/>
      <c r="AG19" s="13"/>
      <c r="AH19" s="259"/>
      <c r="AI19" s="260"/>
      <c r="AJ19" s="172"/>
      <c r="AK19" s="21" t="s">
        <v>7</v>
      </c>
      <c r="AL19" s="16"/>
      <c r="AM19" s="25">
        <f t="shared" si="4"/>
        <v>0</v>
      </c>
      <c r="AN19" s="181"/>
      <c r="AO19" s="13"/>
      <c r="AP19" s="259"/>
      <c r="AQ19" s="260"/>
      <c r="AR19" s="172"/>
      <c r="AS19" s="21" t="s">
        <v>7</v>
      </c>
      <c r="AT19" s="16"/>
      <c r="AU19" s="25"/>
      <c r="AV19" s="181"/>
      <c r="AW19" s="13"/>
      <c r="AX19" s="259"/>
      <c r="AY19" s="260"/>
      <c r="AZ19" s="172"/>
      <c r="BA19" s="21" t="s">
        <v>7</v>
      </c>
      <c r="BB19" s="16"/>
      <c r="BC19" s="25"/>
      <c r="BD19" s="181"/>
      <c r="BE19" s="13"/>
      <c r="BF19" s="259"/>
      <c r="BG19" s="260"/>
      <c r="BH19" s="172"/>
      <c r="BI19" s="21" t="s">
        <v>7</v>
      </c>
      <c r="BJ19" s="16">
        <v>8</v>
      </c>
      <c r="BK19" s="25">
        <f t="shared" si="5"/>
        <v>40</v>
      </c>
      <c r="BL19" s="181"/>
      <c r="BM19" s="13"/>
      <c r="BN19" s="259"/>
      <c r="BO19" s="260"/>
      <c r="BP19" s="172"/>
      <c r="BQ19" s="21" t="s">
        <v>7</v>
      </c>
      <c r="BR19" s="16">
        <v>2</v>
      </c>
      <c r="BS19" s="25">
        <f t="shared" si="7"/>
        <v>10</v>
      </c>
      <c r="BT19" s="181"/>
      <c r="BU19" s="13"/>
      <c r="BV19" s="259"/>
      <c r="BW19" s="260"/>
      <c r="BX19" s="172"/>
      <c r="BY19" s="21" t="s">
        <v>7</v>
      </c>
      <c r="BZ19" s="16">
        <v>2</v>
      </c>
      <c r="CA19" s="25">
        <f>BZ19*125</f>
        <v>250</v>
      </c>
      <c r="CB19" s="181"/>
      <c r="CC19" s="13"/>
      <c r="CD19" s="259"/>
      <c r="CE19" s="260"/>
      <c r="CF19" s="172"/>
      <c r="CG19" s="21" t="s">
        <v>7</v>
      </c>
      <c r="CH19" s="16"/>
      <c r="CI19" s="25"/>
      <c r="CJ19" s="181"/>
      <c r="CL19" s="259"/>
      <c r="CM19" s="260"/>
      <c r="CN19" s="172"/>
      <c r="CO19" s="21" t="s">
        <v>7</v>
      </c>
      <c r="CP19" s="16"/>
      <c r="CQ19" s="25"/>
      <c r="CR19" s="181"/>
    </row>
    <row r="20" spans="1:96" ht="15" customHeight="1" x14ac:dyDescent="0.25">
      <c r="A20" s="13"/>
      <c r="B20" s="259"/>
      <c r="C20" s="266"/>
      <c r="D20" s="172"/>
      <c r="E20" s="27" t="s">
        <v>8</v>
      </c>
      <c r="F20" s="22"/>
      <c r="G20" s="25"/>
      <c r="H20" s="181"/>
      <c r="I20" s="13"/>
      <c r="J20" s="259"/>
      <c r="K20" s="266"/>
      <c r="L20" s="172"/>
      <c r="M20" s="27" t="s">
        <v>8</v>
      </c>
      <c r="N20" s="22"/>
      <c r="O20" s="25"/>
      <c r="P20" s="181"/>
      <c r="Q20" s="13"/>
      <c r="R20" s="259"/>
      <c r="S20" s="266"/>
      <c r="T20" s="172"/>
      <c r="U20" s="27" t="s">
        <v>8</v>
      </c>
      <c r="V20" s="22">
        <v>20</v>
      </c>
      <c r="W20" s="25">
        <f t="shared" si="1"/>
        <v>100</v>
      </c>
      <c r="X20" s="181"/>
      <c r="Y20" s="13"/>
      <c r="Z20" s="259"/>
      <c r="AA20" s="266"/>
      <c r="AB20" s="172"/>
      <c r="AC20" s="27" t="s">
        <v>8</v>
      </c>
      <c r="AD20" s="22"/>
      <c r="AE20" s="25"/>
      <c r="AF20" s="181"/>
      <c r="AG20" s="13"/>
      <c r="AH20" s="259"/>
      <c r="AI20" s="260"/>
      <c r="AJ20" s="172"/>
      <c r="AK20" s="27" t="s">
        <v>8</v>
      </c>
      <c r="AL20" s="22"/>
      <c r="AM20" s="25">
        <f t="shared" si="4"/>
        <v>0</v>
      </c>
      <c r="AN20" s="181"/>
      <c r="AO20" s="13"/>
      <c r="AP20" s="259"/>
      <c r="AQ20" s="260"/>
      <c r="AR20" s="172"/>
      <c r="AS20" s="27" t="s">
        <v>8</v>
      </c>
      <c r="AT20" s="22"/>
      <c r="AU20" s="25"/>
      <c r="AV20" s="181"/>
      <c r="AW20" s="13"/>
      <c r="AX20" s="259"/>
      <c r="AY20" s="260"/>
      <c r="AZ20" s="172"/>
      <c r="BA20" s="27" t="s">
        <v>8</v>
      </c>
      <c r="BB20" s="22"/>
      <c r="BC20" s="25"/>
      <c r="BD20" s="181"/>
      <c r="BE20" s="13"/>
      <c r="BF20" s="259"/>
      <c r="BG20" s="260"/>
      <c r="BH20" s="172"/>
      <c r="BI20" s="27" t="s">
        <v>8</v>
      </c>
      <c r="BJ20" s="22">
        <v>8</v>
      </c>
      <c r="BK20" s="25">
        <f t="shared" si="5"/>
        <v>40</v>
      </c>
      <c r="BL20" s="181"/>
      <c r="BM20" s="13"/>
      <c r="BN20" s="259"/>
      <c r="BO20" s="260"/>
      <c r="BP20" s="172"/>
      <c r="BQ20" s="27" t="s">
        <v>8</v>
      </c>
      <c r="BR20" s="22"/>
      <c r="BS20" s="25"/>
      <c r="BT20" s="181"/>
      <c r="BU20" s="13"/>
      <c r="BV20" s="259"/>
      <c r="BW20" s="260"/>
      <c r="BX20" s="172"/>
      <c r="BY20" s="27" t="s">
        <v>8</v>
      </c>
      <c r="BZ20" s="22"/>
      <c r="CA20" s="25"/>
      <c r="CB20" s="181"/>
      <c r="CC20" s="13"/>
      <c r="CD20" s="259"/>
      <c r="CE20" s="260"/>
      <c r="CF20" s="172"/>
      <c r="CG20" s="27" t="s">
        <v>8</v>
      </c>
      <c r="CH20" s="22"/>
      <c r="CI20" s="25"/>
      <c r="CJ20" s="181"/>
      <c r="CL20" s="259"/>
      <c r="CM20" s="260"/>
      <c r="CN20" s="172"/>
      <c r="CO20" s="27" t="s">
        <v>8</v>
      </c>
      <c r="CP20" s="22"/>
      <c r="CQ20" s="25"/>
      <c r="CR20" s="181"/>
    </row>
    <row r="21" spans="1:96" ht="15" customHeight="1" thickBot="1" x14ac:dyDescent="0.3">
      <c r="A21" s="13"/>
      <c r="B21" s="261"/>
      <c r="C21" s="267"/>
      <c r="D21" s="173"/>
      <c r="E21" s="15" t="s">
        <v>8</v>
      </c>
      <c r="F21" s="28"/>
      <c r="G21" s="29"/>
      <c r="H21" s="182"/>
      <c r="I21" s="13"/>
      <c r="J21" s="261"/>
      <c r="K21" s="267"/>
      <c r="L21" s="173"/>
      <c r="M21" s="15" t="s">
        <v>8</v>
      </c>
      <c r="N21" s="28"/>
      <c r="O21" s="29"/>
      <c r="P21" s="182"/>
      <c r="Q21" s="13"/>
      <c r="R21" s="261"/>
      <c r="S21" s="267"/>
      <c r="T21" s="173"/>
      <c r="U21" s="15" t="s">
        <v>8</v>
      </c>
      <c r="V21" s="28"/>
      <c r="W21" s="29"/>
      <c r="X21" s="182"/>
      <c r="Y21" s="13"/>
      <c r="Z21" s="261"/>
      <c r="AA21" s="267"/>
      <c r="AB21" s="173"/>
      <c r="AC21" s="15" t="s">
        <v>8</v>
      </c>
      <c r="AD21" s="28"/>
      <c r="AE21" s="29"/>
      <c r="AF21" s="182"/>
      <c r="AG21" s="13"/>
      <c r="AH21" s="261"/>
      <c r="AI21" s="262"/>
      <c r="AJ21" s="173"/>
      <c r="AK21" s="15" t="s">
        <v>8</v>
      </c>
      <c r="AL21" s="28"/>
      <c r="AM21" s="29">
        <f t="shared" si="4"/>
        <v>0</v>
      </c>
      <c r="AN21" s="182"/>
      <c r="AO21" s="13"/>
      <c r="AP21" s="261"/>
      <c r="AQ21" s="262"/>
      <c r="AR21" s="173"/>
      <c r="AS21" s="15" t="s">
        <v>8</v>
      </c>
      <c r="AT21" s="28"/>
      <c r="AU21" s="29"/>
      <c r="AV21" s="182"/>
      <c r="AW21" s="13"/>
      <c r="AX21" s="261"/>
      <c r="AY21" s="262"/>
      <c r="AZ21" s="173"/>
      <c r="BA21" s="15" t="s">
        <v>8</v>
      </c>
      <c r="BB21" s="28"/>
      <c r="BC21" s="29"/>
      <c r="BD21" s="182"/>
      <c r="BE21" s="13"/>
      <c r="BF21" s="261"/>
      <c r="BG21" s="262"/>
      <c r="BH21" s="173"/>
      <c r="BI21" s="15" t="s">
        <v>8</v>
      </c>
      <c r="BJ21" s="28">
        <v>8</v>
      </c>
      <c r="BK21" s="29">
        <f t="shared" si="5"/>
        <v>40</v>
      </c>
      <c r="BL21" s="182"/>
      <c r="BM21" s="13"/>
      <c r="BN21" s="261"/>
      <c r="BO21" s="262"/>
      <c r="BP21" s="173"/>
      <c r="BQ21" s="15" t="s">
        <v>8</v>
      </c>
      <c r="BR21" s="28"/>
      <c r="BS21" s="29"/>
      <c r="BT21" s="182"/>
      <c r="BU21" s="13"/>
      <c r="BV21" s="261"/>
      <c r="BW21" s="262"/>
      <c r="BX21" s="173"/>
      <c r="BY21" s="15" t="s">
        <v>8</v>
      </c>
      <c r="BZ21" s="28"/>
      <c r="CA21" s="29"/>
      <c r="CB21" s="182"/>
      <c r="CC21" s="13"/>
      <c r="CD21" s="261"/>
      <c r="CE21" s="262"/>
      <c r="CF21" s="173"/>
      <c r="CG21" s="15" t="s">
        <v>8</v>
      </c>
      <c r="CH21" s="28"/>
      <c r="CI21" s="29"/>
      <c r="CJ21" s="182"/>
      <c r="CL21" s="261"/>
      <c r="CM21" s="262"/>
      <c r="CN21" s="173"/>
      <c r="CO21" s="15" t="s">
        <v>8</v>
      </c>
      <c r="CP21" s="28"/>
      <c r="CQ21" s="29"/>
      <c r="CR21" s="182"/>
    </row>
    <row r="22" spans="1:96" ht="15" customHeight="1" x14ac:dyDescent="0.25">
      <c r="A22" s="13"/>
      <c r="B22" s="257" t="s">
        <v>2</v>
      </c>
      <c r="C22" s="265"/>
      <c r="D22" s="171" t="s">
        <v>200</v>
      </c>
      <c r="E22" s="30" t="s">
        <v>4</v>
      </c>
      <c r="F22" s="16">
        <v>20</v>
      </c>
      <c r="G22" s="19">
        <f>SUM(F22*5)</f>
        <v>100</v>
      </c>
      <c r="H22" s="180" t="s">
        <v>208</v>
      </c>
      <c r="I22" s="13"/>
      <c r="J22" s="257" t="s">
        <v>2</v>
      </c>
      <c r="K22" s="265"/>
      <c r="L22" s="171" t="s">
        <v>200</v>
      </c>
      <c r="M22" s="30" t="s">
        <v>4</v>
      </c>
      <c r="N22" s="16"/>
      <c r="O22" s="19">
        <f t="shared" ref="O22:O23" si="8">SUM(N22*5)</f>
        <v>0</v>
      </c>
      <c r="P22" s="180" t="s">
        <v>207</v>
      </c>
      <c r="Q22" s="13"/>
      <c r="R22" s="257" t="s">
        <v>2</v>
      </c>
      <c r="S22" s="265"/>
      <c r="T22" s="171" t="s">
        <v>200</v>
      </c>
      <c r="U22" s="30" t="s">
        <v>4</v>
      </c>
      <c r="V22" s="16">
        <v>40</v>
      </c>
      <c r="W22" s="19">
        <f t="shared" si="1"/>
        <v>200</v>
      </c>
      <c r="X22" s="180" t="s">
        <v>155</v>
      </c>
      <c r="Y22" s="13"/>
      <c r="Z22" s="257" t="s">
        <v>2</v>
      </c>
      <c r="AA22" s="265"/>
      <c r="AB22" s="171" t="s">
        <v>200</v>
      </c>
      <c r="AC22" s="30" t="s">
        <v>4</v>
      </c>
      <c r="AD22" s="16">
        <v>15</v>
      </c>
      <c r="AE22" s="19">
        <f t="shared" si="2"/>
        <v>75</v>
      </c>
      <c r="AF22" s="180" t="s">
        <v>156</v>
      </c>
      <c r="AG22" s="13"/>
      <c r="AH22" s="257" t="s">
        <v>9</v>
      </c>
      <c r="AI22" s="258"/>
      <c r="AJ22" s="171" t="s">
        <v>200</v>
      </c>
      <c r="AK22" s="30" t="s">
        <v>4</v>
      </c>
      <c r="AL22" s="16"/>
      <c r="AM22" s="19">
        <f t="shared" si="4"/>
        <v>0</v>
      </c>
      <c r="AN22" s="181" t="s">
        <v>205</v>
      </c>
      <c r="AO22" s="13"/>
      <c r="AP22" s="259" t="s">
        <v>2</v>
      </c>
      <c r="AQ22" s="260"/>
      <c r="AR22" s="171" t="s">
        <v>200</v>
      </c>
      <c r="AS22" s="30" t="s">
        <v>4</v>
      </c>
      <c r="AT22" s="16"/>
      <c r="AU22" s="19"/>
      <c r="AV22" s="181" t="s">
        <v>163</v>
      </c>
      <c r="AW22" s="13"/>
      <c r="AX22" s="257" t="s">
        <v>9</v>
      </c>
      <c r="AY22" s="258"/>
      <c r="AZ22" s="171" t="s">
        <v>200</v>
      </c>
      <c r="BA22" s="30" t="s">
        <v>4</v>
      </c>
      <c r="BB22" s="16"/>
      <c r="BC22" s="19"/>
      <c r="BD22" s="181" t="s">
        <v>206</v>
      </c>
      <c r="BE22" s="13"/>
      <c r="BF22" s="259" t="s">
        <v>2</v>
      </c>
      <c r="BG22" s="260"/>
      <c r="BH22" s="171" t="s">
        <v>200</v>
      </c>
      <c r="BI22" s="30" t="s">
        <v>4</v>
      </c>
      <c r="BJ22" s="16">
        <v>10</v>
      </c>
      <c r="BK22" s="19">
        <f t="shared" si="5"/>
        <v>50</v>
      </c>
      <c r="BL22" s="181" t="s">
        <v>205</v>
      </c>
      <c r="BM22" s="13"/>
      <c r="BN22" s="259" t="s">
        <v>2</v>
      </c>
      <c r="BO22" s="260"/>
      <c r="BP22" s="171" t="s">
        <v>200</v>
      </c>
      <c r="BQ22" s="30" t="s">
        <v>4</v>
      </c>
      <c r="BR22" s="16"/>
      <c r="BS22" s="19"/>
      <c r="BT22" s="181" t="s">
        <v>204</v>
      </c>
      <c r="BU22" s="13"/>
      <c r="BV22" s="259" t="s">
        <v>9</v>
      </c>
      <c r="BW22" s="260"/>
      <c r="BX22" s="171" t="s">
        <v>200</v>
      </c>
      <c r="BY22" s="30" t="s">
        <v>4</v>
      </c>
      <c r="BZ22" s="16"/>
      <c r="CA22" s="19"/>
      <c r="CB22" s="180"/>
      <c r="CC22" s="13"/>
      <c r="CD22" s="259" t="s">
        <v>9</v>
      </c>
      <c r="CE22" s="260"/>
      <c r="CF22" s="171" t="s">
        <v>200</v>
      </c>
      <c r="CG22" s="30" t="s">
        <v>4</v>
      </c>
      <c r="CH22" s="16"/>
      <c r="CI22" s="19"/>
      <c r="CJ22" s="180"/>
      <c r="CL22" s="259" t="s">
        <v>9</v>
      </c>
      <c r="CM22" s="260"/>
      <c r="CN22" s="171" t="s">
        <v>200</v>
      </c>
      <c r="CO22" s="30" t="s">
        <v>4</v>
      </c>
      <c r="CP22" s="16">
        <v>5</v>
      </c>
      <c r="CQ22" s="19">
        <f t="shared" ref="CQ22:CQ23" si="9">SUM(CP22*125)</f>
        <v>625</v>
      </c>
      <c r="CR22" s="181" t="s">
        <v>196</v>
      </c>
    </row>
    <row r="23" spans="1:96" ht="15" customHeight="1" x14ac:dyDescent="0.25">
      <c r="A23" s="13"/>
      <c r="B23" s="259"/>
      <c r="C23" s="266"/>
      <c r="D23" s="172"/>
      <c r="E23" s="21" t="s">
        <v>5</v>
      </c>
      <c r="F23" s="83">
        <v>20</v>
      </c>
      <c r="G23" s="25">
        <f>SUM(F23*5)</f>
        <v>100</v>
      </c>
      <c r="H23" s="181"/>
      <c r="I23" s="13"/>
      <c r="J23" s="259"/>
      <c r="K23" s="266"/>
      <c r="L23" s="172"/>
      <c r="M23" s="21" t="s">
        <v>5</v>
      </c>
      <c r="N23" s="83"/>
      <c r="O23" s="25">
        <f t="shared" si="8"/>
        <v>0</v>
      </c>
      <c r="P23" s="181"/>
      <c r="Q23" s="13"/>
      <c r="R23" s="259"/>
      <c r="S23" s="266"/>
      <c r="T23" s="172"/>
      <c r="U23" s="21" t="s">
        <v>5</v>
      </c>
      <c r="V23" s="83">
        <v>40</v>
      </c>
      <c r="W23" s="25">
        <f t="shared" si="1"/>
        <v>200</v>
      </c>
      <c r="X23" s="181"/>
      <c r="Y23" s="13"/>
      <c r="Z23" s="259"/>
      <c r="AA23" s="266"/>
      <c r="AB23" s="172"/>
      <c r="AC23" s="21" t="s">
        <v>5</v>
      </c>
      <c r="AD23" s="83">
        <v>15</v>
      </c>
      <c r="AE23" s="25">
        <f t="shared" si="2"/>
        <v>75</v>
      </c>
      <c r="AF23" s="181"/>
      <c r="AG23" s="13"/>
      <c r="AH23" s="259"/>
      <c r="AI23" s="260"/>
      <c r="AJ23" s="172"/>
      <c r="AK23" s="21" t="s">
        <v>5</v>
      </c>
      <c r="AL23" s="83"/>
      <c r="AM23" s="25">
        <f t="shared" si="4"/>
        <v>0</v>
      </c>
      <c r="AN23" s="181"/>
      <c r="AO23" s="13"/>
      <c r="AP23" s="259"/>
      <c r="AQ23" s="260"/>
      <c r="AR23" s="172"/>
      <c r="AS23" s="21" t="s">
        <v>5</v>
      </c>
      <c r="AT23" s="83"/>
      <c r="AU23" s="25"/>
      <c r="AV23" s="181"/>
      <c r="AW23" s="13"/>
      <c r="AX23" s="259"/>
      <c r="AY23" s="260"/>
      <c r="AZ23" s="172"/>
      <c r="BA23" s="21" t="s">
        <v>5</v>
      </c>
      <c r="BB23" s="83"/>
      <c r="BC23" s="25"/>
      <c r="BD23" s="181"/>
      <c r="BE23" s="13"/>
      <c r="BF23" s="259"/>
      <c r="BG23" s="260"/>
      <c r="BH23" s="172"/>
      <c r="BI23" s="21" t="s">
        <v>5</v>
      </c>
      <c r="BJ23" s="83">
        <v>10</v>
      </c>
      <c r="BK23" s="25">
        <f t="shared" si="5"/>
        <v>50</v>
      </c>
      <c r="BL23" s="181"/>
      <c r="BM23" s="13"/>
      <c r="BN23" s="259"/>
      <c r="BO23" s="260"/>
      <c r="BP23" s="172"/>
      <c r="BQ23" s="21" t="s">
        <v>5</v>
      </c>
      <c r="BR23" s="83"/>
      <c r="BS23" s="25"/>
      <c r="BT23" s="181"/>
      <c r="BU23" s="13"/>
      <c r="BV23" s="259"/>
      <c r="BW23" s="260"/>
      <c r="BX23" s="172"/>
      <c r="BY23" s="21" t="s">
        <v>5</v>
      </c>
      <c r="BZ23" s="83"/>
      <c r="CA23" s="25"/>
      <c r="CB23" s="181"/>
      <c r="CC23" s="13"/>
      <c r="CD23" s="259"/>
      <c r="CE23" s="260"/>
      <c r="CF23" s="172"/>
      <c r="CG23" s="21" t="s">
        <v>5</v>
      </c>
      <c r="CH23" s="83"/>
      <c r="CI23" s="25"/>
      <c r="CJ23" s="181"/>
      <c r="CL23" s="259"/>
      <c r="CM23" s="260"/>
      <c r="CN23" s="172"/>
      <c r="CO23" s="21" t="s">
        <v>5</v>
      </c>
      <c r="CP23" s="83">
        <v>5</v>
      </c>
      <c r="CQ23" s="25">
        <f t="shared" si="9"/>
        <v>625</v>
      </c>
      <c r="CR23" s="181"/>
    </row>
    <row r="24" spans="1:96" ht="15" customHeight="1" x14ac:dyDescent="0.25">
      <c r="A24" s="13"/>
      <c r="B24" s="259"/>
      <c r="C24" s="266"/>
      <c r="D24" s="172"/>
      <c r="E24" s="21" t="s">
        <v>6</v>
      </c>
      <c r="F24" s="16">
        <v>20</v>
      </c>
      <c r="G24" s="25">
        <f t="shared" ref="G24:G25" si="10">SUM(F24*5)</f>
        <v>100</v>
      </c>
      <c r="H24" s="181"/>
      <c r="I24" s="13"/>
      <c r="J24" s="259"/>
      <c r="K24" s="266"/>
      <c r="L24" s="172"/>
      <c r="M24" s="21" t="s">
        <v>6</v>
      </c>
      <c r="N24" s="16">
        <v>10</v>
      </c>
      <c r="O24" s="25">
        <f t="shared" si="0"/>
        <v>50</v>
      </c>
      <c r="P24" s="181"/>
      <c r="Q24" s="13"/>
      <c r="R24" s="259"/>
      <c r="S24" s="266"/>
      <c r="T24" s="172"/>
      <c r="U24" s="21" t="s">
        <v>6</v>
      </c>
      <c r="V24" s="16">
        <v>40</v>
      </c>
      <c r="W24" s="25">
        <f t="shared" si="1"/>
        <v>200</v>
      </c>
      <c r="X24" s="181"/>
      <c r="Y24" s="13"/>
      <c r="Z24" s="259"/>
      <c r="AA24" s="266"/>
      <c r="AB24" s="172"/>
      <c r="AC24" s="21" t="s">
        <v>6</v>
      </c>
      <c r="AD24" s="16">
        <v>15</v>
      </c>
      <c r="AE24" s="25">
        <f t="shared" si="2"/>
        <v>75</v>
      </c>
      <c r="AF24" s="181"/>
      <c r="AG24" s="13"/>
      <c r="AH24" s="259"/>
      <c r="AI24" s="260"/>
      <c r="AJ24" s="172"/>
      <c r="AK24" s="21" t="s">
        <v>6</v>
      </c>
      <c r="AL24" s="16"/>
      <c r="AM24" s="25">
        <f t="shared" si="4"/>
        <v>0</v>
      </c>
      <c r="AN24" s="181"/>
      <c r="AO24" s="13"/>
      <c r="AP24" s="259"/>
      <c r="AQ24" s="260"/>
      <c r="AR24" s="172"/>
      <c r="AS24" s="21" t="s">
        <v>6</v>
      </c>
      <c r="AT24" s="16"/>
      <c r="AU24" s="25"/>
      <c r="AV24" s="181"/>
      <c r="AW24" s="13"/>
      <c r="AX24" s="259"/>
      <c r="AY24" s="260"/>
      <c r="AZ24" s="172"/>
      <c r="BA24" s="21" t="s">
        <v>6</v>
      </c>
      <c r="BB24" s="16"/>
      <c r="BC24" s="25"/>
      <c r="BD24" s="181"/>
      <c r="BE24" s="13"/>
      <c r="BF24" s="259"/>
      <c r="BG24" s="260"/>
      <c r="BH24" s="172"/>
      <c r="BI24" s="21" t="s">
        <v>6</v>
      </c>
      <c r="BJ24" s="16">
        <v>10</v>
      </c>
      <c r="BK24" s="25">
        <f t="shared" si="5"/>
        <v>50</v>
      </c>
      <c r="BL24" s="181"/>
      <c r="BM24" s="13"/>
      <c r="BN24" s="259"/>
      <c r="BO24" s="260"/>
      <c r="BP24" s="172"/>
      <c r="BQ24" s="21" t="s">
        <v>6</v>
      </c>
      <c r="BR24" s="16">
        <v>2</v>
      </c>
      <c r="BS24" s="25">
        <f>BR24*5</f>
        <v>10</v>
      </c>
      <c r="BT24" s="181"/>
      <c r="BU24" s="13"/>
      <c r="BV24" s="259"/>
      <c r="BW24" s="260"/>
      <c r="BX24" s="172"/>
      <c r="BY24" s="21" t="s">
        <v>6</v>
      </c>
      <c r="BZ24" s="16"/>
      <c r="CA24" s="25"/>
      <c r="CB24" s="181"/>
      <c r="CC24" s="13"/>
      <c r="CD24" s="259"/>
      <c r="CE24" s="260"/>
      <c r="CF24" s="172"/>
      <c r="CG24" s="21" t="s">
        <v>6</v>
      </c>
      <c r="CH24" s="16"/>
      <c r="CI24" s="25"/>
      <c r="CJ24" s="181"/>
      <c r="CL24" s="259"/>
      <c r="CM24" s="260"/>
      <c r="CN24" s="172"/>
      <c r="CO24" s="21" t="s">
        <v>6</v>
      </c>
      <c r="CP24" s="16"/>
      <c r="CQ24" s="25"/>
      <c r="CR24" s="181"/>
    </row>
    <row r="25" spans="1:96" ht="15" customHeight="1" x14ac:dyDescent="0.25">
      <c r="A25" s="13"/>
      <c r="B25" s="259"/>
      <c r="C25" s="266"/>
      <c r="D25" s="172"/>
      <c r="E25" s="21" t="s">
        <v>5</v>
      </c>
      <c r="F25" s="83">
        <v>20</v>
      </c>
      <c r="G25" s="25">
        <f t="shared" si="10"/>
        <v>100</v>
      </c>
      <c r="H25" s="181"/>
      <c r="I25" s="13"/>
      <c r="J25" s="259"/>
      <c r="K25" s="266"/>
      <c r="L25" s="172"/>
      <c r="M25" s="21" t="s">
        <v>5</v>
      </c>
      <c r="N25" s="83">
        <v>10</v>
      </c>
      <c r="O25" s="25">
        <f t="shared" si="0"/>
        <v>50</v>
      </c>
      <c r="P25" s="181"/>
      <c r="Q25" s="13"/>
      <c r="R25" s="259"/>
      <c r="S25" s="266"/>
      <c r="T25" s="172"/>
      <c r="U25" s="21" t="s">
        <v>5</v>
      </c>
      <c r="V25" s="83">
        <v>40</v>
      </c>
      <c r="W25" s="25">
        <f t="shared" si="1"/>
        <v>200</v>
      </c>
      <c r="X25" s="181"/>
      <c r="Y25" s="13"/>
      <c r="Z25" s="259"/>
      <c r="AA25" s="266"/>
      <c r="AB25" s="172"/>
      <c r="AC25" s="21" t="s">
        <v>5</v>
      </c>
      <c r="AD25" s="83">
        <v>15</v>
      </c>
      <c r="AE25" s="25">
        <f t="shared" si="2"/>
        <v>75</v>
      </c>
      <c r="AF25" s="181"/>
      <c r="AG25" s="13"/>
      <c r="AH25" s="259"/>
      <c r="AI25" s="260"/>
      <c r="AJ25" s="172"/>
      <c r="AK25" s="21" t="s">
        <v>5</v>
      </c>
      <c r="AL25" s="83"/>
      <c r="AM25" s="25">
        <f t="shared" si="4"/>
        <v>0</v>
      </c>
      <c r="AN25" s="181"/>
      <c r="AO25" s="13"/>
      <c r="AP25" s="259"/>
      <c r="AQ25" s="260"/>
      <c r="AR25" s="172"/>
      <c r="AS25" s="21" t="s">
        <v>5</v>
      </c>
      <c r="AT25" s="83">
        <v>2</v>
      </c>
      <c r="AU25" s="25">
        <f>AT25*5</f>
        <v>10</v>
      </c>
      <c r="AV25" s="181"/>
      <c r="AW25" s="13"/>
      <c r="AX25" s="259"/>
      <c r="AY25" s="260"/>
      <c r="AZ25" s="172"/>
      <c r="BA25" s="21" t="s">
        <v>5</v>
      </c>
      <c r="BB25" s="83"/>
      <c r="BC25" s="25"/>
      <c r="BD25" s="181"/>
      <c r="BE25" s="13"/>
      <c r="BF25" s="259"/>
      <c r="BG25" s="260"/>
      <c r="BH25" s="172"/>
      <c r="BI25" s="21" t="s">
        <v>5</v>
      </c>
      <c r="BJ25" s="83">
        <v>10</v>
      </c>
      <c r="BK25" s="25">
        <f t="shared" si="5"/>
        <v>50</v>
      </c>
      <c r="BL25" s="181"/>
      <c r="BM25" s="13"/>
      <c r="BN25" s="259"/>
      <c r="BO25" s="260"/>
      <c r="BP25" s="172"/>
      <c r="BQ25" s="21" t="s">
        <v>5</v>
      </c>
      <c r="BR25" s="83">
        <v>2</v>
      </c>
      <c r="BS25" s="25">
        <f t="shared" ref="BS25:BS26" si="11">BR25*5</f>
        <v>10</v>
      </c>
      <c r="BT25" s="181"/>
      <c r="BU25" s="13"/>
      <c r="BV25" s="259"/>
      <c r="BW25" s="260"/>
      <c r="BX25" s="172"/>
      <c r="BY25" s="21" t="s">
        <v>5</v>
      </c>
      <c r="BZ25" s="83"/>
      <c r="CA25" s="25"/>
      <c r="CB25" s="181"/>
      <c r="CC25" s="13"/>
      <c r="CD25" s="259"/>
      <c r="CE25" s="260"/>
      <c r="CF25" s="172"/>
      <c r="CG25" s="21" t="s">
        <v>5</v>
      </c>
      <c r="CH25" s="83"/>
      <c r="CI25" s="25"/>
      <c r="CJ25" s="181"/>
      <c r="CL25" s="259"/>
      <c r="CM25" s="260"/>
      <c r="CN25" s="172"/>
      <c r="CO25" s="21" t="s">
        <v>5</v>
      </c>
      <c r="CP25" s="83"/>
      <c r="CQ25" s="25"/>
      <c r="CR25" s="181"/>
    </row>
    <row r="26" spans="1:96" ht="15" customHeight="1" x14ac:dyDescent="0.25">
      <c r="A26" s="13"/>
      <c r="B26" s="259"/>
      <c r="C26" s="266"/>
      <c r="D26" s="172"/>
      <c r="E26" s="21" t="s">
        <v>7</v>
      </c>
      <c r="F26" s="16">
        <v>20</v>
      </c>
      <c r="G26" s="25">
        <f>SUM(F26*5)</f>
        <v>100</v>
      </c>
      <c r="H26" s="181"/>
      <c r="I26" s="13"/>
      <c r="J26" s="259"/>
      <c r="K26" s="266"/>
      <c r="L26" s="172"/>
      <c r="M26" s="21" t="s">
        <v>7</v>
      </c>
      <c r="N26" s="16">
        <v>10</v>
      </c>
      <c r="O26" s="25">
        <f t="shared" si="0"/>
        <v>50</v>
      </c>
      <c r="P26" s="181"/>
      <c r="Q26" s="13"/>
      <c r="R26" s="259"/>
      <c r="S26" s="266"/>
      <c r="T26" s="172"/>
      <c r="U26" s="21" t="s">
        <v>7</v>
      </c>
      <c r="V26" s="16">
        <v>40</v>
      </c>
      <c r="W26" s="25">
        <f t="shared" si="1"/>
        <v>200</v>
      </c>
      <c r="X26" s="181"/>
      <c r="Y26" s="13"/>
      <c r="Z26" s="259"/>
      <c r="AA26" s="266"/>
      <c r="AB26" s="172"/>
      <c r="AC26" s="21" t="s">
        <v>7</v>
      </c>
      <c r="AD26" s="16"/>
      <c r="AE26" s="25"/>
      <c r="AF26" s="181"/>
      <c r="AG26" s="13"/>
      <c r="AH26" s="259"/>
      <c r="AI26" s="260"/>
      <c r="AJ26" s="172"/>
      <c r="AK26" s="21" t="s">
        <v>7</v>
      </c>
      <c r="AL26" s="16"/>
      <c r="AM26" s="25">
        <f t="shared" si="4"/>
        <v>0</v>
      </c>
      <c r="AN26" s="181"/>
      <c r="AO26" s="13"/>
      <c r="AP26" s="259"/>
      <c r="AQ26" s="260"/>
      <c r="AR26" s="172"/>
      <c r="AS26" s="21" t="s">
        <v>7</v>
      </c>
      <c r="AT26" s="16">
        <v>2</v>
      </c>
      <c r="AU26" s="25">
        <f>AT26*5</f>
        <v>10</v>
      </c>
      <c r="AV26" s="181"/>
      <c r="AW26" s="13"/>
      <c r="AX26" s="259"/>
      <c r="AY26" s="260"/>
      <c r="AZ26" s="172"/>
      <c r="BA26" s="21" t="s">
        <v>7</v>
      </c>
      <c r="BB26" s="16"/>
      <c r="BC26" s="25"/>
      <c r="BD26" s="181"/>
      <c r="BE26" s="13"/>
      <c r="BF26" s="259"/>
      <c r="BG26" s="260"/>
      <c r="BH26" s="172"/>
      <c r="BI26" s="21" t="s">
        <v>7</v>
      </c>
      <c r="BJ26" s="16">
        <v>10</v>
      </c>
      <c r="BK26" s="25">
        <f t="shared" si="5"/>
        <v>50</v>
      </c>
      <c r="BL26" s="181"/>
      <c r="BM26" s="13"/>
      <c r="BN26" s="259"/>
      <c r="BO26" s="260"/>
      <c r="BP26" s="172"/>
      <c r="BQ26" s="21" t="s">
        <v>7</v>
      </c>
      <c r="BR26" s="16">
        <v>2</v>
      </c>
      <c r="BS26" s="25">
        <f t="shared" si="11"/>
        <v>10</v>
      </c>
      <c r="BT26" s="181"/>
      <c r="BU26" s="13"/>
      <c r="BV26" s="259"/>
      <c r="BW26" s="260"/>
      <c r="BX26" s="172"/>
      <c r="BY26" s="21" t="s">
        <v>7</v>
      </c>
      <c r="BZ26" s="16">
        <v>2</v>
      </c>
      <c r="CA26" s="25">
        <f>BZ26*125</f>
        <v>250</v>
      </c>
      <c r="CB26" s="181"/>
      <c r="CC26" s="13"/>
      <c r="CD26" s="259"/>
      <c r="CE26" s="260"/>
      <c r="CF26" s="172"/>
      <c r="CG26" s="21" t="s">
        <v>7</v>
      </c>
      <c r="CH26" s="16"/>
      <c r="CI26" s="25"/>
      <c r="CJ26" s="181"/>
      <c r="CL26" s="259"/>
      <c r="CM26" s="260"/>
      <c r="CN26" s="172"/>
      <c r="CO26" s="21" t="s">
        <v>7</v>
      </c>
      <c r="CP26" s="16"/>
      <c r="CQ26" s="25"/>
      <c r="CR26" s="181"/>
    </row>
    <row r="27" spans="1:96" ht="15" customHeight="1" x14ac:dyDescent="0.25">
      <c r="A27" s="13"/>
      <c r="B27" s="259"/>
      <c r="C27" s="266"/>
      <c r="D27" s="172"/>
      <c r="E27" s="27" t="s">
        <v>8</v>
      </c>
      <c r="F27" s="22"/>
      <c r="G27" s="25"/>
      <c r="H27" s="181"/>
      <c r="I27" s="13"/>
      <c r="J27" s="259"/>
      <c r="K27" s="266"/>
      <c r="L27" s="172"/>
      <c r="M27" s="27" t="s">
        <v>8</v>
      </c>
      <c r="N27" s="22"/>
      <c r="O27" s="25"/>
      <c r="P27" s="181"/>
      <c r="Q27" s="13"/>
      <c r="R27" s="259"/>
      <c r="S27" s="266"/>
      <c r="T27" s="172"/>
      <c r="U27" s="27" t="s">
        <v>8</v>
      </c>
      <c r="V27" s="22">
        <v>20</v>
      </c>
      <c r="W27" s="25">
        <f t="shared" si="1"/>
        <v>100</v>
      </c>
      <c r="X27" s="181"/>
      <c r="Y27" s="13"/>
      <c r="Z27" s="259"/>
      <c r="AA27" s="266"/>
      <c r="AB27" s="172"/>
      <c r="AC27" s="27" t="s">
        <v>8</v>
      </c>
      <c r="AD27" s="22"/>
      <c r="AE27" s="25"/>
      <c r="AF27" s="181"/>
      <c r="AG27" s="13"/>
      <c r="AH27" s="259"/>
      <c r="AI27" s="260"/>
      <c r="AJ27" s="172"/>
      <c r="AK27" s="27" t="s">
        <v>8</v>
      </c>
      <c r="AL27" s="22"/>
      <c r="AM27" s="25">
        <f t="shared" si="4"/>
        <v>0</v>
      </c>
      <c r="AN27" s="181"/>
      <c r="AO27" s="13"/>
      <c r="AP27" s="259"/>
      <c r="AQ27" s="260"/>
      <c r="AR27" s="172"/>
      <c r="AS27" s="27" t="s">
        <v>8</v>
      </c>
      <c r="AT27" s="22"/>
      <c r="AU27" s="25"/>
      <c r="AV27" s="181"/>
      <c r="AW27" s="13"/>
      <c r="AX27" s="259"/>
      <c r="AY27" s="260"/>
      <c r="AZ27" s="172"/>
      <c r="BA27" s="27" t="s">
        <v>8</v>
      </c>
      <c r="BB27" s="22"/>
      <c r="BC27" s="25"/>
      <c r="BD27" s="181"/>
      <c r="BE27" s="13"/>
      <c r="BF27" s="259"/>
      <c r="BG27" s="260"/>
      <c r="BH27" s="172"/>
      <c r="BI27" s="27" t="s">
        <v>8</v>
      </c>
      <c r="BJ27" s="22">
        <v>10</v>
      </c>
      <c r="BK27" s="25">
        <f t="shared" si="5"/>
        <v>50</v>
      </c>
      <c r="BL27" s="181"/>
      <c r="BM27" s="13"/>
      <c r="BN27" s="259"/>
      <c r="BO27" s="260"/>
      <c r="BP27" s="172"/>
      <c r="BQ27" s="27" t="s">
        <v>8</v>
      </c>
      <c r="BR27" s="22"/>
      <c r="BS27" s="25"/>
      <c r="BT27" s="181"/>
      <c r="BU27" s="13"/>
      <c r="BV27" s="259"/>
      <c r="BW27" s="260"/>
      <c r="BX27" s="172"/>
      <c r="BY27" s="27" t="s">
        <v>8</v>
      </c>
      <c r="BZ27" s="22"/>
      <c r="CA27" s="25"/>
      <c r="CB27" s="181"/>
      <c r="CC27" s="13"/>
      <c r="CD27" s="259"/>
      <c r="CE27" s="260"/>
      <c r="CF27" s="172"/>
      <c r="CG27" s="27" t="s">
        <v>8</v>
      </c>
      <c r="CH27" s="22"/>
      <c r="CI27" s="25"/>
      <c r="CJ27" s="181"/>
      <c r="CL27" s="259"/>
      <c r="CM27" s="260"/>
      <c r="CN27" s="172"/>
      <c r="CO27" s="27" t="s">
        <v>8</v>
      </c>
      <c r="CP27" s="22"/>
      <c r="CQ27" s="25"/>
      <c r="CR27" s="181"/>
    </row>
    <row r="28" spans="1:96" ht="15" customHeight="1" thickBot="1" x14ac:dyDescent="0.3">
      <c r="A28" s="13"/>
      <c r="B28" s="261"/>
      <c r="C28" s="267"/>
      <c r="D28" s="173"/>
      <c r="E28" s="15" t="s">
        <v>8</v>
      </c>
      <c r="F28" s="28"/>
      <c r="G28" s="29"/>
      <c r="H28" s="182"/>
      <c r="I28" s="13"/>
      <c r="J28" s="261"/>
      <c r="K28" s="267"/>
      <c r="L28" s="173"/>
      <c r="M28" s="15" t="s">
        <v>8</v>
      </c>
      <c r="N28" s="28"/>
      <c r="O28" s="29"/>
      <c r="P28" s="182"/>
      <c r="Q28" s="13"/>
      <c r="R28" s="261"/>
      <c r="S28" s="267"/>
      <c r="T28" s="173"/>
      <c r="U28" s="15" t="s">
        <v>8</v>
      </c>
      <c r="V28" s="28"/>
      <c r="W28" s="29"/>
      <c r="X28" s="182"/>
      <c r="Y28" s="13"/>
      <c r="Z28" s="261"/>
      <c r="AA28" s="267"/>
      <c r="AB28" s="173"/>
      <c r="AC28" s="15" t="s">
        <v>8</v>
      </c>
      <c r="AD28" s="28"/>
      <c r="AE28" s="29"/>
      <c r="AF28" s="182"/>
      <c r="AG28" s="13"/>
      <c r="AH28" s="261"/>
      <c r="AI28" s="262"/>
      <c r="AJ28" s="173"/>
      <c r="AK28" s="15" t="s">
        <v>8</v>
      </c>
      <c r="AL28" s="28"/>
      <c r="AM28" s="29">
        <f t="shared" si="4"/>
        <v>0</v>
      </c>
      <c r="AN28" s="182"/>
      <c r="AO28" s="13"/>
      <c r="AP28" s="261"/>
      <c r="AQ28" s="262"/>
      <c r="AR28" s="173"/>
      <c r="AS28" s="15" t="s">
        <v>8</v>
      </c>
      <c r="AT28" s="28"/>
      <c r="AU28" s="29"/>
      <c r="AV28" s="182"/>
      <c r="AW28" s="13"/>
      <c r="AX28" s="261"/>
      <c r="AY28" s="262"/>
      <c r="AZ28" s="173"/>
      <c r="BA28" s="15" t="s">
        <v>8</v>
      </c>
      <c r="BB28" s="28"/>
      <c r="BC28" s="29"/>
      <c r="BD28" s="182"/>
      <c r="BE28" s="13"/>
      <c r="BF28" s="261"/>
      <c r="BG28" s="262"/>
      <c r="BH28" s="173"/>
      <c r="BI28" s="15" t="s">
        <v>8</v>
      </c>
      <c r="BJ28" s="28">
        <v>10</v>
      </c>
      <c r="BK28" s="29">
        <f t="shared" si="5"/>
        <v>50</v>
      </c>
      <c r="BL28" s="182"/>
      <c r="BM28" s="13"/>
      <c r="BN28" s="261"/>
      <c r="BO28" s="262"/>
      <c r="BP28" s="173"/>
      <c r="BQ28" s="15" t="s">
        <v>8</v>
      </c>
      <c r="BR28" s="28"/>
      <c r="BS28" s="29"/>
      <c r="BT28" s="182"/>
      <c r="BU28" s="13"/>
      <c r="BV28" s="261"/>
      <c r="BW28" s="262"/>
      <c r="BX28" s="173"/>
      <c r="BY28" s="15" t="s">
        <v>8</v>
      </c>
      <c r="BZ28" s="28"/>
      <c r="CA28" s="29"/>
      <c r="CB28" s="182"/>
      <c r="CC28" s="13"/>
      <c r="CD28" s="261"/>
      <c r="CE28" s="262"/>
      <c r="CF28" s="173"/>
      <c r="CG28" s="15" t="s">
        <v>8</v>
      </c>
      <c r="CH28" s="28"/>
      <c r="CI28" s="29"/>
      <c r="CJ28" s="182"/>
      <c r="CL28" s="261"/>
      <c r="CM28" s="262"/>
      <c r="CN28" s="173"/>
      <c r="CO28" s="15" t="s">
        <v>8</v>
      </c>
      <c r="CP28" s="28"/>
      <c r="CQ28" s="29"/>
      <c r="CR28" s="182"/>
    </row>
    <row r="29" spans="1:96" ht="15" customHeight="1" x14ac:dyDescent="0.25">
      <c r="A29" s="13"/>
      <c r="B29" s="257" t="s">
        <v>2</v>
      </c>
      <c r="C29" s="265"/>
      <c r="D29" s="171" t="s">
        <v>201</v>
      </c>
      <c r="E29" s="30" t="s">
        <v>4</v>
      </c>
      <c r="F29" s="16">
        <v>20</v>
      </c>
      <c r="G29" s="19">
        <f>SUM(F29*5)</f>
        <v>100</v>
      </c>
      <c r="H29" s="180" t="s">
        <v>208</v>
      </c>
      <c r="I29" s="13"/>
      <c r="J29" s="257" t="s">
        <v>2</v>
      </c>
      <c r="K29" s="265"/>
      <c r="L29" s="171" t="s">
        <v>201</v>
      </c>
      <c r="M29" s="30" t="s">
        <v>4</v>
      </c>
      <c r="N29" s="16"/>
      <c r="O29" s="19">
        <f t="shared" ref="O29:O30" si="12">SUM(N29*5)</f>
        <v>0</v>
      </c>
      <c r="P29" s="180" t="s">
        <v>207</v>
      </c>
      <c r="Q29" s="13"/>
      <c r="R29" s="257" t="s">
        <v>2</v>
      </c>
      <c r="S29" s="265"/>
      <c r="T29" s="171" t="s">
        <v>201</v>
      </c>
      <c r="U29" s="30" t="s">
        <v>4</v>
      </c>
      <c r="V29" s="16">
        <v>40</v>
      </c>
      <c r="W29" s="19">
        <f t="shared" si="1"/>
        <v>200</v>
      </c>
      <c r="X29" s="180" t="s">
        <v>155</v>
      </c>
      <c r="Y29" s="13"/>
      <c r="Z29" s="257" t="s">
        <v>2</v>
      </c>
      <c r="AA29" s="265"/>
      <c r="AB29" s="171" t="s">
        <v>201</v>
      </c>
      <c r="AC29" s="30" t="s">
        <v>4</v>
      </c>
      <c r="AD29" s="16">
        <v>20</v>
      </c>
      <c r="AE29" s="19">
        <f t="shared" si="2"/>
        <v>100</v>
      </c>
      <c r="AF29" s="180" t="s">
        <v>156</v>
      </c>
      <c r="AG29" s="13"/>
      <c r="AH29" s="257" t="s">
        <v>9</v>
      </c>
      <c r="AI29" s="258"/>
      <c r="AJ29" s="171" t="s">
        <v>201</v>
      </c>
      <c r="AK29" s="30" t="s">
        <v>4</v>
      </c>
      <c r="AL29" s="16"/>
      <c r="AM29" s="19">
        <f t="shared" si="4"/>
        <v>0</v>
      </c>
      <c r="AN29" s="181" t="s">
        <v>205</v>
      </c>
      <c r="AO29" s="13"/>
      <c r="AP29" s="259" t="s">
        <v>2</v>
      </c>
      <c r="AQ29" s="260"/>
      <c r="AR29" s="171" t="s">
        <v>201</v>
      </c>
      <c r="AS29" s="30" t="s">
        <v>4</v>
      </c>
      <c r="AT29" s="16"/>
      <c r="AU29" s="19"/>
      <c r="AV29" s="181" t="s">
        <v>163</v>
      </c>
      <c r="AW29" s="13"/>
      <c r="AX29" s="257" t="s">
        <v>9</v>
      </c>
      <c r="AY29" s="258"/>
      <c r="AZ29" s="171" t="s">
        <v>201</v>
      </c>
      <c r="BA29" s="30" t="s">
        <v>4</v>
      </c>
      <c r="BB29" s="16"/>
      <c r="BC29" s="19"/>
      <c r="BD29" s="181" t="s">
        <v>206</v>
      </c>
      <c r="BE29" s="13"/>
      <c r="BF29" s="259" t="s">
        <v>2</v>
      </c>
      <c r="BG29" s="260"/>
      <c r="BH29" s="171" t="s">
        <v>201</v>
      </c>
      <c r="BI29" s="30" t="s">
        <v>4</v>
      </c>
      <c r="BJ29" s="16">
        <v>10</v>
      </c>
      <c r="BK29" s="19">
        <f t="shared" si="5"/>
        <v>50</v>
      </c>
      <c r="BL29" s="181" t="s">
        <v>205</v>
      </c>
      <c r="BM29" s="13"/>
      <c r="BN29" s="259" t="s">
        <v>2</v>
      </c>
      <c r="BO29" s="260"/>
      <c r="BP29" s="171" t="s">
        <v>201</v>
      </c>
      <c r="BQ29" s="30" t="s">
        <v>4</v>
      </c>
      <c r="BR29" s="16"/>
      <c r="BS29" s="19"/>
      <c r="BT29" s="181" t="s">
        <v>204</v>
      </c>
      <c r="BU29" s="13"/>
      <c r="BV29" s="259" t="s">
        <v>9</v>
      </c>
      <c r="BW29" s="260"/>
      <c r="BX29" s="171" t="s">
        <v>201</v>
      </c>
      <c r="BY29" s="30" t="s">
        <v>4</v>
      </c>
      <c r="BZ29" s="16"/>
      <c r="CA29" s="19"/>
      <c r="CB29" s="180" t="s">
        <v>161</v>
      </c>
      <c r="CC29" s="13"/>
      <c r="CD29" s="259" t="s">
        <v>9</v>
      </c>
      <c r="CE29" s="260"/>
      <c r="CF29" s="171" t="s">
        <v>201</v>
      </c>
      <c r="CG29" s="30" t="s">
        <v>4</v>
      </c>
      <c r="CH29" s="16"/>
      <c r="CI29" s="19"/>
      <c r="CJ29" s="180"/>
      <c r="CL29" s="259" t="s">
        <v>9</v>
      </c>
      <c r="CM29" s="260"/>
      <c r="CN29" s="171" t="s">
        <v>201</v>
      </c>
      <c r="CO29" s="30" t="s">
        <v>4</v>
      </c>
      <c r="CP29" s="16">
        <v>10</v>
      </c>
      <c r="CQ29" s="19">
        <f t="shared" ref="CQ29:CQ30" si="13">SUM(CP29*125)</f>
        <v>1250</v>
      </c>
      <c r="CR29" s="181" t="s">
        <v>196</v>
      </c>
    </row>
    <row r="30" spans="1:96" ht="15" customHeight="1" x14ac:dyDescent="0.25">
      <c r="A30" s="13"/>
      <c r="B30" s="259"/>
      <c r="C30" s="266"/>
      <c r="D30" s="172"/>
      <c r="E30" s="21" t="s">
        <v>5</v>
      </c>
      <c r="F30" s="83">
        <v>20</v>
      </c>
      <c r="G30" s="25">
        <f>SUM(F30*5)</f>
        <v>100</v>
      </c>
      <c r="H30" s="181"/>
      <c r="I30" s="13"/>
      <c r="J30" s="259"/>
      <c r="K30" s="266"/>
      <c r="L30" s="172"/>
      <c r="M30" s="21" t="s">
        <v>5</v>
      </c>
      <c r="N30" s="83"/>
      <c r="O30" s="25">
        <f t="shared" si="12"/>
        <v>0</v>
      </c>
      <c r="P30" s="181"/>
      <c r="Q30" s="13"/>
      <c r="R30" s="259"/>
      <c r="S30" s="266"/>
      <c r="T30" s="172"/>
      <c r="U30" s="21" t="s">
        <v>5</v>
      </c>
      <c r="V30" s="83">
        <v>40</v>
      </c>
      <c r="W30" s="25">
        <f t="shared" si="1"/>
        <v>200</v>
      </c>
      <c r="X30" s="181"/>
      <c r="Y30" s="13"/>
      <c r="Z30" s="259"/>
      <c r="AA30" s="266"/>
      <c r="AB30" s="172"/>
      <c r="AC30" s="21" t="s">
        <v>5</v>
      </c>
      <c r="AD30" s="83">
        <v>20</v>
      </c>
      <c r="AE30" s="25">
        <f t="shared" si="2"/>
        <v>100</v>
      </c>
      <c r="AF30" s="181"/>
      <c r="AG30" s="13"/>
      <c r="AH30" s="259"/>
      <c r="AI30" s="260"/>
      <c r="AJ30" s="172"/>
      <c r="AK30" s="21" t="s">
        <v>5</v>
      </c>
      <c r="AL30" s="83"/>
      <c r="AM30" s="25">
        <f t="shared" si="4"/>
        <v>0</v>
      </c>
      <c r="AN30" s="181"/>
      <c r="AO30" s="13"/>
      <c r="AP30" s="259"/>
      <c r="AQ30" s="260"/>
      <c r="AR30" s="172"/>
      <c r="AS30" s="21" t="s">
        <v>5</v>
      </c>
      <c r="AT30" s="83"/>
      <c r="AU30" s="25"/>
      <c r="AV30" s="181"/>
      <c r="AW30" s="13"/>
      <c r="AX30" s="259"/>
      <c r="AY30" s="260"/>
      <c r="AZ30" s="172"/>
      <c r="BA30" s="21" t="s">
        <v>5</v>
      </c>
      <c r="BB30" s="83">
        <v>1</v>
      </c>
      <c r="BC30" s="25">
        <f t="shared" ref="BC30" si="14">SUM(BB30*125)</f>
        <v>125</v>
      </c>
      <c r="BD30" s="181"/>
      <c r="BE30" s="13"/>
      <c r="BF30" s="259"/>
      <c r="BG30" s="260"/>
      <c r="BH30" s="172"/>
      <c r="BI30" s="21" t="s">
        <v>5</v>
      </c>
      <c r="BJ30" s="83">
        <v>10</v>
      </c>
      <c r="BK30" s="25">
        <f t="shared" si="5"/>
        <v>50</v>
      </c>
      <c r="BL30" s="181"/>
      <c r="BM30" s="13"/>
      <c r="BN30" s="259"/>
      <c r="BO30" s="260"/>
      <c r="BP30" s="172"/>
      <c r="BQ30" s="21" t="s">
        <v>5</v>
      </c>
      <c r="BR30" s="83"/>
      <c r="BS30" s="25"/>
      <c r="BT30" s="181"/>
      <c r="BU30" s="13"/>
      <c r="BV30" s="259"/>
      <c r="BW30" s="260"/>
      <c r="BX30" s="172"/>
      <c r="BY30" s="21" t="s">
        <v>5</v>
      </c>
      <c r="BZ30" s="83"/>
      <c r="CA30" s="25"/>
      <c r="CB30" s="181"/>
      <c r="CC30" s="13"/>
      <c r="CD30" s="259"/>
      <c r="CE30" s="260"/>
      <c r="CF30" s="172"/>
      <c r="CG30" s="21" t="s">
        <v>5</v>
      </c>
      <c r="CH30" s="83"/>
      <c r="CI30" s="25"/>
      <c r="CJ30" s="181"/>
      <c r="CL30" s="259"/>
      <c r="CM30" s="260"/>
      <c r="CN30" s="172"/>
      <c r="CO30" s="21" t="s">
        <v>5</v>
      </c>
      <c r="CP30" s="83">
        <v>10</v>
      </c>
      <c r="CQ30" s="25">
        <f t="shared" si="13"/>
        <v>1250</v>
      </c>
      <c r="CR30" s="181"/>
    </row>
    <row r="31" spans="1:96" ht="15" customHeight="1" x14ac:dyDescent="0.25">
      <c r="A31" s="13"/>
      <c r="B31" s="259"/>
      <c r="C31" s="266"/>
      <c r="D31" s="172"/>
      <c r="E31" s="21" t="s">
        <v>6</v>
      </c>
      <c r="F31" s="16">
        <v>20</v>
      </c>
      <c r="G31" s="25">
        <f t="shared" ref="G31:G32" si="15">SUM(F31*5)</f>
        <v>100</v>
      </c>
      <c r="H31" s="181"/>
      <c r="I31" s="13"/>
      <c r="J31" s="259"/>
      <c r="K31" s="266"/>
      <c r="L31" s="172"/>
      <c r="M31" s="21" t="s">
        <v>6</v>
      </c>
      <c r="N31" s="16">
        <v>10</v>
      </c>
      <c r="O31" s="25">
        <f t="shared" si="0"/>
        <v>50</v>
      </c>
      <c r="P31" s="181"/>
      <c r="Q31" s="13"/>
      <c r="R31" s="259"/>
      <c r="S31" s="266"/>
      <c r="T31" s="172"/>
      <c r="U31" s="21" t="s">
        <v>6</v>
      </c>
      <c r="V31" s="16">
        <v>40</v>
      </c>
      <c r="W31" s="25">
        <f t="shared" si="1"/>
        <v>200</v>
      </c>
      <c r="X31" s="181"/>
      <c r="Y31" s="13"/>
      <c r="Z31" s="259"/>
      <c r="AA31" s="266"/>
      <c r="AB31" s="172"/>
      <c r="AC31" s="21" t="s">
        <v>6</v>
      </c>
      <c r="AD31" s="16">
        <v>20</v>
      </c>
      <c r="AE31" s="25">
        <f t="shared" si="2"/>
        <v>100</v>
      </c>
      <c r="AF31" s="181"/>
      <c r="AG31" s="13"/>
      <c r="AH31" s="259"/>
      <c r="AI31" s="260"/>
      <c r="AJ31" s="172"/>
      <c r="AK31" s="21" t="s">
        <v>6</v>
      </c>
      <c r="AL31" s="16"/>
      <c r="AM31" s="25">
        <f t="shared" si="4"/>
        <v>0</v>
      </c>
      <c r="AN31" s="181"/>
      <c r="AO31" s="13"/>
      <c r="AP31" s="259"/>
      <c r="AQ31" s="260"/>
      <c r="AR31" s="172"/>
      <c r="AS31" s="21" t="s">
        <v>6</v>
      </c>
      <c r="AT31" s="16"/>
      <c r="AU31" s="25"/>
      <c r="AV31" s="181"/>
      <c r="AW31" s="13"/>
      <c r="AX31" s="259"/>
      <c r="AY31" s="260"/>
      <c r="AZ31" s="172"/>
      <c r="BA31" s="21" t="s">
        <v>6</v>
      </c>
      <c r="BB31" s="16"/>
      <c r="BC31" s="25"/>
      <c r="BD31" s="181"/>
      <c r="BE31" s="13"/>
      <c r="BF31" s="259"/>
      <c r="BG31" s="260"/>
      <c r="BH31" s="172"/>
      <c r="BI31" s="21" t="s">
        <v>6</v>
      </c>
      <c r="BJ31" s="16">
        <v>10</v>
      </c>
      <c r="BK31" s="25">
        <f t="shared" si="5"/>
        <v>50</v>
      </c>
      <c r="BL31" s="181"/>
      <c r="BM31" s="13"/>
      <c r="BN31" s="259"/>
      <c r="BO31" s="260"/>
      <c r="BP31" s="172"/>
      <c r="BQ31" s="21" t="s">
        <v>6</v>
      </c>
      <c r="BR31" s="16">
        <v>2</v>
      </c>
      <c r="BS31" s="25">
        <f>BR31*5</f>
        <v>10</v>
      </c>
      <c r="BT31" s="181"/>
      <c r="BU31" s="13"/>
      <c r="BV31" s="259"/>
      <c r="BW31" s="260"/>
      <c r="BX31" s="172"/>
      <c r="BY31" s="21" t="s">
        <v>6</v>
      </c>
      <c r="BZ31" s="16"/>
      <c r="CA31" s="25"/>
      <c r="CB31" s="181"/>
      <c r="CC31" s="13"/>
      <c r="CD31" s="259"/>
      <c r="CE31" s="260"/>
      <c r="CF31" s="172"/>
      <c r="CG31" s="21" t="s">
        <v>6</v>
      </c>
      <c r="CH31" s="16"/>
      <c r="CI31" s="25"/>
      <c r="CJ31" s="181"/>
      <c r="CL31" s="259"/>
      <c r="CM31" s="260"/>
      <c r="CN31" s="172"/>
      <c r="CO31" s="21" t="s">
        <v>6</v>
      </c>
      <c r="CP31" s="16"/>
      <c r="CQ31" s="25"/>
      <c r="CR31" s="181"/>
    </row>
    <row r="32" spans="1:96" ht="15" customHeight="1" x14ac:dyDescent="0.25">
      <c r="A32" s="13"/>
      <c r="B32" s="259"/>
      <c r="C32" s="266"/>
      <c r="D32" s="172"/>
      <c r="E32" s="21" t="s">
        <v>5</v>
      </c>
      <c r="F32" s="83">
        <v>20</v>
      </c>
      <c r="G32" s="25">
        <f t="shared" si="15"/>
        <v>100</v>
      </c>
      <c r="H32" s="181"/>
      <c r="I32" s="13"/>
      <c r="J32" s="259"/>
      <c r="K32" s="266"/>
      <c r="L32" s="172"/>
      <c r="M32" s="21" t="s">
        <v>5</v>
      </c>
      <c r="N32" s="83">
        <v>10</v>
      </c>
      <c r="O32" s="25">
        <f t="shared" si="0"/>
        <v>50</v>
      </c>
      <c r="P32" s="181"/>
      <c r="Q32" s="13"/>
      <c r="R32" s="259"/>
      <c r="S32" s="266"/>
      <c r="T32" s="172"/>
      <c r="U32" s="21" t="s">
        <v>5</v>
      </c>
      <c r="V32" s="83">
        <v>40</v>
      </c>
      <c r="W32" s="25">
        <f t="shared" si="1"/>
        <v>200</v>
      </c>
      <c r="X32" s="181"/>
      <c r="Y32" s="13"/>
      <c r="Z32" s="259"/>
      <c r="AA32" s="266"/>
      <c r="AB32" s="172"/>
      <c r="AC32" s="21" t="s">
        <v>5</v>
      </c>
      <c r="AD32" s="83">
        <v>20</v>
      </c>
      <c r="AE32" s="25">
        <f t="shared" si="2"/>
        <v>100</v>
      </c>
      <c r="AF32" s="181"/>
      <c r="AG32" s="13"/>
      <c r="AH32" s="259"/>
      <c r="AI32" s="260"/>
      <c r="AJ32" s="172"/>
      <c r="AK32" s="21" t="s">
        <v>5</v>
      </c>
      <c r="AL32" s="83"/>
      <c r="AM32" s="25">
        <f t="shared" si="4"/>
        <v>0</v>
      </c>
      <c r="AN32" s="181"/>
      <c r="AO32" s="13"/>
      <c r="AP32" s="259"/>
      <c r="AQ32" s="260"/>
      <c r="AR32" s="172"/>
      <c r="AS32" s="21" t="s">
        <v>5</v>
      </c>
      <c r="AT32" s="83">
        <v>2</v>
      </c>
      <c r="AU32" s="25">
        <f>AT32*5</f>
        <v>10</v>
      </c>
      <c r="AV32" s="181"/>
      <c r="AW32" s="13"/>
      <c r="AX32" s="259"/>
      <c r="AY32" s="260"/>
      <c r="AZ32" s="172"/>
      <c r="BA32" s="21" t="s">
        <v>5</v>
      </c>
      <c r="BB32" s="83"/>
      <c r="BC32" s="25"/>
      <c r="BD32" s="181"/>
      <c r="BE32" s="13"/>
      <c r="BF32" s="259"/>
      <c r="BG32" s="260"/>
      <c r="BH32" s="172"/>
      <c r="BI32" s="21" t="s">
        <v>5</v>
      </c>
      <c r="BJ32" s="83">
        <v>10</v>
      </c>
      <c r="BK32" s="25">
        <f t="shared" si="5"/>
        <v>50</v>
      </c>
      <c r="BL32" s="181"/>
      <c r="BM32" s="13"/>
      <c r="BN32" s="259"/>
      <c r="BO32" s="260"/>
      <c r="BP32" s="172"/>
      <c r="BQ32" s="21" t="s">
        <v>5</v>
      </c>
      <c r="BR32" s="83">
        <v>2</v>
      </c>
      <c r="BS32" s="25">
        <f t="shared" ref="BS32:BS33" si="16">BR32*5</f>
        <v>10</v>
      </c>
      <c r="BT32" s="181"/>
      <c r="BU32" s="13"/>
      <c r="BV32" s="259"/>
      <c r="BW32" s="260"/>
      <c r="BX32" s="172"/>
      <c r="BY32" s="21" t="s">
        <v>5</v>
      </c>
      <c r="BZ32" s="83"/>
      <c r="CA32" s="25"/>
      <c r="CB32" s="181"/>
      <c r="CC32" s="13"/>
      <c r="CD32" s="259"/>
      <c r="CE32" s="260"/>
      <c r="CF32" s="172"/>
      <c r="CG32" s="21" t="s">
        <v>5</v>
      </c>
      <c r="CH32" s="83"/>
      <c r="CI32" s="25"/>
      <c r="CJ32" s="181"/>
      <c r="CL32" s="259"/>
      <c r="CM32" s="260"/>
      <c r="CN32" s="172"/>
      <c r="CO32" s="21" t="s">
        <v>5</v>
      </c>
      <c r="CP32" s="83"/>
      <c r="CQ32" s="25"/>
      <c r="CR32" s="181"/>
    </row>
    <row r="33" spans="1:96" ht="15" customHeight="1" x14ac:dyDescent="0.25">
      <c r="A33" s="13"/>
      <c r="B33" s="259"/>
      <c r="C33" s="266"/>
      <c r="D33" s="172"/>
      <c r="E33" s="21" t="s">
        <v>7</v>
      </c>
      <c r="F33" s="16">
        <v>20</v>
      </c>
      <c r="G33" s="25">
        <f>SUM(F33*5)</f>
        <v>100</v>
      </c>
      <c r="H33" s="181"/>
      <c r="I33" s="13"/>
      <c r="J33" s="259"/>
      <c r="K33" s="266"/>
      <c r="L33" s="172"/>
      <c r="M33" s="21" t="s">
        <v>7</v>
      </c>
      <c r="N33" s="16">
        <v>10</v>
      </c>
      <c r="O33" s="25">
        <f t="shared" si="0"/>
        <v>50</v>
      </c>
      <c r="P33" s="181"/>
      <c r="Q33" s="13"/>
      <c r="R33" s="259"/>
      <c r="S33" s="266"/>
      <c r="T33" s="172"/>
      <c r="U33" s="21" t="s">
        <v>7</v>
      </c>
      <c r="V33" s="16">
        <v>40</v>
      </c>
      <c r="W33" s="25">
        <f t="shared" si="1"/>
        <v>200</v>
      </c>
      <c r="X33" s="181"/>
      <c r="Y33" s="13"/>
      <c r="Z33" s="259"/>
      <c r="AA33" s="266"/>
      <c r="AB33" s="172"/>
      <c r="AC33" s="21" t="s">
        <v>7</v>
      </c>
      <c r="AD33" s="16"/>
      <c r="AE33" s="25"/>
      <c r="AF33" s="181"/>
      <c r="AG33" s="13"/>
      <c r="AH33" s="259"/>
      <c r="AI33" s="260"/>
      <c r="AJ33" s="172"/>
      <c r="AK33" s="21" t="s">
        <v>7</v>
      </c>
      <c r="AL33" s="16">
        <v>2</v>
      </c>
      <c r="AM33" s="25">
        <f t="shared" si="4"/>
        <v>250</v>
      </c>
      <c r="AN33" s="181"/>
      <c r="AO33" s="13"/>
      <c r="AP33" s="259"/>
      <c r="AQ33" s="260"/>
      <c r="AR33" s="172"/>
      <c r="AS33" s="21" t="s">
        <v>7</v>
      </c>
      <c r="AT33" s="16">
        <v>2</v>
      </c>
      <c r="AU33" s="25">
        <f>AT33*5</f>
        <v>10</v>
      </c>
      <c r="AV33" s="181"/>
      <c r="AW33" s="13"/>
      <c r="AX33" s="259"/>
      <c r="AY33" s="260"/>
      <c r="AZ33" s="172"/>
      <c r="BA33" s="21" t="s">
        <v>7</v>
      </c>
      <c r="BB33" s="16"/>
      <c r="BC33" s="25"/>
      <c r="BD33" s="181"/>
      <c r="BE33" s="13"/>
      <c r="BF33" s="259"/>
      <c r="BG33" s="260"/>
      <c r="BH33" s="172"/>
      <c r="BI33" s="21" t="s">
        <v>7</v>
      </c>
      <c r="BJ33" s="16">
        <v>10</v>
      </c>
      <c r="BK33" s="25">
        <f t="shared" si="5"/>
        <v>50</v>
      </c>
      <c r="BL33" s="181"/>
      <c r="BM33" s="13"/>
      <c r="BN33" s="259"/>
      <c r="BO33" s="260"/>
      <c r="BP33" s="172"/>
      <c r="BQ33" s="21" t="s">
        <v>7</v>
      </c>
      <c r="BR33" s="16">
        <v>2</v>
      </c>
      <c r="BS33" s="25">
        <f t="shared" si="16"/>
        <v>10</v>
      </c>
      <c r="BT33" s="181"/>
      <c r="BU33" s="13"/>
      <c r="BV33" s="259"/>
      <c r="BW33" s="260"/>
      <c r="BX33" s="172"/>
      <c r="BY33" s="21" t="s">
        <v>7</v>
      </c>
      <c r="BZ33" s="16">
        <v>2</v>
      </c>
      <c r="CA33" s="25">
        <f>BZ33*125</f>
        <v>250</v>
      </c>
      <c r="CB33" s="181"/>
      <c r="CC33" s="13"/>
      <c r="CD33" s="259"/>
      <c r="CE33" s="260"/>
      <c r="CF33" s="172"/>
      <c r="CG33" s="21" t="s">
        <v>7</v>
      </c>
      <c r="CH33" s="16"/>
      <c r="CI33" s="25"/>
      <c r="CJ33" s="181"/>
      <c r="CL33" s="259"/>
      <c r="CM33" s="260"/>
      <c r="CN33" s="172"/>
      <c r="CO33" s="21" t="s">
        <v>7</v>
      </c>
      <c r="CP33" s="16"/>
      <c r="CQ33" s="25"/>
      <c r="CR33" s="181"/>
    </row>
    <row r="34" spans="1:96" ht="15" customHeight="1" x14ac:dyDescent="0.25">
      <c r="A34" s="13"/>
      <c r="B34" s="259"/>
      <c r="C34" s="266"/>
      <c r="D34" s="172"/>
      <c r="E34" s="27" t="s">
        <v>8</v>
      </c>
      <c r="F34" s="22"/>
      <c r="G34" s="25"/>
      <c r="H34" s="181"/>
      <c r="I34" s="13"/>
      <c r="J34" s="259"/>
      <c r="K34" s="266"/>
      <c r="L34" s="172"/>
      <c r="M34" s="27" t="s">
        <v>8</v>
      </c>
      <c r="N34" s="22"/>
      <c r="O34" s="25"/>
      <c r="P34" s="181"/>
      <c r="Q34" s="13"/>
      <c r="R34" s="259"/>
      <c r="S34" s="266"/>
      <c r="T34" s="172"/>
      <c r="U34" s="27" t="s">
        <v>8</v>
      </c>
      <c r="V34" s="22">
        <v>20</v>
      </c>
      <c r="W34" s="25">
        <f t="shared" si="1"/>
        <v>100</v>
      </c>
      <c r="X34" s="181"/>
      <c r="Y34" s="13"/>
      <c r="Z34" s="259"/>
      <c r="AA34" s="266"/>
      <c r="AB34" s="172"/>
      <c r="AC34" s="27" t="s">
        <v>8</v>
      </c>
      <c r="AD34" s="22"/>
      <c r="AE34" s="25"/>
      <c r="AF34" s="181"/>
      <c r="AG34" s="13"/>
      <c r="AH34" s="259"/>
      <c r="AI34" s="260"/>
      <c r="AJ34" s="172"/>
      <c r="AK34" s="27" t="s">
        <v>8</v>
      </c>
      <c r="AL34" s="22"/>
      <c r="AM34" s="25">
        <f t="shared" si="4"/>
        <v>0</v>
      </c>
      <c r="AN34" s="181"/>
      <c r="AO34" s="13"/>
      <c r="AP34" s="259"/>
      <c r="AQ34" s="260"/>
      <c r="AR34" s="172"/>
      <c r="AS34" s="27" t="s">
        <v>8</v>
      </c>
      <c r="AT34" s="22"/>
      <c r="AU34" s="25"/>
      <c r="AV34" s="181"/>
      <c r="AW34" s="13"/>
      <c r="AX34" s="259"/>
      <c r="AY34" s="260"/>
      <c r="AZ34" s="172"/>
      <c r="BA34" s="27" t="s">
        <v>8</v>
      </c>
      <c r="BB34" s="22"/>
      <c r="BC34" s="25"/>
      <c r="BD34" s="181"/>
      <c r="BE34" s="13"/>
      <c r="BF34" s="259"/>
      <c r="BG34" s="260"/>
      <c r="BH34" s="172"/>
      <c r="BI34" s="27" t="s">
        <v>8</v>
      </c>
      <c r="BJ34" s="22">
        <v>10</v>
      </c>
      <c r="BK34" s="25">
        <f t="shared" si="5"/>
        <v>50</v>
      </c>
      <c r="BL34" s="181"/>
      <c r="BM34" s="13"/>
      <c r="BN34" s="259"/>
      <c r="BO34" s="260"/>
      <c r="BP34" s="172"/>
      <c r="BQ34" s="27" t="s">
        <v>8</v>
      </c>
      <c r="BR34" s="22"/>
      <c r="BS34" s="25"/>
      <c r="BT34" s="181"/>
      <c r="BU34" s="13"/>
      <c r="BV34" s="259"/>
      <c r="BW34" s="260"/>
      <c r="BX34" s="172"/>
      <c r="BY34" s="27" t="s">
        <v>8</v>
      </c>
      <c r="BZ34" s="22"/>
      <c r="CA34" s="25"/>
      <c r="CB34" s="181"/>
      <c r="CC34" s="13"/>
      <c r="CD34" s="259"/>
      <c r="CE34" s="260"/>
      <c r="CF34" s="172"/>
      <c r="CG34" s="27" t="s">
        <v>8</v>
      </c>
      <c r="CH34" s="22"/>
      <c r="CI34" s="25"/>
      <c r="CJ34" s="181"/>
      <c r="CL34" s="259"/>
      <c r="CM34" s="260"/>
      <c r="CN34" s="172"/>
      <c r="CO34" s="27" t="s">
        <v>8</v>
      </c>
      <c r="CP34" s="22"/>
      <c r="CQ34" s="25"/>
      <c r="CR34" s="181"/>
    </row>
    <row r="35" spans="1:96" ht="15" customHeight="1" thickBot="1" x14ac:dyDescent="0.3">
      <c r="A35" s="13"/>
      <c r="B35" s="261"/>
      <c r="C35" s="267"/>
      <c r="D35" s="173"/>
      <c r="E35" s="35" t="s">
        <v>8</v>
      </c>
      <c r="F35" s="28"/>
      <c r="G35" s="29"/>
      <c r="H35" s="182"/>
      <c r="I35" s="13"/>
      <c r="J35" s="261"/>
      <c r="K35" s="267"/>
      <c r="L35" s="173"/>
      <c r="M35" s="35" t="s">
        <v>8</v>
      </c>
      <c r="N35" s="28"/>
      <c r="O35" s="29"/>
      <c r="P35" s="182"/>
      <c r="Q35" s="13"/>
      <c r="R35" s="261"/>
      <c r="S35" s="267"/>
      <c r="T35" s="173"/>
      <c r="U35" s="35" t="s">
        <v>8</v>
      </c>
      <c r="V35" s="28"/>
      <c r="W35" s="29"/>
      <c r="X35" s="182"/>
      <c r="Y35" s="13"/>
      <c r="Z35" s="261"/>
      <c r="AA35" s="267"/>
      <c r="AB35" s="173"/>
      <c r="AC35" s="35" t="s">
        <v>8</v>
      </c>
      <c r="AD35" s="28"/>
      <c r="AE35" s="29"/>
      <c r="AF35" s="182"/>
      <c r="AG35" s="13"/>
      <c r="AH35" s="261"/>
      <c r="AI35" s="262"/>
      <c r="AJ35" s="173"/>
      <c r="AK35" s="35" t="s">
        <v>8</v>
      </c>
      <c r="AL35" s="28"/>
      <c r="AM35" s="29">
        <f t="shared" si="4"/>
        <v>0</v>
      </c>
      <c r="AN35" s="182"/>
      <c r="AO35" s="13"/>
      <c r="AP35" s="261"/>
      <c r="AQ35" s="262"/>
      <c r="AR35" s="173"/>
      <c r="AS35" s="35" t="s">
        <v>8</v>
      </c>
      <c r="AT35" s="28"/>
      <c r="AU35" s="29"/>
      <c r="AV35" s="182"/>
      <c r="AW35" s="13"/>
      <c r="AX35" s="261"/>
      <c r="AY35" s="262"/>
      <c r="AZ35" s="173"/>
      <c r="BA35" s="35" t="s">
        <v>8</v>
      </c>
      <c r="BB35" s="28"/>
      <c r="BC35" s="29"/>
      <c r="BD35" s="182"/>
      <c r="BE35" s="13"/>
      <c r="BF35" s="261"/>
      <c r="BG35" s="262"/>
      <c r="BH35" s="173"/>
      <c r="BI35" s="35" t="s">
        <v>8</v>
      </c>
      <c r="BJ35" s="28">
        <v>10</v>
      </c>
      <c r="BK35" s="29">
        <f t="shared" si="5"/>
        <v>50</v>
      </c>
      <c r="BL35" s="182"/>
      <c r="BM35" s="13"/>
      <c r="BN35" s="261"/>
      <c r="BO35" s="262"/>
      <c r="BP35" s="173"/>
      <c r="BQ35" s="35" t="s">
        <v>8</v>
      </c>
      <c r="BR35" s="28"/>
      <c r="BS35" s="29"/>
      <c r="BT35" s="182"/>
      <c r="BU35" s="13"/>
      <c r="BV35" s="261"/>
      <c r="BW35" s="262"/>
      <c r="BX35" s="173"/>
      <c r="BY35" s="35" t="s">
        <v>8</v>
      </c>
      <c r="BZ35" s="28"/>
      <c r="CA35" s="29"/>
      <c r="CB35" s="182"/>
      <c r="CC35" s="13"/>
      <c r="CD35" s="261"/>
      <c r="CE35" s="262"/>
      <c r="CF35" s="173"/>
      <c r="CG35" s="35" t="s">
        <v>8</v>
      </c>
      <c r="CH35" s="28"/>
      <c r="CI35" s="29"/>
      <c r="CJ35" s="182"/>
      <c r="CL35" s="261"/>
      <c r="CM35" s="262"/>
      <c r="CN35" s="173"/>
      <c r="CO35" s="35" t="s">
        <v>8</v>
      </c>
      <c r="CP35" s="28"/>
      <c r="CQ35" s="29"/>
      <c r="CR35" s="182"/>
    </row>
    <row r="36" spans="1:96" ht="15" customHeight="1" x14ac:dyDescent="0.25">
      <c r="A36" s="13"/>
      <c r="B36" s="257" t="s">
        <v>2</v>
      </c>
      <c r="C36" s="265"/>
      <c r="D36" s="171" t="s">
        <v>202</v>
      </c>
      <c r="E36" s="30" t="s">
        <v>4</v>
      </c>
      <c r="F36" s="16">
        <v>16</v>
      </c>
      <c r="G36" s="19">
        <f>SUM(F36*5)</f>
        <v>80</v>
      </c>
      <c r="H36" s="180" t="s">
        <v>208</v>
      </c>
      <c r="I36" s="13"/>
      <c r="J36" s="257" t="s">
        <v>2</v>
      </c>
      <c r="K36" s="265"/>
      <c r="L36" s="171" t="s">
        <v>202</v>
      </c>
      <c r="M36" s="30" t="s">
        <v>4</v>
      </c>
      <c r="N36" s="16">
        <v>10</v>
      </c>
      <c r="O36" s="19">
        <f t="shared" ref="O36:O40" si="17">SUM(N36*5)</f>
        <v>50</v>
      </c>
      <c r="P36" s="180" t="s">
        <v>207</v>
      </c>
      <c r="Q36" s="13"/>
      <c r="R36" s="257" t="s">
        <v>2</v>
      </c>
      <c r="S36" s="265"/>
      <c r="T36" s="171" t="s">
        <v>202</v>
      </c>
      <c r="U36" s="30" t="s">
        <v>4</v>
      </c>
      <c r="V36" s="16">
        <v>40</v>
      </c>
      <c r="W36" s="19">
        <f t="shared" ref="W36:W41" si="18">SUM(V36*5)</f>
        <v>200</v>
      </c>
      <c r="X36" s="180" t="s">
        <v>155</v>
      </c>
      <c r="Y36" s="13"/>
      <c r="Z36" s="257" t="s">
        <v>2</v>
      </c>
      <c r="AA36" s="265"/>
      <c r="AB36" s="171" t="s">
        <v>202</v>
      </c>
      <c r="AC36" s="30" t="s">
        <v>4</v>
      </c>
      <c r="AD36" s="16">
        <v>20</v>
      </c>
      <c r="AE36" s="19">
        <f t="shared" ref="AE36:AE39" si="19">SUM(AD36*5)</f>
        <v>100</v>
      </c>
      <c r="AF36" s="180" t="s">
        <v>156</v>
      </c>
      <c r="AG36" s="13"/>
      <c r="AH36" s="257" t="s">
        <v>9</v>
      </c>
      <c r="AI36" s="258"/>
      <c r="AJ36" s="171" t="s">
        <v>202</v>
      </c>
      <c r="AK36" s="30" t="s">
        <v>4</v>
      </c>
      <c r="AL36" s="16"/>
      <c r="AM36" s="19">
        <f t="shared" ref="AM36:AM42" si="20">SUM(AL36*125)</f>
        <v>0</v>
      </c>
      <c r="AN36" s="181" t="s">
        <v>205</v>
      </c>
      <c r="AO36" s="13"/>
      <c r="AP36" s="259" t="s">
        <v>2</v>
      </c>
      <c r="AQ36" s="260"/>
      <c r="AR36" s="171" t="s">
        <v>202</v>
      </c>
      <c r="AS36" s="30" t="s">
        <v>4</v>
      </c>
      <c r="AT36" s="16"/>
      <c r="AU36" s="19"/>
      <c r="AV36" s="181" t="s">
        <v>163</v>
      </c>
      <c r="AW36" s="13"/>
      <c r="AX36" s="257" t="s">
        <v>9</v>
      </c>
      <c r="AY36" s="258"/>
      <c r="AZ36" s="171" t="s">
        <v>202</v>
      </c>
      <c r="BA36" s="30" t="s">
        <v>4</v>
      </c>
      <c r="BB36" s="16"/>
      <c r="BC36" s="19"/>
      <c r="BD36" s="181" t="s">
        <v>206</v>
      </c>
      <c r="BE36" s="13"/>
      <c r="BF36" s="259" t="s">
        <v>2</v>
      </c>
      <c r="BG36" s="260"/>
      <c r="BH36" s="171" t="s">
        <v>202</v>
      </c>
      <c r="BI36" s="30" t="s">
        <v>4</v>
      </c>
      <c r="BJ36" s="16">
        <v>10</v>
      </c>
      <c r="BK36" s="19">
        <f t="shared" ref="BK36:BK42" si="21">SUM(BJ36*5)</f>
        <v>50</v>
      </c>
      <c r="BL36" s="181" t="s">
        <v>205</v>
      </c>
      <c r="BM36" s="13"/>
      <c r="BN36" s="259" t="s">
        <v>2</v>
      </c>
      <c r="BO36" s="260"/>
      <c r="BP36" s="171" t="s">
        <v>202</v>
      </c>
      <c r="BQ36" s="30" t="s">
        <v>4</v>
      </c>
      <c r="BR36" s="16"/>
      <c r="BS36" s="19"/>
      <c r="BT36" s="181" t="s">
        <v>204</v>
      </c>
      <c r="BU36" s="13"/>
      <c r="BV36" s="259" t="s">
        <v>9</v>
      </c>
      <c r="BW36" s="260"/>
      <c r="BX36" s="171" t="s">
        <v>202</v>
      </c>
      <c r="BY36" s="30" t="s">
        <v>4</v>
      </c>
      <c r="BZ36" s="16"/>
      <c r="CA36" s="19"/>
      <c r="CB36" s="180" t="s">
        <v>161</v>
      </c>
      <c r="CC36" s="13"/>
      <c r="CD36" s="259" t="s">
        <v>9</v>
      </c>
      <c r="CE36" s="260"/>
      <c r="CF36" s="171" t="s">
        <v>202</v>
      </c>
      <c r="CG36" s="30" t="s">
        <v>4</v>
      </c>
      <c r="CH36" s="16"/>
      <c r="CI36" s="19"/>
      <c r="CJ36" s="180"/>
      <c r="CL36" s="259" t="s">
        <v>9</v>
      </c>
      <c r="CM36" s="260"/>
      <c r="CN36" s="171" t="s">
        <v>202</v>
      </c>
      <c r="CO36" s="30" t="s">
        <v>4</v>
      </c>
      <c r="CP36" s="16">
        <v>10</v>
      </c>
      <c r="CQ36" s="19">
        <f t="shared" ref="CQ36:CQ37" si="22">SUM(CP36*125)</f>
        <v>1250</v>
      </c>
      <c r="CR36" s="181" t="s">
        <v>196</v>
      </c>
    </row>
    <row r="37" spans="1:96" ht="15" customHeight="1" x14ac:dyDescent="0.25">
      <c r="A37" s="13"/>
      <c r="B37" s="259"/>
      <c r="C37" s="266"/>
      <c r="D37" s="172"/>
      <c r="E37" s="21" t="s">
        <v>5</v>
      </c>
      <c r="F37" s="83">
        <v>16</v>
      </c>
      <c r="G37" s="25">
        <f>SUM(F37*5)</f>
        <v>80</v>
      </c>
      <c r="H37" s="181"/>
      <c r="I37" s="13"/>
      <c r="J37" s="259"/>
      <c r="K37" s="266"/>
      <c r="L37" s="172"/>
      <c r="M37" s="21" t="s">
        <v>5</v>
      </c>
      <c r="N37" s="83"/>
      <c r="O37" s="25">
        <f t="shared" si="17"/>
        <v>0</v>
      </c>
      <c r="P37" s="181"/>
      <c r="Q37" s="13"/>
      <c r="R37" s="259"/>
      <c r="S37" s="266"/>
      <c r="T37" s="172"/>
      <c r="U37" s="21" t="s">
        <v>5</v>
      </c>
      <c r="V37" s="83">
        <v>40</v>
      </c>
      <c r="W37" s="25">
        <f t="shared" si="18"/>
        <v>200</v>
      </c>
      <c r="X37" s="181"/>
      <c r="Y37" s="13"/>
      <c r="Z37" s="259"/>
      <c r="AA37" s="266"/>
      <c r="AB37" s="172"/>
      <c r="AC37" s="21" t="s">
        <v>5</v>
      </c>
      <c r="AD37" s="83">
        <v>20</v>
      </c>
      <c r="AE37" s="25">
        <f t="shared" si="19"/>
        <v>100</v>
      </c>
      <c r="AF37" s="181"/>
      <c r="AG37" s="13"/>
      <c r="AH37" s="259"/>
      <c r="AI37" s="260"/>
      <c r="AJ37" s="172"/>
      <c r="AK37" s="21" t="s">
        <v>5</v>
      </c>
      <c r="AL37" s="83"/>
      <c r="AM37" s="25">
        <f t="shared" si="20"/>
        <v>0</v>
      </c>
      <c r="AN37" s="181"/>
      <c r="AO37" s="13"/>
      <c r="AP37" s="259"/>
      <c r="AQ37" s="260"/>
      <c r="AR37" s="172"/>
      <c r="AS37" s="21" t="s">
        <v>5</v>
      </c>
      <c r="AT37" s="83"/>
      <c r="AU37" s="25"/>
      <c r="AV37" s="181"/>
      <c r="AW37" s="13"/>
      <c r="AX37" s="259"/>
      <c r="AY37" s="260"/>
      <c r="AZ37" s="172"/>
      <c r="BA37" s="21" t="s">
        <v>5</v>
      </c>
      <c r="BB37" s="83"/>
      <c r="BC37" s="25"/>
      <c r="BD37" s="181"/>
      <c r="BE37" s="13"/>
      <c r="BF37" s="259"/>
      <c r="BG37" s="260"/>
      <c r="BH37" s="172"/>
      <c r="BI37" s="21" t="s">
        <v>5</v>
      </c>
      <c r="BJ37" s="83">
        <v>10</v>
      </c>
      <c r="BK37" s="25">
        <f t="shared" si="21"/>
        <v>50</v>
      </c>
      <c r="BL37" s="181"/>
      <c r="BM37" s="13"/>
      <c r="BN37" s="259"/>
      <c r="BO37" s="260"/>
      <c r="BP37" s="172"/>
      <c r="BQ37" s="21" t="s">
        <v>5</v>
      </c>
      <c r="BR37" s="83"/>
      <c r="BS37" s="25"/>
      <c r="BT37" s="181"/>
      <c r="BU37" s="13"/>
      <c r="BV37" s="259"/>
      <c r="BW37" s="260"/>
      <c r="BX37" s="172"/>
      <c r="BY37" s="21" t="s">
        <v>5</v>
      </c>
      <c r="BZ37" s="83"/>
      <c r="CA37" s="25"/>
      <c r="CB37" s="181"/>
      <c r="CC37" s="13"/>
      <c r="CD37" s="259"/>
      <c r="CE37" s="260"/>
      <c r="CF37" s="172"/>
      <c r="CG37" s="21" t="s">
        <v>5</v>
      </c>
      <c r="CH37" s="83"/>
      <c r="CI37" s="25"/>
      <c r="CJ37" s="181"/>
      <c r="CL37" s="259"/>
      <c r="CM37" s="260"/>
      <c r="CN37" s="172"/>
      <c r="CO37" s="21" t="s">
        <v>5</v>
      </c>
      <c r="CP37" s="83">
        <v>10</v>
      </c>
      <c r="CQ37" s="25">
        <f t="shared" si="22"/>
        <v>1250</v>
      </c>
      <c r="CR37" s="181"/>
    </row>
    <row r="38" spans="1:96" ht="15" customHeight="1" x14ac:dyDescent="0.25">
      <c r="A38" s="13"/>
      <c r="B38" s="259"/>
      <c r="C38" s="266"/>
      <c r="D38" s="172"/>
      <c r="E38" s="21" t="s">
        <v>6</v>
      </c>
      <c r="F38" s="16">
        <v>16</v>
      </c>
      <c r="G38" s="25">
        <f t="shared" ref="G38:G39" si="23">SUM(F38*5)</f>
        <v>80</v>
      </c>
      <c r="H38" s="181"/>
      <c r="I38" s="13"/>
      <c r="J38" s="259"/>
      <c r="K38" s="266"/>
      <c r="L38" s="172"/>
      <c r="M38" s="21" t="s">
        <v>6</v>
      </c>
      <c r="N38" s="16"/>
      <c r="O38" s="25">
        <f t="shared" si="17"/>
        <v>0</v>
      </c>
      <c r="P38" s="181"/>
      <c r="Q38" s="13"/>
      <c r="R38" s="259"/>
      <c r="S38" s="266"/>
      <c r="T38" s="172"/>
      <c r="U38" s="21" t="s">
        <v>6</v>
      </c>
      <c r="V38" s="16">
        <v>40</v>
      </c>
      <c r="W38" s="25">
        <f t="shared" si="18"/>
        <v>200</v>
      </c>
      <c r="X38" s="181"/>
      <c r="Y38" s="13"/>
      <c r="Z38" s="259"/>
      <c r="AA38" s="266"/>
      <c r="AB38" s="172"/>
      <c r="AC38" s="21" t="s">
        <v>6</v>
      </c>
      <c r="AD38" s="16">
        <v>10</v>
      </c>
      <c r="AE38" s="25">
        <f t="shared" si="19"/>
        <v>50</v>
      </c>
      <c r="AF38" s="181"/>
      <c r="AG38" s="13"/>
      <c r="AH38" s="259"/>
      <c r="AI38" s="260"/>
      <c r="AJ38" s="172"/>
      <c r="AK38" s="21" t="s">
        <v>6</v>
      </c>
      <c r="AL38" s="16"/>
      <c r="AM38" s="25">
        <f t="shared" si="20"/>
        <v>0</v>
      </c>
      <c r="AN38" s="181"/>
      <c r="AO38" s="13"/>
      <c r="AP38" s="259"/>
      <c r="AQ38" s="260"/>
      <c r="AR38" s="172"/>
      <c r="AS38" s="21" t="s">
        <v>6</v>
      </c>
      <c r="AT38" s="83"/>
      <c r="AU38" s="25"/>
      <c r="AV38" s="181"/>
      <c r="AW38" s="13"/>
      <c r="AX38" s="259"/>
      <c r="AY38" s="260"/>
      <c r="AZ38" s="172"/>
      <c r="BA38" s="21" t="s">
        <v>6</v>
      </c>
      <c r="BB38" s="83"/>
      <c r="BC38" s="25"/>
      <c r="BD38" s="181"/>
      <c r="BE38" s="13"/>
      <c r="BF38" s="259"/>
      <c r="BG38" s="260"/>
      <c r="BH38" s="172"/>
      <c r="BI38" s="21" t="s">
        <v>6</v>
      </c>
      <c r="BJ38" s="16">
        <v>10</v>
      </c>
      <c r="BK38" s="25">
        <f t="shared" si="21"/>
        <v>50</v>
      </c>
      <c r="BL38" s="181"/>
      <c r="BM38" s="13"/>
      <c r="BN38" s="259"/>
      <c r="BO38" s="260"/>
      <c r="BP38" s="172"/>
      <c r="BQ38" s="21" t="s">
        <v>6</v>
      </c>
      <c r="BR38" s="16">
        <v>2</v>
      </c>
      <c r="BS38" s="25">
        <f>BR38*5</f>
        <v>10</v>
      </c>
      <c r="BT38" s="181"/>
      <c r="BU38" s="13"/>
      <c r="BV38" s="259"/>
      <c r="BW38" s="260"/>
      <c r="BX38" s="172"/>
      <c r="BY38" s="21" t="s">
        <v>6</v>
      </c>
      <c r="BZ38" s="16"/>
      <c r="CA38" s="25"/>
      <c r="CB38" s="181"/>
      <c r="CC38" s="13"/>
      <c r="CD38" s="259"/>
      <c r="CE38" s="260"/>
      <c r="CF38" s="172"/>
      <c r="CG38" s="21" t="s">
        <v>6</v>
      </c>
      <c r="CH38" s="16"/>
      <c r="CI38" s="25"/>
      <c r="CJ38" s="181"/>
      <c r="CL38" s="259"/>
      <c r="CM38" s="260"/>
      <c r="CN38" s="172"/>
      <c r="CO38" s="21" t="s">
        <v>6</v>
      </c>
      <c r="CP38" s="16"/>
      <c r="CQ38" s="25"/>
      <c r="CR38" s="181"/>
    </row>
    <row r="39" spans="1:96" ht="15" customHeight="1" x14ac:dyDescent="0.25">
      <c r="A39" s="13"/>
      <c r="B39" s="259"/>
      <c r="C39" s="266"/>
      <c r="D39" s="172"/>
      <c r="E39" s="21" t="s">
        <v>5</v>
      </c>
      <c r="F39" s="83">
        <v>16</v>
      </c>
      <c r="G39" s="25">
        <f t="shared" si="23"/>
        <v>80</v>
      </c>
      <c r="H39" s="181"/>
      <c r="I39" s="13"/>
      <c r="J39" s="259"/>
      <c r="K39" s="266"/>
      <c r="L39" s="172"/>
      <c r="M39" s="21" t="s">
        <v>5</v>
      </c>
      <c r="N39" s="83"/>
      <c r="O39" s="25">
        <f t="shared" si="17"/>
        <v>0</v>
      </c>
      <c r="P39" s="181"/>
      <c r="Q39" s="13"/>
      <c r="R39" s="259"/>
      <c r="S39" s="266"/>
      <c r="T39" s="172"/>
      <c r="U39" s="21" t="s">
        <v>5</v>
      </c>
      <c r="V39" s="83">
        <v>40</v>
      </c>
      <c r="W39" s="25">
        <f t="shared" si="18"/>
        <v>200</v>
      </c>
      <c r="X39" s="181"/>
      <c r="Y39" s="13"/>
      <c r="Z39" s="259"/>
      <c r="AA39" s="266"/>
      <c r="AB39" s="172"/>
      <c r="AC39" s="21" t="s">
        <v>5</v>
      </c>
      <c r="AD39" s="83">
        <v>20</v>
      </c>
      <c r="AE39" s="25">
        <f t="shared" si="19"/>
        <v>100</v>
      </c>
      <c r="AF39" s="181"/>
      <c r="AG39" s="13"/>
      <c r="AH39" s="259"/>
      <c r="AI39" s="260"/>
      <c r="AJ39" s="172"/>
      <c r="AK39" s="21" t="s">
        <v>5</v>
      </c>
      <c r="AL39" s="83"/>
      <c r="AM39" s="25">
        <f t="shared" si="20"/>
        <v>0</v>
      </c>
      <c r="AN39" s="181"/>
      <c r="AO39" s="13"/>
      <c r="AP39" s="259"/>
      <c r="AQ39" s="260"/>
      <c r="AR39" s="172"/>
      <c r="AS39" s="21" t="s">
        <v>5</v>
      </c>
      <c r="AT39" s="83"/>
      <c r="AU39" s="25"/>
      <c r="AV39" s="181"/>
      <c r="AW39" s="13"/>
      <c r="AX39" s="259"/>
      <c r="AY39" s="260"/>
      <c r="AZ39" s="172"/>
      <c r="BA39" s="21" t="s">
        <v>5</v>
      </c>
      <c r="BB39" s="83"/>
      <c r="BC39" s="25"/>
      <c r="BD39" s="181"/>
      <c r="BE39" s="13"/>
      <c r="BF39" s="259"/>
      <c r="BG39" s="260"/>
      <c r="BH39" s="172"/>
      <c r="BI39" s="21" t="s">
        <v>5</v>
      </c>
      <c r="BJ39" s="83">
        <v>10</v>
      </c>
      <c r="BK39" s="25">
        <f t="shared" si="21"/>
        <v>50</v>
      </c>
      <c r="BL39" s="181"/>
      <c r="BM39" s="13"/>
      <c r="BN39" s="259"/>
      <c r="BO39" s="260"/>
      <c r="BP39" s="172"/>
      <c r="BQ39" s="21" t="s">
        <v>5</v>
      </c>
      <c r="BR39" s="83">
        <v>2</v>
      </c>
      <c r="BS39" s="25">
        <f t="shared" ref="BS39:BS40" si="24">BR39*5</f>
        <v>10</v>
      </c>
      <c r="BT39" s="181"/>
      <c r="BU39" s="13"/>
      <c r="BV39" s="259"/>
      <c r="BW39" s="260"/>
      <c r="BX39" s="172"/>
      <c r="BY39" s="21" t="s">
        <v>5</v>
      </c>
      <c r="BZ39" s="83"/>
      <c r="CA39" s="25"/>
      <c r="CB39" s="181"/>
      <c r="CC39" s="13"/>
      <c r="CD39" s="259"/>
      <c r="CE39" s="260"/>
      <c r="CF39" s="172"/>
      <c r="CG39" s="21" t="s">
        <v>5</v>
      </c>
      <c r="CH39" s="83"/>
      <c r="CI39" s="25"/>
      <c r="CJ39" s="181"/>
      <c r="CL39" s="259"/>
      <c r="CM39" s="260"/>
      <c r="CN39" s="172"/>
      <c r="CO39" s="21" t="s">
        <v>5</v>
      </c>
      <c r="CP39" s="83"/>
      <c r="CQ39" s="25"/>
      <c r="CR39" s="181"/>
    </row>
    <row r="40" spans="1:96" ht="15" customHeight="1" x14ac:dyDescent="0.25">
      <c r="A40" s="13"/>
      <c r="B40" s="259"/>
      <c r="C40" s="266"/>
      <c r="D40" s="172"/>
      <c r="E40" s="21" t="s">
        <v>7</v>
      </c>
      <c r="F40" s="16">
        <v>16</v>
      </c>
      <c r="G40" s="25">
        <f>SUM(F40*5)</f>
        <v>80</v>
      </c>
      <c r="H40" s="181"/>
      <c r="I40" s="13"/>
      <c r="J40" s="259"/>
      <c r="K40" s="266"/>
      <c r="L40" s="172"/>
      <c r="M40" s="21" t="s">
        <v>7</v>
      </c>
      <c r="N40" s="16">
        <v>10</v>
      </c>
      <c r="O40" s="25">
        <f t="shared" si="17"/>
        <v>50</v>
      </c>
      <c r="P40" s="181"/>
      <c r="Q40" s="13"/>
      <c r="R40" s="259"/>
      <c r="S40" s="266"/>
      <c r="T40" s="172"/>
      <c r="U40" s="21" t="s">
        <v>7</v>
      </c>
      <c r="V40" s="16">
        <v>40</v>
      </c>
      <c r="W40" s="25">
        <f t="shared" si="18"/>
        <v>200</v>
      </c>
      <c r="X40" s="181"/>
      <c r="Y40" s="13"/>
      <c r="Z40" s="259"/>
      <c r="AA40" s="266"/>
      <c r="AB40" s="172"/>
      <c r="AC40" s="21" t="s">
        <v>7</v>
      </c>
      <c r="AD40" s="16"/>
      <c r="AE40" s="25"/>
      <c r="AF40" s="181"/>
      <c r="AG40" s="13"/>
      <c r="AH40" s="259"/>
      <c r="AI40" s="260"/>
      <c r="AJ40" s="172"/>
      <c r="AK40" s="21" t="s">
        <v>7</v>
      </c>
      <c r="AL40" s="16"/>
      <c r="AM40" s="25">
        <f t="shared" si="20"/>
        <v>0</v>
      </c>
      <c r="AN40" s="181"/>
      <c r="AO40" s="13"/>
      <c r="AP40" s="259"/>
      <c r="AQ40" s="260"/>
      <c r="AR40" s="172"/>
      <c r="AS40" s="21" t="s">
        <v>7</v>
      </c>
      <c r="AT40" s="83">
        <v>2</v>
      </c>
      <c r="AU40" s="25">
        <f>AT40*5</f>
        <v>10</v>
      </c>
      <c r="AV40" s="181"/>
      <c r="AW40" s="13"/>
      <c r="AX40" s="259"/>
      <c r="AY40" s="260"/>
      <c r="AZ40" s="172"/>
      <c r="BA40" s="21" t="s">
        <v>7</v>
      </c>
      <c r="BB40" s="83">
        <v>1</v>
      </c>
      <c r="BC40" s="25">
        <f>SUM(BB40*125)</f>
        <v>125</v>
      </c>
      <c r="BD40" s="181"/>
      <c r="BE40" s="13"/>
      <c r="BF40" s="259"/>
      <c r="BG40" s="260"/>
      <c r="BH40" s="172"/>
      <c r="BI40" s="21" t="s">
        <v>7</v>
      </c>
      <c r="BJ40" s="16">
        <v>10</v>
      </c>
      <c r="BK40" s="25">
        <f t="shared" si="21"/>
        <v>50</v>
      </c>
      <c r="BL40" s="181"/>
      <c r="BM40" s="13"/>
      <c r="BN40" s="259"/>
      <c r="BO40" s="260"/>
      <c r="BP40" s="172"/>
      <c r="BQ40" s="21" t="s">
        <v>7</v>
      </c>
      <c r="BR40" s="16">
        <v>2</v>
      </c>
      <c r="BS40" s="25">
        <f t="shared" si="24"/>
        <v>10</v>
      </c>
      <c r="BT40" s="181"/>
      <c r="BU40" s="13"/>
      <c r="BV40" s="259"/>
      <c r="BW40" s="260"/>
      <c r="BX40" s="172"/>
      <c r="BY40" s="21" t="s">
        <v>7</v>
      </c>
      <c r="BZ40" s="16">
        <v>2</v>
      </c>
      <c r="CA40" s="25">
        <f>BZ40*125</f>
        <v>250</v>
      </c>
      <c r="CB40" s="181"/>
      <c r="CC40" s="13"/>
      <c r="CD40" s="259"/>
      <c r="CE40" s="260"/>
      <c r="CF40" s="172"/>
      <c r="CG40" s="21" t="s">
        <v>7</v>
      </c>
      <c r="CH40" s="16"/>
      <c r="CI40" s="25"/>
      <c r="CJ40" s="181"/>
      <c r="CL40" s="259"/>
      <c r="CM40" s="260"/>
      <c r="CN40" s="172"/>
      <c r="CO40" s="21" t="s">
        <v>7</v>
      </c>
      <c r="CP40" s="16"/>
      <c r="CQ40" s="25"/>
      <c r="CR40" s="181"/>
    </row>
    <row r="41" spans="1:96" ht="15" customHeight="1" x14ac:dyDescent="0.25">
      <c r="A41" s="13"/>
      <c r="B41" s="259"/>
      <c r="C41" s="266"/>
      <c r="D41" s="172"/>
      <c r="E41" s="27" t="s">
        <v>8</v>
      </c>
      <c r="F41" s="22"/>
      <c r="G41" s="25"/>
      <c r="H41" s="181"/>
      <c r="I41" s="13"/>
      <c r="J41" s="259"/>
      <c r="K41" s="266"/>
      <c r="L41" s="172"/>
      <c r="M41" s="27" t="s">
        <v>8</v>
      </c>
      <c r="N41" s="22"/>
      <c r="O41" s="25"/>
      <c r="P41" s="181"/>
      <c r="Q41" s="13"/>
      <c r="R41" s="259"/>
      <c r="S41" s="266"/>
      <c r="T41" s="172"/>
      <c r="U41" s="27" t="s">
        <v>8</v>
      </c>
      <c r="V41" s="22">
        <v>20</v>
      </c>
      <c r="W41" s="25">
        <f t="shared" si="18"/>
        <v>100</v>
      </c>
      <c r="X41" s="181"/>
      <c r="Y41" s="13"/>
      <c r="Z41" s="259"/>
      <c r="AA41" s="266"/>
      <c r="AB41" s="172"/>
      <c r="AC41" s="27" t="s">
        <v>8</v>
      </c>
      <c r="AD41" s="22"/>
      <c r="AE41" s="25"/>
      <c r="AF41" s="181"/>
      <c r="AG41" s="13"/>
      <c r="AH41" s="259"/>
      <c r="AI41" s="260"/>
      <c r="AJ41" s="172"/>
      <c r="AK41" s="27" t="s">
        <v>8</v>
      </c>
      <c r="AL41" s="22"/>
      <c r="AM41" s="25">
        <f t="shared" si="20"/>
        <v>0</v>
      </c>
      <c r="AN41" s="181"/>
      <c r="AO41" s="13"/>
      <c r="AP41" s="259"/>
      <c r="AQ41" s="260"/>
      <c r="AR41" s="172"/>
      <c r="AS41" s="27" t="s">
        <v>8</v>
      </c>
      <c r="AT41" s="83">
        <v>2</v>
      </c>
      <c r="AU41" s="25">
        <f>AT41*5</f>
        <v>10</v>
      </c>
      <c r="AV41" s="181"/>
      <c r="AW41" s="13"/>
      <c r="AX41" s="259"/>
      <c r="AY41" s="260"/>
      <c r="AZ41" s="172"/>
      <c r="BA41" s="27" t="s">
        <v>8</v>
      </c>
      <c r="BB41" s="83"/>
      <c r="BC41" s="25"/>
      <c r="BD41" s="181"/>
      <c r="BE41" s="13"/>
      <c r="BF41" s="259"/>
      <c r="BG41" s="260"/>
      <c r="BH41" s="172"/>
      <c r="BI41" s="27" t="s">
        <v>8</v>
      </c>
      <c r="BJ41" s="22">
        <v>10</v>
      </c>
      <c r="BK41" s="25">
        <f t="shared" si="21"/>
        <v>50</v>
      </c>
      <c r="BL41" s="181"/>
      <c r="BM41" s="13"/>
      <c r="BN41" s="259"/>
      <c r="BO41" s="260"/>
      <c r="BP41" s="172"/>
      <c r="BQ41" s="27" t="s">
        <v>8</v>
      </c>
      <c r="BR41" s="22"/>
      <c r="BS41" s="25"/>
      <c r="BT41" s="181"/>
      <c r="BU41" s="13"/>
      <c r="BV41" s="259"/>
      <c r="BW41" s="260"/>
      <c r="BX41" s="172"/>
      <c r="BY41" s="27" t="s">
        <v>8</v>
      </c>
      <c r="BZ41" s="22"/>
      <c r="CA41" s="25"/>
      <c r="CB41" s="181"/>
      <c r="CC41" s="13"/>
      <c r="CD41" s="259"/>
      <c r="CE41" s="260"/>
      <c r="CF41" s="172"/>
      <c r="CG41" s="27" t="s">
        <v>8</v>
      </c>
      <c r="CH41" s="22"/>
      <c r="CI41" s="25"/>
      <c r="CJ41" s="181"/>
      <c r="CL41" s="259"/>
      <c r="CM41" s="260"/>
      <c r="CN41" s="172"/>
      <c r="CO41" s="27" t="s">
        <v>8</v>
      </c>
      <c r="CP41" s="22"/>
      <c r="CQ41" s="25"/>
      <c r="CR41" s="181"/>
    </row>
    <row r="42" spans="1:96" ht="15" customHeight="1" thickBot="1" x14ac:dyDescent="0.3">
      <c r="A42" s="13"/>
      <c r="B42" s="261"/>
      <c r="C42" s="267"/>
      <c r="D42" s="173"/>
      <c r="E42" s="35" t="s">
        <v>8</v>
      </c>
      <c r="F42" s="28"/>
      <c r="G42" s="29"/>
      <c r="H42" s="182"/>
      <c r="I42" s="13"/>
      <c r="J42" s="261"/>
      <c r="K42" s="267"/>
      <c r="L42" s="173"/>
      <c r="M42" s="35" t="s">
        <v>8</v>
      </c>
      <c r="N42" s="28"/>
      <c r="O42" s="29"/>
      <c r="P42" s="182"/>
      <c r="Q42" s="13"/>
      <c r="R42" s="261"/>
      <c r="S42" s="267"/>
      <c r="T42" s="173"/>
      <c r="U42" s="35" t="s">
        <v>8</v>
      </c>
      <c r="V42" s="28"/>
      <c r="W42" s="29"/>
      <c r="X42" s="182"/>
      <c r="Y42" s="13"/>
      <c r="Z42" s="261"/>
      <c r="AA42" s="267"/>
      <c r="AB42" s="173"/>
      <c r="AC42" s="35" t="s">
        <v>8</v>
      </c>
      <c r="AD42" s="28"/>
      <c r="AE42" s="29"/>
      <c r="AF42" s="182"/>
      <c r="AG42" s="13"/>
      <c r="AH42" s="261"/>
      <c r="AI42" s="262"/>
      <c r="AJ42" s="173"/>
      <c r="AK42" s="35" t="s">
        <v>8</v>
      </c>
      <c r="AL42" s="28"/>
      <c r="AM42" s="29">
        <f t="shared" si="20"/>
        <v>0</v>
      </c>
      <c r="AN42" s="182"/>
      <c r="AO42" s="13"/>
      <c r="AP42" s="261"/>
      <c r="AQ42" s="262"/>
      <c r="AR42" s="173"/>
      <c r="AS42" s="35" t="s">
        <v>8</v>
      </c>
      <c r="AT42" s="28"/>
      <c r="AU42" s="29"/>
      <c r="AV42" s="182"/>
      <c r="AW42" s="13"/>
      <c r="AX42" s="261"/>
      <c r="AY42" s="262"/>
      <c r="AZ42" s="173"/>
      <c r="BA42" s="35" t="s">
        <v>8</v>
      </c>
      <c r="BB42" s="28"/>
      <c r="BC42" s="29"/>
      <c r="BD42" s="182"/>
      <c r="BE42" s="13"/>
      <c r="BF42" s="261"/>
      <c r="BG42" s="262"/>
      <c r="BH42" s="173"/>
      <c r="BI42" s="35" t="s">
        <v>8</v>
      </c>
      <c r="BJ42" s="28">
        <v>10</v>
      </c>
      <c r="BK42" s="29">
        <f t="shared" si="21"/>
        <v>50</v>
      </c>
      <c r="BL42" s="182"/>
      <c r="BM42" s="13"/>
      <c r="BN42" s="261"/>
      <c r="BO42" s="262"/>
      <c r="BP42" s="173"/>
      <c r="BQ42" s="35" t="s">
        <v>8</v>
      </c>
      <c r="BR42" s="28"/>
      <c r="BS42" s="29"/>
      <c r="BT42" s="182"/>
      <c r="BU42" s="13"/>
      <c r="BV42" s="261"/>
      <c r="BW42" s="262"/>
      <c r="BX42" s="173"/>
      <c r="BY42" s="35" t="s">
        <v>8</v>
      </c>
      <c r="BZ42" s="28"/>
      <c r="CA42" s="29"/>
      <c r="CB42" s="182"/>
      <c r="CC42" s="13"/>
      <c r="CD42" s="261"/>
      <c r="CE42" s="262"/>
      <c r="CF42" s="173"/>
      <c r="CG42" s="35" t="s">
        <v>8</v>
      </c>
      <c r="CH42" s="28"/>
      <c r="CI42" s="29"/>
      <c r="CJ42" s="182"/>
      <c r="CL42" s="261"/>
      <c r="CM42" s="262"/>
      <c r="CN42" s="173"/>
      <c r="CO42" s="35" t="s">
        <v>8</v>
      </c>
      <c r="CP42" s="28"/>
      <c r="CQ42" s="29"/>
      <c r="CR42" s="182"/>
    </row>
    <row r="43" spans="1:96" ht="15" customHeight="1" x14ac:dyDescent="0.25">
      <c r="A43" s="13"/>
      <c r="B43" s="257" t="s">
        <v>2</v>
      </c>
      <c r="C43" s="265"/>
      <c r="D43" s="171" t="s">
        <v>203</v>
      </c>
      <c r="E43" s="30" t="s">
        <v>4</v>
      </c>
      <c r="F43" s="16">
        <v>16</v>
      </c>
      <c r="G43" s="19">
        <f>SUM(F43*5)</f>
        <v>80</v>
      </c>
      <c r="H43" s="180" t="s">
        <v>208</v>
      </c>
      <c r="I43" s="13"/>
      <c r="J43" s="257" t="s">
        <v>2</v>
      </c>
      <c r="K43" s="265"/>
      <c r="L43" s="171" t="s">
        <v>203</v>
      </c>
      <c r="M43" s="30" t="s">
        <v>4</v>
      </c>
      <c r="N43" s="16"/>
      <c r="O43" s="19">
        <f>SUM(N43*5)</f>
        <v>0</v>
      </c>
      <c r="P43" s="180" t="s">
        <v>207</v>
      </c>
      <c r="Q43" s="13"/>
      <c r="R43" s="257" t="s">
        <v>2</v>
      </c>
      <c r="S43" s="265"/>
      <c r="T43" s="171" t="s">
        <v>203</v>
      </c>
      <c r="U43" s="30" t="s">
        <v>4</v>
      </c>
      <c r="V43" s="16">
        <v>40</v>
      </c>
      <c r="W43" s="19">
        <f t="shared" si="1"/>
        <v>200</v>
      </c>
      <c r="X43" s="180" t="s">
        <v>155</v>
      </c>
      <c r="Y43" s="13"/>
      <c r="Z43" s="257" t="s">
        <v>2</v>
      </c>
      <c r="AA43" s="265"/>
      <c r="AB43" s="171" t="s">
        <v>203</v>
      </c>
      <c r="AC43" s="30" t="s">
        <v>4</v>
      </c>
      <c r="AD43" s="16">
        <v>15</v>
      </c>
      <c r="AE43" s="19">
        <f t="shared" si="2"/>
        <v>75</v>
      </c>
      <c r="AF43" s="180" t="s">
        <v>156</v>
      </c>
      <c r="AG43" s="13"/>
      <c r="AH43" s="257" t="s">
        <v>9</v>
      </c>
      <c r="AI43" s="258"/>
      <c r="AJ43" s="171" t="s">
        <v>203</v>
      </c>
      <c r="AK43" s="30" t="s">
        <v>4</v>
      </c>
      <c r="AL43" s="16"/>
      <c r="AM43" s="19">
        <f t="shared" si="4"/>
        <v>0</v>
      </c>
      <c r="AN43" s="181" t="s">
        <v>205</v>
      </c>
      <c r="AO43" s="13"/>
      <c r="AP43" s="259" t="s">
        <v>2</v>
      </c>
      <c r="AQ43" s="260"/>
      <c r="AR43" s="171" t="s">
        <v>203</v>
      </c>
      <c r="AS43" s="30" t="s">
        <v>4</v>
      </c>
      <c r="AT43" s="16"/>
      <c r="AU43" s="19"/>
      <c r="AV43" s="181" t="s">
        <v>163</v>
      </c>
      <c r="AW43" s="13"/>
      <c r="AX43" s="257" t="s">
        <v>9</v>
      </c>
      <c r="AY43" s="258"/>
      <c r="AZ43" s="171" t="s">
        <v>203</v>
      </c>
      <c r="BA43" s="30" t="s">
        <v>4</v>
      </c>
      <c r="BB43" s="16"/>
      <c r="BC43" s="19"/>
      <c r="BD43" s="181" t="s">
        <v>206</v>
      </c>
      <c r="BE43" s="13"/>
      <c r="BF43" s="259" t="s">
        <v>2</v>
      </c>
      <c r="BG43" s="260"/>
      <c r="BH43" s="171" t="s">
        <v>203</v>
      </c>
      <c r="BI43" s="30" t="s">
        <v>4</v>
      </c>
      <c r="BJ43" s="16">
        <v>10</v>
      </c>
      <c r="BK43" s="19">
        <f t="shared" si="5"/>
        <v>50</v>
      </c>
      <c r="BL43" s="181" t="s">
        <v>205</v>
      </c>
      <c r="BM43" s="13"/>
      <c r="BN43" s="259" t="s">
        <v>2</v>
      </c>
      <c r="BO43" s="260"/>
      <c r="BP43" s="171" t="s">
        <v>203</v>
      </c>
      <c r="BQ43" s="30" t="s">
        <v>4</v>
      </c>
      <c r="BR43" s="16"/>
      <c r="BS43" s="19"/>
      <c r="BT43" s="181" t="s">
        <v>204</v>
      </c>
      <c r="BU43" s="13"/>
      <c r="BV43" s="259" t="s">
        <v>9</v>
      </c>
      <c r="BW43" s="260"/>
      <c r="BX43" s="171" t="s">
        <v>203</v>
      </c>
      <c r="BY43" s="30" t="s">
        <v>4</v>
      </c>
      <c r="BZ43" s="16"/>
      <c r="CA43" s="19"/>
      <c r="CB43" s="180" t="s">
        <v>161</v>
      </c>
      <c r="CC43" s="13"/>
      <c r="CD43" s="259" t="s">
        <v>9</v>
      </c>
      <c r="CE43" s="260"/>
      <c r="CF43" s="171" t="s">
        <v>203</v>
      </c>
      <c r="CG43" s="30" t="s">
        <v>4</v>
      </c>
      <c r="CH43" s="16"/>
      <c r="CI43" s="19"/>
      <c r="CJ43" s="180"/>
      <c r="CL43" s="259" t="s">
        <v>9</v>
      </c>
      <c r="CM43" s="260"/>
      <c r="CN43" s="171" t="s">
        <v>203</v>
      </c>
      <c r="CO43" s="30" t="s">
        <v>4</v>
      </c>
      <c r="CP43" s="16">
        <v>10</v>
      </c>
      <c r="CQ43" s="19">
        <f t="shared" ref="CQ43:CQ44" si="25">SUM(CP43*125)</f>
        <v>1250</v>
      </c>
      <c r="CR43" s="181" t="s">
        <v>196</v>
      </c>
    </row>
    <row r="44" spans="1:96" ht="15" customHeight="1" x14ac:dyDescent="0.25">
      <c r="A44" s="13"/>
      <c r="B44" s="259"/>
      <c r="C44" s="266"/>
      <c r="D44" s="172"/>
      <c r="E44" s="21" t="s">
        <v>5</v>
      </c>
      <c r="F44" s="83">
        <v>16</v>
      </c>
      <c r="G44" s="25">
        <f>SUM(F44*5)</f>
        <v>80</v>
      </c>
      <c r="H44" s="181"/>
      <c r="I44" s="13"/>
      <c r="J44" s="259"/>
      <c r="K44" s="266"/>
      <c r="L44" s="172"/>
      <c r="M44" s="21" t="s">
        <v>5</v>
      </c>
      <c r="N44" s="83"/>
      <c r="O44" s="25">
        <f>SUM(N44*5)</f>
        <v>0</v>
      </c>
      <c r="P44" s="181"/>
      <c r="Q44" s="13"/>
      <c r="R44" s="259"/>
      <c r="S44" s="266"/>
      <c r="T44" s="172"/>
      <c r="U44" s="21" t="s">
        <v>5</v>
      </c>
      <c r="V44" s="83">
        <v>40</v>
      </c>
      <c r="W44" s="25">
        <f t="shared" si="1"/>
        <v>200</v>
      </c>
      <c r="X44" s="181"/>
      <c r="Y44" s="13"/>
      <c r="Z44" s="259"/>
      <c r="AA44" s="266"/>
      <c r="AB44" s="172"/>
      <c r="AC44" s="21" t="s">
        <v>5</v>
      </c>
      <c r="AD44" s="83">
        <v>20</v>
      </c>
      <c r="AE44" s="25">
        <f t="shared" si="2"/>
        <v>100</v>
      </c>
      <c r="AF44" s="181"/>
      <c r="AG44" s="13"/>
      <c r="AH44" s="259"/>
      <c r="AI44" s="260"/>
      <c r="AJ44" s="172"/>
      <c r="AK44" s="21" t="s">
        <v>5</v>
      </c>
      <c r="AL44" s="83">
        <v>2</v>
      </c>
      <c r="AM44" s="25">
        <f t="shared" si="4"/>
        <v>250</v>
      </c>
      <c r="AN44" s="181"/>
      <c r="AO44" s="13"/>
      <c r="AP44" s="259"/>
      <c r="AQ44" s="260"/>
      <c r="AR44" s="172"/>
      <c r="AS44" s="21" t="s">
        <v>5</v>
      </c>
      <c r="AT44" s="83"/>
      <c r="AU44" s="25"/>
      <c r="AV44" s="181"/>
      <c r="AW44" s="13"/>
      <c r="AX44" s="259"/>
      <c r="AY44" s="260"/>
      <c r="AZ44" s="172"/>
      <c r="BA44" s="21" t="s">
        <v>5</v>
      </c>
      <c r="BB44" s="83">
        <v>1</v>
      </c>
      <c r="BC44" s="25">
        <f>SUM(BB44*125)</f>
        <v>125</v>
      </c>
      <c r="BD44" s="181"/>
      <c r="BE44" s="13"/>
      <c r="BF44" s="259"/>
      <c r="BG44" s="260"/>
      <c r="BH44" s="172"/>
      <c r="BI44" s="21" t="s">
        <v>5</v>
      </c>
      <c r="BJ44" s="83">
        <v>10</v>
      </c>
      <c r="BK44" s="25">
        <f t="shared" si="5"/>
        <v>50</v>
      </c>
      <c r="BL44" s="181"/>
      <c r="BM44" s="13"/>
      <c r="BN44" s="259"/>
      <c r="BO44" s="260"/>
      <c r="BP44" s="172"/>
      <c r="BQ44" s="21" t="s">
        <v>5</v>
      </c>
      <c r="BR44" s="83"/>
      <c r="BS44" s="25"/>
      <c r="BT44" s="181"/>
      <c r="BU44" s="13"/>
      <c r="BV44" s="259"/>
      <c r="BW44" s="260"/>
      <c r="BX44" s="172"/>
      <c r="BY44" s="21" t="s">
        <v>5</v>
      </c>
      <c r="BZ44" s="83"/>
      <c r="CA44" s="25"/>
      <c r="CB44" s="181"/>
      <c r="CC44" s="13"/>
      <c r="CD44" s="259"/>
      <c r="CE44" s="260"/>
      <c r="CF44" s="172"/>
      <c r="CG44" s="21" t="s">
        <v>5</v>
      </c>
      <c r="CH44" s="83"/>
      <c r="CI44" s="25"/>
      <c r="CJ44" s="181"/>
      <c r="CL44" s="259"/>
      <c r="CM44" s="260"/>
      <c r="CN44" s="172"/>
      <c r="CO44" s="21" t="s">
        <v>5</v>
      </c>
      <c r="CP44" s="83">
        <v>10</v>
      </c>
      <c r="CQ44" s="25">
        <f t="shared" si="25"/>
        <v>1250</v>
      </c>
      <c r="CR44" s="181"/>
    </row>
    <row r="45" spans="1:96" ht="15" customHeight="1" x14ac:dyDescent="0.25">
      <c r="A45" s="13"/>
      <c r="B45" s="259"/>
      <c r="C45" s="266"/>
      <c r="D45" s="172"/>
      <c r="E45" s="21" t="s">
        <v>6</v>
      </c>
      <c r="F45" s="16">
        <v>16</v>
      </c>
      <c r="G45" s="25">
        <f t="shared" ref="G45:G46" si="26">SUM(F45*5)</f>
        <v>80</v>
      </c>
      <c r="H45" s="181"/>
      <c r="I45" s="13"/>
      <c r="J45" s="259"/>
      <c r="K45" s="266"/>
      <c r="L45" s="172"/>
      <c r="M45" s="21" t="s">
        <v>6</v>
      </c>
      <c r="N45" s="16"/>
      <c r="O45" s="25">
        <f t="shared" ref="O45:O46" si="27">SUM(N45*5)</f>
        <v>0</v>
      </c>
      <c r="P45" s="181"/>
      <c r="Q45" s="13"/>
      <c r="R45" s="259"/>
      <c r="S45" s="266"/>
      <c r="T45" s="172"/>
      <c r="U45" s="21" t="s">
        <v>6</v>
      </c>
      <c r="V45" s="16">
        <v>40</v>
      </c>
      <c r="W45" s="25">
        <f t="shared" si="1"/>
        <v>200</v>
      </c>
      <c r="X45" s="181"/>
      <c r="Y45" s="13"/>
      <c r="Z45" s="259"/>
      <c r="AA45" s="266"/>
      <c r="AB45" s="172"/>
      <c r="AC45" s="21" t="s">
        <v>6</v>
      </c>
      <c r="AD45" s="16">
        <v>15</v>
      </c>
      <c r="AE45" s="25">
        <f t="shared" si="2"/>
        <v>75</v>
      </c>
      <c r="AF45" s="181"/>
      <c r="AG45" s="13"/>
      <c r="AH45" s="259"/>
      <c r="AI45" s="260"/>
      <c r="AJ45" s="172"/>
      <c r="AK45" s="21" t="s">
        <v>6</v>
      </c>
      <c r="AL45" s="16">
        <v>2</v>
      </c>
      <c r="AM45" s="25">
        <f t="shared" si="4"/>
        <v>250</v>
      </c>
      <c r="AN45" s="181"/>
      <c r="AO45" s="13"/>
      <c r="AP45" s="259"/>
      <c r="AQ45" s="260"/>
      <c r="AR45" s="172"/>
      <c r="AS45" s="21" t="s">
        <v>6</v>
      </c>
      <c r="AT45" s="16"/>
      <c r="AU45" s="25"/>
      <c r="AV45" s="181"/>
      <c r="AW45" s="13"/>
      <c r="AX45" s="259"/>
      <c r="AY45" s="260"/>
      <c r="AZ45" s="172"/>
      <c r="BA45" s="21" t="s">
        <v>6</v>
      </c>
      <c r="BB45" s="83"/>
      <c r="BC45" s="25"/>
      <c r="BD45" s="181"/>
      <c r="BE45" s="13"/>
      <c r="BF45" s="259"/>
      <c r="BG45" s="260"/>
      <c r="BH45" s="172"/>
      <c r="BI45" s="21" t="s">
        <v>6</v>
      </c>
      <c r="BJ45" s="16">
        <v>10</v>
      </c>
      <c r="BK45" s="25">
        <f t="shared" si="5"/>
        <v>50</v>
      </c>
      <c r="BL45" s="181"/>
      <c r="BM45" s="13"/>
      <c r="BN45" s="259"/>
      <c r="BO45" s="260"/>
      <c r="BP45" s="172"/>
      <c r="BQ45" s="21" t="s">
        <v>6</v>
      </c>
      <c r="BR45" s="16">
        <v>2</v>
      </c>
      <c r="BS45" s="25">
        <f>BR45*5</f>
        <v>10</v>
      </c>
      <c r="BT45" s="181"/>
      <c r="BU45" s="13"/>
      <c r="BV45" s="259"/>
      <c r="BW45" s="260"/>
      <c r="BX45" s="172"/>
      <c r="BY45" s="21" t="s">
        <v>6</v>
      </c>
      <c r="BZ45" s="16"/>
      <c r="CA45" s="25"/>
      <c r="CB45" s="181"/>
      <c r="CC45" s="13"/>
      <c r="CD45" s="259"/>
      <c r="CE45" s="260"/>
      <c r="CF45" s="172"/>
      <c r="CG45" s="21" t="s">
        <v>6</v>
      </c>
      <c r="CH45" s="16"/>
      <c r="CI45" s="25"/>
      <c r="CJ45" s="181"/>
      <c r="CL45" s="259"/>
      <c r="CM45" s="260"/>
      <c r="CN45" s="172"/>
      <c r="CO45" s="21" t="s">
        <v>6</v>
      </c>
      <c r="CP45" s="16"/>
      <c r="CQ45" s="25"/>
      <c r="CR45" s="181"/>
    </row>
    <row r="46" spans="1:96" ht="15" customHeight="1" x14ac:dyDescent="0.25">
      <c r="A46" s="13"/>
      <c r="B46" s="259"/>
      <c r="C46" s="266"/>
      <c r="D46" s="172"/>
      <c r="E46" s="21" t="s">
        <v>5</v>
      </c>
      <c r="F46" s="83">
        <v>16</v>
      </c>
      <c r="G46" s="25">
        <f t="shared" si="26"/>
        <v>80</v>
      </c>
      <c r="H46" s="181"/>
      <c r="I46" s="13"/>
      <c r="J46" s="259"/>
      <c r="K46" s="266"/>
      <c r="L46" s="172"/>
      <c r="M46" s="21" t="s">
        <v>5</v>
      </c>
      <c r="N46" s="83">
        <v>10</v>
      </c>
      <c r="O46" s="25">
        <f t="shared" si="27"/>
        <v>50</v>
      </c>
      <c r="P46" s="181"/>
      <c r="Q46" s="13"/>
      <c r="R46" s="259"/>
      <c r="S46" s="266"/>
      <c r="T46" s="172"/>
      <c r="U46" s="21" t="s">
        <v>5</v>
      </c>
      <c r="V46" s="83">
        <v>40</v>
      </c>
      <c r="W46" s="25">
        <f t="shared" si="1"/>
        <v>200</v>
      </c>
      <c r="X46" s="181"/>
      <c r="Y46" s="13"/>
      <c r="Z46" s="259"/>
      <c r="AA46" s="266"/>
      <c r="AB46" s="172"/>
      <c r="AC46" s="21" t="s">
        <v>5</v>
      </c>
      <c r="AD46" s="83">
        <v>20</v>
      </c>
      <c r="AE46" s="25">
        <f t="shared" si="2"/>
        <v>100</v>
      </c>
      <c r="AF46" s="181"/>
      <c r="AG46" s="13"/>
      <c r="AH46" s="259"/>
      <c r="AI46" s="260"/>
      <c r="AJ46" s="172"/>
      <c r="AK46" s="21" t="s">
        <v>5</v>
      </c>
      <c r="AL46" s="83">
        <v>2</v>
      </c>
      <c r="AM46" s="25">
        <f t="shared" si="4"/>
        <v>250</v>
      </c>
      <c r="AN46" s="181"/>
      <c r="AO46" s="13"/>
      <c r="AP46" s="259"/>
      <c r="AQ46" s="260"/>
      <c r="AR46" s="172"/>
      <c r="AS46" s="21" t="s">
        <v>5</v>
      </c>
      <c r="AT46" s="83">
        <v>2</v>
      </c>
      <c r="AU46" s="25">
        <f>AT46*5</f>
        <v>10</v>
      </c>
      <c r="AV46" s="181"/>
      <c r="AW46" s="13"/>
      <c r="AX46" s="259"/>
      <c r="AY46" s="260"/>
      <c r="AZ46" s="172"/>
      <c r="BA46" s="21" t="s">
        <v>5</v>
      </c>
      <c r="BB46" s="83"/>
      <c r="BC46" s="25"/>
      <c r="BD46" s="181"/>
      <c r="BE46" s="13"/>
      <c r="BF46" s="259"/>
      <c r="BG46" s="260"/>
      <c r="BH46" s="172"/>
      <c r="BI46" s="21" t="s">
        <v>5</v>
      </c>
      <c r="BJ46" s="83">
        <v>10</v>
      </c>
      <c r="BK46" s="25">
        <f t="shared" si="5"/>
        <v>50</v>
      </c>
      <c r="BL46" s="181"/>
      <c r="BM46" s="13"/>
      <c r="BN46" s="259"/>
      <c r="BO46" s="260"/>
      <c r="BP46" s="172"/>
      <c r="BQ46" s="21" t="s">
        <v>5</v>
      </c>
      <c r="BR46" s="83">
        <v>2</v>
      </c>
      <c r="BS46" s="25">
        <f t="shared" ref="BS46:BS47" si="28">BR46*5</f>
        <v>10</v>
      </c>
      <c r="BT46" s="181"/>
      <c r="BU46" s="13"/>
      <c r="BV46" s="259"/>
      <c r="BW46" s="260"/>
      <c r="BX46" s="172"/>
      <c r="BY46" s="21" t="s">
        <v>5</v>
      </c>
      <c r="BZ46" s="83"/>
      <c r="CA46" s="25"/>
      <c r="CB46" s="181"/>
      <c r="CC46" s="13"/>
      <c r="CD46" s="259"/>
      <c r="CE46" s="260"/>
      <c r="CF46" s="172"/>
      <c r="CG46" s="21" t="s">
        <v>5</v>
      </c>
      <c r="CH46" s="83"/>
      <c r="CI46" s="25"/>
      <c r="CJ46" s="181"/>
      <c r="CL46" s="259"/>
      <c r="CM46" s="260"/>
      <c r="CN46" s="172"/>
      <c r="CO46" s="21" t="s">
        <v>5</v>
      </c>
      <c r="CP46" s="83"/>
      <c r="CQ46" s="25"/>
      <c r="CR46" s="181"/>
    </row>
    <row r="47" spans="1:96" ht="15" customHeight="1" x14ac:dyDescent="0.25">
      <c r="A47" s="13"/>
      <c r="B47" s="259"/>
      <c r="C47" s="266"/>
      <c r="D47" s="172"/>
      <c r="E47" s="21" t="s">
        <v>7</v>
      </c>
      <c r="F47" s="16">
        <v>16</v>
      </c>
      <c r="G47" s="25">
        <f>SUM(F47*5)</f>
        <v>80</v>
      </c>
      <c r="H47" s="181"/>
      <c r="I47" s="13"/>
      <c r="J47" s="259"/>
      <c r="K47" s="266"/>
      <c r="L47" s="172"/>
      <c r="M47" s="21" t="s">
        <v>7</v>
      </c>
      <c r="N47" s="16">
        <v>10</v>
      </c>
      <c r="O47" s="25">
        <f>SUM(N47*5)</f>
        <v>50</v>
      </c>
      <c r="P47" s="181"/>
      <c r="Q47" s="13"/>
      <c r="R47" s="259"/>
      <c r="S47" s="266"/>
      <c r="T47" s="172"/>
      <c r="U47" s="21" t="s">
        <v>7</v>
      </c>
      <c r="V47" s="16">
        <v>40</v>
      </c>
      <c r="W47" s="25">
        <f t="shared" si="1"/>
        <v>200</v>
      </c>
      <c r="X47" s="181"/>
      <c r="Y47" s="13"/>
      <c r="Z47" s="259"/>
      <c r="AA47" s="266"/>
      <c r="AB47" s="172"/>
      <c r="AC47" s="21" t="s">
        <v>7</v>
      </c>
      <c r="AD47" s="16"/>
      <c r="AE47" s="25"/>
      <c r="AF47" s="181"/>
      <c r="AG47" s="13"/>
      <c r="AH47" s="259"/>
      <c r="AI47" s="260"/>
      <c r="AJ47" s="172"/>
      <c r="AK47" s="21" t="s">
        <v>7</v>
      </c>
      <c r="AL47" s="16"/>
      <c r="AM47" s="25">
        <f t="shared" si="4"/>
        <v>0</v>
      </c>
      <c r="AN47" s="181"/>
      <c r="AO47" s="13"/>
      <c r="AP47" s="259"/>
      <c r="AQ47" s="260"/>
      <c r="AR47" s="172"/>
      <c r="AS47" s="21" t="s">
        <v>7</v>
      </c>
      <c r="AT47" s="16">
        <v>2</v>
      </c>
      <c r="AU47" s="25">
        <f>AT47*5</f>
        <v>10</v>
      </c>
      <c r="AV47" s="181"/>
      <c r="AW47" s="13"/>
      <c r="AX47" s="259"/>
      <c r="AY47" s="260"/>
      <c r="AZ47" s="172"/>
      <c r="BA47" s="21" t="s">
        <v>7</v>
      </c>
      <c r="BB47" s="16"/>
      <c r="BC47" s="25"/>
      <c r="BD47" s="181"/>
      <c r="BE47" s="13"/>
      <c r="BF47" s="259"/>
      <c r="BG47" s="260"/>
      <c r="BH47" s="172"/>
      <c r="BI47" s="21" t="s">
        <v>7</v>
      </c>
      <c r="BJ47" s="16">
        <v>10</v>
      </c>
      <c r="BK47" s="25">
        <f t="shared" si="5"/>
        <v>50</v>
      </c>
      <c r="BL47" s="181"/>
      <c r="BM47" s="13"/>
      <c r="BN47" s="259"/>
      <c r="BO47" s="260"/>
      <c r="BP47" s="172"/>
      <c r="BQ47" s="21" t="s">
        <v>7</v>
      </c>
      <c r="BR47" s="16">
        <v>2</v>
      </c>
      <c r="BS47" s="25">
        <f t="shared" si="28"/>
        <v>10</v>
      </c>
      <c r="BT47" s="181"/>
      <c r="BU47" s="13"/>
      <c r="BV47" s="259"/>
      <c r="BW47" s="260"/>
      <c r="BX47" s="172"/>
      <c r="BY47" s="21" t="s">
        <v>7</v>
      </c>
      <c r="BZ47" s="16">
        <v>2</v>
      </c>
      <c r="CA47" s="25">
        <f>BZ47*125</f>
        <v>250</v>
      </c>
      <c r="CB47" s="181"/>
      <c r="CC47" s="13"/>
      <c r="CD47" s="259"/>
      <c r="CE47" s="260"/>
      <c r="CF47" s="172"/>
      <c r="CG47" s="21" t="s">
        <v>7</v>
      </c>
      <c r="CH47" s="16"/>
      <c r="CI47" s="25"/>
      <c r="CJ47" s="181"/>
      <c r="CL47" s="259"/>
      <c r="CM47" s="260"/>
      <c r="CN47" s="172"/>
      <c r="CO47" s="21" t="s">
        <v>7</v>
      </c>
      <c r="CP47" s="16"/>
      <c r="CQ47" s="25"/>
      <c r="CR47" s="181"/>
    </row>
    <row r="48" spans="1:96" ht="15" customHeight="1" x14ac:dyDescent="0.25">
      <c r="A48" s="13"/>
      <c r="B48" s="259"/>
      <c r="C48" s="266"/>
      <c r="D48" s="172"/>
      <c r="E48" s="27" t="s">
        <v>8</v>
      </c>
      <c r="F48" s="22"/>
      <c r="G48" s="25"/>
      <c r="H48" s="181"/>
      <c r="I48" s="13"/>
      <c r="J48" s="259"/>
      <c r="K48" s="266"/>
      <c r="L48" s="172"/>
      <c r="M48" s="27" t="s">
        <v>8</v>
      </c>
      <c r="N48" s="22"/>
      <c r="O48" s="25"/>
      <c r="P48" s="181"/>
      <c r="Q48" s="13"/>
      <c r="R48" s="259"/>
      <c r="S48" s="266"/>
      <c r="T48" s="172"/>
      <c r="U48" s="27" t="s">
        <v>8</v>
      </c>
      <c r="V48" s="22">
        <v>20</v>
      </c>
      <c r="W48" s="25">
        <f t="shared" si="1"/>
        <v>100</v>
      </c>
      <c r="X48" s="181"/>
      <c r="Y48" s="13"/>
      <c r="Z48" s="259"/>
      <c r="AA48" s="266"/>
      <c r="AB48" s="172"/>
      <c r="AC48" s="27" t="s">
        <v>8</v>
      </c>
      <c r="AD48" s="22"/>
      <c r="AE48" s="25"/>
      <c r="AF48" s="181"/>
      <c r="AG48" s="13"/>
      <c r="AH48" s="259"/>
      <c r="AI48" s="260"/>
      <c r="AJ48" s="172"/>
      <c r="AK48" s="27" t="s">
        <v>8</v>
      </c>
      <c r="AL48" s="22"/>
      <c r="AM48" s="25">
        <f t="shared" si="4"/>
        <v>0</v>
      </c>
      <c r="AN48" s="181"/>
      <c r="AO48" s="13"/>
      <c r="AP48" s="259"/>
      <c r="AQ48" s="260"/>
      <c r="AR48" s="172"/>
      <c r="AS48" s="27" t="s">
        <v>8</v>
      </c>
      <c r="AT48" s="22"/>
      <c r="AU48" s="25"/>
      <c r="AV48" s="181"/>
      <c r="AW48" s="13"/>
      <c r="AX48" s="259"/>
      <c r="AY48" s="260"/>
      <c r="AZ48" s="172"/>
      <c r="BA48" s="27" t="s">
        <v>8</v>
      </c>
      <c r="BB48" s="22"/>
      <c r="BC48" s="25"/>
      <c r="BD48" s="181"/>
      <c r="BE48" s="13"/>
      <c r="BF48" s="259"/>
      <c r="BG48" s="260"/>
      <c r="BH48" s="172"/>
      <c r="BI48" s="27" t="s">
        <v>8</v>
      </c>
      <c r="BJ48" s="22">
        <v>10</v>
      </c>
      <c r="BK48" s="25">
        <f t="shared" si="5"/>
        <v>50</v>
      </c>
      <c r="BL48" s="181"/>
      <c r="BM48" s="13"/>
      <c r="BN48" s="259"/>
      <c r="BO48" s="260"/>
      <c r="BP48" s="172"/>
      <c r="BQ48" s="27" t="s">
        <v>8</v>
      </c>
      <c r="BR48" s="22"/>
      <c r="BS48" s="25"/>
      <c r="BT48" s="181"/>
      <c r="BU48" s="13"/>
      <c r="BV48" s="259"/>
      <c r="BW48" s="260"/>
      <c r="BX48" s="172"/>
      <c r="BY48" s="27" t="s">
        <v>8</v>
      </c>
      <c r="BZ48" s="22"/>
      <c r="CA48" s="25"/>
      <c r="CB48" s="181"/>
      <c r="CC48" s="13"/>
      <c r="CD48" s="259"/>
      <c r="CE48" s="260"/>
      <c r="CF48" s="172"/>
      <c r="CG48" s="27" t="s">
        <v>8</v>
      </c>
      <c r="CH48" s="22"/>
      <c r="CI48" s="25"/>
      <c r="CJ48" s="181"/>
      <c r="CL48" s="259"/>
      <c r="CM48" s="260"/>
      <c r="CN48" s="172"/>
      <c r="CO48" s="27" t="s">
        <v>8</v>
      </c>
      <c r="CP48" s="22"/>
      <c r="CQ48" s="25"/>
      <c r="CR48" s="181"/>
    </row>
    <row r="49" spans="1:96" ht="15" customHeight="1" thickBot="1" x14ac:dyDescent="0.3">
      <c r="A49" s="13"/>
      <c r="B49" s="261"/>
      <c r="C49" s="267"/>
      <c r="D49" s="173"/>
      <c r="E49" s="35" t="s">
        <v>8</v>
      </c>
      <c r="F49" s="28"/>
      <c r="G49" s="29"/>
      <c r="H49" s="182"/>
      <c r="I49" s="13"/>
      <c r="J49" s="261"/>
      <c r="K49" s="267"/>
      <c r="L49" s="173"/>
      <c r="M49" s="35" t="s">
        <v>8</v>
      </c>
      <c r="N49" s="28"/>
      <c r="O49" s="29"/>
      <c r="P49" s="182"/>
      <c r="Q49" s="13"/>
      <c r="R49" s="261"/>
      <c r="S49" s="267"/>
      <c r="T49" s="173"/>
      <c r="U49" s="35" t="s">
        <v>8</v>
      </c>
      <c r="V49" s="28"/>
      <c r="W49" s="29"/>
      <c r="X49" s="182"/>
      <c r="Y49" s="13"/>
      <c r="Z49" s="261"/>
      <c r="AA49" s="267"/>
      <c r="AB49" s="173"/>
      <c r="AC49" s="35" t="s">
        <v>8</v>
      </c>
      <c r="AD49" s="28"/>
      <c r="AE49" s="29"/>
      <c r="AF49" s="182"/>
      <c r="AG49" s="13"/>
      <c r="AH49" s="261"/>
      <c r="AI49" s="262"/>
      <c r="AJ49" s="173"/>
      <c r="AK49" s="35" t="s">
        <v>8</v>
      </c>
      <c r="AL49" s="28"/>
      <c r="AM49" s="29">
        <f t="shared" si="4"/>
        <v>0</v>
      </c>
      <c r="AN49" s="182"/>
      <c r="AO49" s="13"/>
      <c r="AP49" s="261"/>
      <c r="AQ49" s="262"/>
      <c r="AR49" s="173"/>
      <c r="AS49" s="35" t="s">
        <v>8</v>
      </c>
      <c r="AT49" s="28"/>
      <c r="AU49" s="29"/>
      <c r="AV49" s="182"/>
      <c r="AW49" s="13"/>
      <c r="AX49" s="261"/>
      <c r="AY49" s="262"/>
      <c r="AZ49" s="173"/>
      <c r="BA49" s="35" t="s">
        <v>8</v>
      </c>
      <c r="BB49" s="28"/>
      <c r="BC49" s="29"/>
      <c r="BD49" s="182"/>
      <c r="BE49" s="13"/>
      <c r="BF49" s="261"/>
      <c r="BG49" s="262"/>
      <c r="BH49" s="173"/>
      <c r="BI49" s="35" t="s">
        <v>8</v>
      </c>
      <c r="BJ49" s="28">
        <v>10</v>
      </c>
      <c r="BK49" s="29">
        <f t="shared" si="5"/>
        <v>50</v>
      </c>
      <c r="BL49" s="182"/>
      <c r="BM49" s="13"/>
      <c r="BN49" s="261"/>
      <c r="BO49" s="262"/>
      <c r="BP49" s="173"/>
      <c r="BQ49" s="35" t="s">
        <v>8</v>
      </c>
      <c r="BR49" s="28"/>
      <c r="BS49" s="29"/>
      <c r="BT49" s="182"/>
      <c r="BU49" s="13"/>
      <c r="BV49" s="261"/>
      <c r="BW49" s="262"/>
      <c r="BX49" s="173"/>
      <c r="BY49" s="35" t="s">
        <v>8</v>
      </c>
      <c r="BZ49" s="28"/>
      <c r="CA49" s="29"/>
      <c r="CB49" s="182"/>
      <c r="CC49" s="13"/>
      <c r="CD49" s="261"/>
      <c r="CE49" s="262"/>
      <c r="CF49" s="173"/>
      <c r="CG49" s="35" t="s">
        <v>8</v>
      </c>
      <c r="CH49" s="28"/>
      <c r="CI49" s="29"/>
      <c r="CJ49" s="182"/>
      <c r="CL49" s="261"/>
      <c r="CM49" s="262"/>
      <c r="CN49" s="173"/>
      <c r="CO49" s="35" t="s">
        <v>8</v>
      </c>
      <c r="CP49" s="28"/>
      <c r="CQ49" s="29"/>
      <c r="CR49" s="182"/>
    </row>
    <row r="50" spans="1:96" ht="15" customHeight="1" thickBot="1" x14ac:dyDescent="0.3">
      <c r="A50" s="13"/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  <c r="AX50" s="13"/>
      <c r="AY50" s="14"/>
      <c r="AZ50" s="13"/>
      <c r="BA50" s="13"/>
      <c r="BB50" s="14"/>
      <c r="BC50" s="37"/>
      <c r="BD50" s="13"/>
      <c r="BE50" s="13"/>
      <c r="BF50" s="13"/>
      <c r="BG50" s="14"/>
      <c r="BH50" s="13"/>
      <c r="BI50" s="13"/>
      <c r="BJ50" s="14"/>
      <c r="BK50" s="37"/>
      <c r="BL50" s="13"/>
      <c r="BM50" s="13"/>
      <c r="BN50" s="13"/>
      <c r="BO50" s="14"/>
      <c r="BP50" s="13"/>
      <c r="BQ50" s="13"/>
      <c r="BR50" s="14"/>
      <c r="BS50" s="37"/>
      <c r="BT50" s="13"/>
      <c r="BU50" s="13"/>
      <c r="BV50" s="13"/>
      <c r="BW50" s="14"/>
      <c r="BX50" s="13"/>
      <c r="BY50" s="13"/>
      <c r="BZ50" s="14"/>
      <c r="CA50" s="37"/>
      <c r="CB50" s="13"/>
      <c r="CC50" s="13"/>
      <c r="CD50" s="13"/>
      <c r="CE50" s="14"/>
      <c r="CF50" s="13"/>
      <c r="CG50" s="13"/>
      <c r="CH50" s="14"/>
      <c r="CI50" s="37"/>
      <c r="CJ50" s="13"/>
      <c r="CL50" s="13"/>
      <c r="CM50" s="14"/>
      <c r="CN50" s="13"/>
      <c r="CO50" s="13"/>
      <c r="CP50" s="14"/>
      <c r="CQ50" s="37"/>
      <c r="CR50" s="13"/>
    </row>
    <row r="51" spans="1:96" ht="15" customHeight="1" x14ac:dyDescent="0.25">
      <c r="A51" s="13"/>
      <c r="B51" s="215" t="s">
        <v>164</v>
      </c>
      <c r="C51" s="216"/>
      <c r="D51" s="227" t="s">
        <v>1</v>
      </c>
      <c r="E51" s="213"/>
      <c r="F51" s="33">
        <f>SUM(F15:F49)</f>
        <v>448</v>
      </c>
      <c r="G51" s="34">
        <f>SUM(G15:G49)</f>
        <v>2240</v>
      </c>
      <c r="H51" s="38"/>
      <c r="I51" s="13"/>
      <c r="J51" s="215" t="s">
        <v>164</v>
      </c>
      <c r="K51" s="216"/>
      <c r="L51" s="227" t="s">
        <v>1</v>
      </c>
      <c r="M51" s="213"/>
      <c r="N51" s="33">
        <f>SUM(N15:N49)</f>
        <v>130</v>
      </c>
      <c r="O51" s="34">
        <f>SUM(O15:O49)</f>
        <v>650</v>
      </c>
      <c r="P51" s="38"/>
      <c r="Q51" s="13"/>
      <c r="R51" s="215" t="s">
        <v>164</v>
      </c>
      <c r="S51" s="216"/>
      <c r="T51" s="227" t="s">
        <v>1</v>
      </c>
      <c r="U51" s="213"/>
      <c r="V51" s="33">
        <f>SUM(V15:V49)</f>
        <v>1100</v>
      </c>
      <c r="W51" s="34">
        <f>SUM(W15:W49)</f>
        <v>5500</v>
      </c>
      <c r="X51" s="38"/>
      <c r="Y51" s="13"/>
      <c r="Z51" s="215" t="s">
        <v>164</v>
      </c>
      <c r="AA51" s="216"/>
      <c r="AB51" s="227" t="s">
        <v>1</v>
      </c>
      <c r="AC51" s="213"/>
      <c r="AD51" s="33">
        <f>SUM(AD15:AD49)</f>
        <v>340</v>
      </c>
      <c r="AE51" s="34">
        <f>SUM(AE15:AE49)</f>
        <v>1700</v>
      </c>
      <c r="AF51" s="38"/>
      <c r="AG51" s="13"/>
      <c r="AH51" s="215" t="s">
        <v>164</v>
      </c>
      <c r="AI51" s="216"/>
      <c r="AJ51" s="213" t="s">
        <v>1</v>
      </c>
      <c r="AK51" s="213"/>
      <c r="AL51" s="33">
        <f>SUM(AL15:AL49)</f>
        <v>8</v>
      </c>
      <c r="AM51" s="34">
        <f>SUM(AM15:AM49)</f>
        <v>1000</v>
      </c>
      <c r="AN51" s="38"/>
      <c r="AO51" s="13"/>
      <c r="AP51" s="215" t="s">
        <v>164</v>
      </c>
      <c r="AQ51" s="216"/>
      <c r="AR51" s="213" t="s">
        <v>1</v>
      </c>
      <c r="AS51" s="213"/>
      <c r="AT51" s="33">
        <f>SUM(AT15:AT49)</f>
        <v>16</v>
      </c>
      <c r="AU51" s="34">
        <f>SUM(AU15:AU49)</f>
        <v>80</v>
      </c>
      <c r="AV51" s="38"/>
      <c r="AW51" s="13"/>
      <c r="AX51" s="215" t="s">
        <v>164</v>
      </c>
      <c r="AY51" s="216"/>
      <c r="AZ51" s="213" t="s">
        <v>1</v>
      </c>
      <c r="BA51" s="213"/>
      <c r="BB51" s="33">
        <f>SUM(BB15:BB49)</f>
        <v>3</v>
      </c>
      <c r="BC51" s="34">
        <f>SUM(BC15:BC49)</f>
        <v>375</v>
      </c>
      <c r="BD51" s="38"/>
      <c r="BE51" s="13"/>
      <c r="BF51" s="215" t="s">
        <v>164</v>
      </c>
      <c r="BG51" s="216"/>
      <c r="BH51" s="213" t="s">
        <v>1</v>
      </c>
      <c r="BI51" s="213"/>
      <c r="BJ51" s="33">
        <f>SUM(BJ15:BJ49)</f>
        <v>336</v>
      </c>
      <c r="BK51" s="34">
        <f>SUM(BK15:BK49)</f>
        <v>1680</v>
      </c>
      <c r="BL51" s="38"/>
      <c r="BM51" s="13"/>
      <c r="BN51" s="215" t="s">
        <v>164</v>
      </c>
      <c r="BO51" s="216"/>
      <c r="BP51" s="213" t="s">
        <v>1</v>
      </c>
      <c r="BQ51" s="213"/>
      <c r="BR51" s="33">
        <f>SUM(BR15:BR49)</f>
        <v>30</v>
      </c>
      <c r="BS51" s="34">
        <f>SUM(BS15:BS49)</f>
        <v>150</v>
      </c>
      <c r="BT51" s="38"/>
      <c r="BU51" s="13"/>
      <c r="BV51" s="215" t="s">
        <v>164</v>
      </c>
      <c r="BW51" s="216"/>
      <c r="BX51" s="213" t="s">
        <v>1</v>
      </c>
      <c r="BY51" s="213"/>
      <c r="BZ51" s="33">
        <f>SUM(BZ15:BZ49)</f>
        <v>10</v>
      </c>
      <c r="CA51" s="34">
        <f>SUM(CA15:CA49)</f>
        <v>1250</v>
      </c>
      <c r="CB51" s="38"/>
      <c r="CC51" s="13"/>
      <c r="CD51" s="215" t="s">
        <v>164</v>
      </c>
      <c r="CE51" s="216"/>
      <c r="CF51" s="213" t="s">
        <v>1</v>
      </c>
      <c r="CG51" s="213"/>
      <c r="CH51" s="33"/>
      <c r="CI51" s="34"/>
      <c r="CJ51" s="38"/>
      <c r="CL51" s="215" t="s">
        <v>164</v>
      </c>
      <c r="CM51" s="216"/>
      <c r="CN51" s="213" t="s">
        <v>1</v>
      </c>
      <c r="CO51" s="213"/>
      <c r="CP51" s="33">
        <f>SUM(CP15:CP49)</f>
        <v>80</v>
      </c>
      <c r="CQ51" s="34">
        <f>SUM(CQ15:CQ49)</f>
        <v>10000</v>
      </c>
      <c r="CR51" s="38"/>
    </row>
    <row r="52" spans="1:96" ht="15" customHeight="1" thickBot="1" x14ac:dyDescent="0.3">
      <c r="A52" s="13"/>
      <c r="B52" s="217"/>
      <c r="C52" s="218"/>
      <c r="D52" s="228" t="s">
        <v>3</v>
      </c>
      <c r="E52" s="214"/>
      <c r="F52" s="39">
        <v>2</v>
      </c>
      <c r="G52" s="40">
        <f>SUM(F52)*300</f>
        <v>600</v>
      </c>
      <c r="H52" s="41"/>
      <c r="I52" s="13"/>
      <c r="J52" s="217"/>
      <c r="K52" s="218"/>
      <c r="L52" s="228" t="s">
        <v>3</v>
      </c>
      <c r="M52" s="214"/>
      <c r="N52" s="39">
        <v>10</v>
      </c>
      <c r="O52" s="40">
        <f>SUM(N52)*300</f>
        <v>3000</v>
      </c>
      <c r="P52" s="41"/>
      <c r="Q52" s="13"/>
      <c r="R52" s="217"/>
      <c r="S52" s="218"/>
      <c r="T52" s="228" t="s">
        <v>3</v>
      </c>
      <c r="U52" s="214"/>
      <c r="V52" s="39">
        <v>20</v>
      </c>
      <c r="W52" s="40">
        <f>SUM(V52)*300</f>
        <v>6000</v>
      </c>
      <c r="X52" s="41"/>
      <c r="Y52" s="13"/>
      <c r="Z52" s="217"/>
      <c r="AA52" s="218"/>
      <c r="AB52" s="228" t="s">
        <v>3</v>
      </c>
      <c r="AC52" s="214"/>
      <c r="AD52" s="39">
        <v>6</v>
      </c>
      <c r="AE52" s="40">
        <f>SUM(AD52)*300</f>
        <v>1800</v>
      </c>
      <c r="AF52" s="41"/>
      <c r="AG52" s="13"/>
      <c r="AH52" s="217"/>
      <c r="AI52" s="218"/>
      <c r="AJ52" s="214" t="s">
        <v>3</v>
      </c>
      <c r="AK52" s="214"/>
      <c r="AL52" s="39">
        <v>8</v>
      </c>
      <c r="AM52" s="40">
        <f>SUM(AL52)*300</f>
        <v>2400</v>
      </c>
      <c r="AN52" s="41"/>
      <c r="AO52" s="13"/>
      <c r="AP52" s="217"/>
      <c r="AQ52" s="218"/>
      <c r="AR52" s="214" t="s">
        <v>3</v>
      </c>
      <c r="AS52" s="214"/>
      <c r="AT52" s="39">
        <v>2</v>
      </c>
      <c r="AU52" s="40">
        <f>SUM(AT52)*300</f>
        <v>600</v>
      </c>
      <c r="AV52" s="41"/>
      <c r="AW52" s="13"/>
      <c r="AX52" s="217"/>
      <c r="AY52" s="218"/>
      <c r="AZ52" s="214" t="s">
        <v>3</v>
      </c>
      <c r="BA52" s="214"/>
      <c r="BB52" s="39">
        <v>3</v>
      </c>
      <c r="BC52" s="40">
        <f>SUM(BB52)*175</f>
        <v>525</v>
      </c>
      <c r="BD52" s="41"/>
      <c r="BE52" s="13"/>
      <c r="BF52" s="217"/>
      <c r="BG52" s="218"/>
      <c r="BH52" s="214" t="s">
        <v>3</v>
      </c>
      <c r="BI52" s="214"/>
      <c r="BJ52" s="39">
        <v>10</v>
      </c>
      <c r="BK52" s="40">
        <f>SUM(BJ52)*300</f>
        <v>3000</v>
      </c>
      <c r="BL52" s="41"/>
      <c r="BM52" s="13"/>
      <c r="BN52" s="217"/>
      <c r="BO52" s="218"/>
      <c r="BP52" s="214" t="s">
        <v>3</v>
      </c>
      <c r="BQ52" s="214"/>
      <c r="BR52" s="39">
        <v>4</v>
      </c>
      <c r="BS52" s="40">
        <f>SUM(BR52)*300</f>
        <v>1200</v>
      </c>
      <c r="BT52" s="41"/>
      <c r="BU52" s="13"/>
      <c r="BV52" s="217"/>
      <c r="BW52" s="218"/>
      <c r="BX52" s="214" t="s">
        <v>3</v>
      </c>
      <c r="BY52" s="214"/>
      <c r="BZ52" s="39">
        <v>10</v>
      </c>
      <c r="CA52" s="40">
        <f>SUM(BZ52)*175</f>
        <v>1750</v>
      </c>
      <c r="CB52" s="41"/>
      <c r="CC52" s="13"/>
      <c r="CD52" s="217"/>
      <c r="CE52" s="218"/>
      <c r="CF52" s="214" t="s">
        <v>3</v>
      </c>
      <c r="CG52" s="214"/>
      <c r="CH52" s="39"/>
      <c r="CI52" s="40"/>
      <c r="CJ52" s="41"/>
      <c r="CL52" s="217"/>
      <c r="CM52" s="218"/>
      <c r="CN52" s="214" t="s">
        <v>3</v>
      </c>
      <c r="CO52" s="214"/>
      <c r="CP52" s="39">
        <v>80</v>
      </c>
      <c r="CQ52" s="40">
        <f>SUM(CP52)*175</f>
        <v>14000</v>
      </c>
      <c r="CR52" s="41"/>
    </row>
    <row r="53" spans="1:96" ht="15" customHeight="1" x14ac:dyDescent="0.25"/>
  </sheetData>
  <mergeCells count="336">
    <mergeCell ref="CD4:CJ4"/>
    <mergeCell ref="AX3:BD3"/>
    <mergeCell ref="BF3:BL3"/>
    <mergeCell ref="BN3:BT3"/>
    <mergeCell ref="BV3:CB3"/>
    <mergeCell ref="CD3:CJ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  <mergeCell ref="AP3:AV3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BV5:BW6"/>
    <mergeCell ref="BX5:BZ6"/>
    <mergeCell ref="CD5:CE6"/>
    <mergeCell ref="CF5:CH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BV7:BW8"/>
    <mergeCell ref="BX7:BX8"/>
    <mergeCell ref="CD7:CE8"/>
    <mergeCell ref="CF7:CF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BF13:BL13"/>
    <mergeCell ref="BN13:BT13"/>
    <mergeCell ref="BV13:CB13"/>
    <mergeCell ref="CD13:CJ13"/>
    <mergeCell ref="AX12:BD12"/>
    <mergeCell ref="BF12:BL12"/>
    <mergeCell ref="BN12:BT12"/>
    <mergeCell ref="BV12:CB12"/>
    <mergeCell ref="CD12:CJ12"/>
    <mergeCell ref="AR14:AS14"/>
    <mergeCell ref="B14:C14"/>
    <mergeCell ref="D14:E14"/>
    <mergeCell ref="J14:K14"/>
    <mergeCell ref="L14:M14"/>
    <mergeCell ref="R14:S14"/>
    <mergeCell ref="T14:U14"/>
    <mergeCell ref="AP13:AV13"/>
    <mergeCell ref="AX13:BD13"/>
    <mergeCell ref="B13:H13"/>
    <mergeCell ref="J13:P13"/>
    <mergeCell ref="R13:X13"/>
    <mergeCell ref="Z13:AF13"/>
    <mergeCell ref="AH13:AN13"/>
    <mergeCell ref="Z15:AA21"/>
    <mergeCell ref="AB15:AB21"/>
    <mergeCell ref="AF15:AF21"/>
    <mergeCell ref="BV14:BW14"/>
    <mergeCell ref="BX14:BY14"/>
    <mergeCell ref="CD14:CE14"/>
    <mergeCell ref="CF14:CG14"/>
    <mergeCell ref="B15:C21"/>
    <mergeCell ref="D15:D21"/>
    <mergeCell ref="H15:H21"/>
    <mergeCell ref="J15:K21"/>
    <mergeCell ref="L15:L21"/>
    <mergeCell ref="P15:P21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J22:K28"/>
    <mergeCell ref="L22:L28"/>
    <mergeCell ref="P22:P28"/>
    <mergeCell ref="R22:S28"/>
    <mergeCell ref="BN15:BO21"/>
    <mergeCell ref="BP15:BP21"/>
    <mergeCell ref="BT15:BT21"/>
    <mergeCell ref="BV15:BW21"/>
    <mergeCell ref="BX15:BX21"/>
    <mergeCell ref="AX15:AY21"/>
    <mergeCell ref="AZ15:AZ21"/>
    <mergeCell ref="BD15:BD21"/>
    <mergeCell ref="BF15:BG21"/>
    <mergeCell ref="BH15:BH21"/>
    <mergeCell ref="BL15:BL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BT22:BT28"/>
    <mergeCell ref="BV22:BW28"/>
    <mergeCell ref="BX22:BX28"/>
    <mergeCell ref="CB22:CB28"/>
    <mergeCell ref="CD22:CE28"/>
    <mergeCell ref="AZ22:AZ28"/>
    <mergeCell ref="BD22:BD28"/>
    <mergeCell ref="BF22:BG28"/>
    <mergeCell ref="BH22:BH28"/>
    <mergeCell ref="BL22:BL28"/>
    <mergeCell ref="BN22:BO28"/>
    <mergeCell ref="B29:C35"/>
    <mergeCell ref="D29:D35"/>
    <mergeCell ref="H29:H35"/>
    <mergeCell ref="J29:K35"/>
    <mergeCell ref="L29:L35"/>
    <mergeCell ref="P29:P35"/>
    <mergeCell ref="R29:S35"/>
    <mergeCell ref="T29:T35"/>
    <mergeCell ref="BP22:BP28"/>
    <mergeCell ref="AJ22:AJ28"/>
    <mergeCell ref="AN22:AN28"/>
    <mergeCell ref="AP22:AQ28"/>
    <mergeCell ref="AR22:AR28"/>
    <mergeCell ref="AV22:AV28"/>
    <mergeCell ref="AX22:AY28"/>
    <mergeCell ref="T22:T28"/>
    <mergeCell ref="X22:X28"/>
    <mergeCell ref="Z22:AA28"/>
    <mergeCell ref="AB22:AB28"/>
    <mergeCell ref="AF22:AF28"/>
    <mergeCell ref="AH22:AI28"/>
    <mergeCell ref="B22:C28"/>
    <mergeCell ref="D22:D28"/>
    <mergeCell ref="H22:H28"/>
    <mergeCell ref="BP29:BP35"/>
    <mergeCell ref="AN29:AN35"/>
    <mergeCell ref="AP29:AQ35"/>
    <mergeCell ref="AR29:AR35"/>
    <mergeCell ref="AV29:AV35"/>
    <mergeCell ref="AX29:AY35"/>
    <mergeCell ref="AZ29:AZ35"/>
    <mergeCell ref="X29:X35"/>
    <mergeCell ref="Z29:AA35"/>
    <mergeCell ref="AB29:AB35"/>
    <mergeCell ref="AF29:AF35"/>
    <mergeCell ref="AH29:AI35"/>
    <mergeCell ref="AJ29:AJ35"/>
    <mergeCell ref="AH43:AI49"/>
    <mergeCell ref="AJ43:AJ49"/>
    <mergeCell ref="AN43:AN49"/>
    <mergeCell ref="CJ29:CJ35"/>
    <mergeCell ref="B43:C49"/>
    <mergeCell ref="D43:D49"/>
    <mergeCell ref="H43:H49"/>
    <mergeCell ref="J43:K49"/>
    <mergeCell ref="L43:L49"/>
    <mergeCell ref="P43:P49"/>
    <mergeCell ref="R43:S49"/>
    <mergeCell ref="T43:T49"/>
    <mergeCell ref="X43:X49"/>
    <mergeCell ref="BT29:BT35"/>
    <mergeCell ref="BV29:BW35"/>
    <mergeCell ref="BX29:BX35"/>
    <mergeCell ref="CB29:CB35"/>
    <mergeCell ref="CD29:CE35"/>
    <mergeCell ref="CF29:CF35"/>
    <mergeCell ref="BD29:BD35"/>
    <mergeCell ref="BF29:BG35"/>
    <mergeCell ref="BH29:BH35"/>
    <mergeCell ref="BL29:BL35"/>
    <mergeCell ref="BN29:BO35"/>
    <mergeCell ref="AR51:AS51"/>
    <mergeCell ref="B51:C52"/>
    <mergeCell ref="D51:E51"/>
    <mergeCell ref="J51:K52"/>
    <mergeCell ref="L51:M51"/>
    <mergeCell ref="R51:S52"/>
    <mergeCell ref="T51:U51"/>
    <mergeCell ref="BV43:BW49"/>
    <mergeCell ref="BX43:BX49"/>
    <mergeCell ref="BF43:BG49"/>
    <mergeCell ref="BH43:BH49"/>
    <mergeCell ref="BL43:BL49"/>
    <mergeCell ref="BN43:BO49"/>
    <mergeCell ref="BP43:BP49"/>
    <mergeCell ref="BT43:BT49"/>
    <mergeCell ref="AP43:AQ49"/>
    <mergeCell ref="AR43:AR49"/>
    <mergeCell ref="AV43:AV49"/>
    <mergeCell ref="AX43:AY49"/>
    <mergeCell ref="AZ43:AZ49"/>
    <mergeCell ref="BD43:BD49"/>
    <mergeCell ref="Z43:AA49"/>
    <mergeCell ref="AB43:AB49"/>
    <mergeCell ref="AF43:AF49"/>
    <mergeCell ref="BV51:BW52"/>
    <mergeCell ref="BX51:BY51"/>
    <mergeCell ref="CD51:CE52"/>
    <mergeCell ref="CF51:CG51"/>
    <mergeCell ref="D52:E52"/>
    <mergeCell ref="L52:M52"/>
    <mergeCell ref="T52:U52"/>
    <mergeCell ref="AB52:AC52"/>
    <mergeCell ref="AJ52:AK52"/>
    <mergeCell ref="AR52:AS52"/>
    <mergeCell ref="AX51:AY52"/>
    <mergeCell ref="AZ51:BA51"/>
    <mergeCell ref="BF51:BG52"/>
    <mergeCell ref="BH51:BI51"/>
    <mergeCell ref="BN51:BO52"/>
    <mergeCell ref="BP51:BQ51"/>
    <mergeCell ref="AZ52:BA52"/>
    <mergeCell ref="BH52:BI52"/>
    <mergeCell ref="BP52:BQ52"/>
    <mergeCell ref="Z51:AA52"/>
    <mergeCell ref="AB51:AC51"/>
    <mergeCell ref="AH51:AI52"/>
    <mergeCell ref="AJ51:AK51"/>
    <mergeCell ref="AP51:AQ52"/>
    <mergeCell ref="BX52:BY52"/>
    <mergeCell ref="CF52:CG52"/>
    <mergeCell ref="CL12:CR12"/>
    <mergeCell ref="CL13:CR13"/>
    <mergeCell ref="CL14:CM14"/>
    <mergeCell ref="CN14:CO14"/>
    <mergeCell ref="CL15:CM21"/>
    <mergeCell ref="CN15:CN21"/>
    <mergeCell ref="CR15:CR21"/>
    <mergeCell ref="CL22:CM28"/>
    <mergeCell ref="CB43:CB49"/>
    <mergeCell ref="CD43:CE49"/>
    <mergeCell ref="CF43:CF49"/>
    <mergeCell ref="CJ43:CJ49"/>
    <mergeCell ref="CF22:CF28"/>
    <mergeCell ref="CJ22:CJ28"/>
    <mergeCell ref="CD15:CE21"/>
    <mergeCell ref="CF15:CF21"/>
    <mergeCell ref="CJ15:CJ21"/>
    <mergeCell ref="CB15:CB21"/>
    <mergeCell ref="CL51:CM52"/>
    <mergeCell ref="CN51:CO51"/>
    <mergeCell ref="CN52:CO52"/>
    <mergeCell ref="CL43:CM49"/>
    <mergeCell ref="CL3:CR3"/>
    <mergeCell ref="CL4:CR4"/>
    <mergeCell ref="CL5:CM6"/>
    <mergeCell ref="CN5:CP6"/>
    <mergeCell ref="CL7:CM8"/>
    <mergeCell ref="CN7:CN8"/>
    <mergeCell ref="CN22:CN28"/>
    <mergeCell ref="CR22:CR28"/>
    <mergeCell ref="CL29:CM35"/>
    <mergeCell ref="CN29:CN35"/>
    <mergeCell ref="CR29:CR35"/>
    <mergeCell ref="CN43:CN49"/>
    <mergeCell ref="CR43:CR49"/>
    <mergeCell ref="R36:S42"/>
    <mergeCell ref="T36:T42"/>
    <mergeCell ref="X36:X42"/>
    <mergeCell ref="Z36:AA42"/>
    <mergeCell ref="AB36:AB42"/>
    <mergeCell ref="AF36:AF42"/>
    <mergeCell ref="B36:C42"/>
    <mergeCell ref="D36:D42"/>
    <mergeCell ref="H36:H42"/>
    <mergeCell ref="J36:K42"/>
    <mergeCell ref="L36:L42"/>
    <mergeCell ref="P36:P42"/>
    <mergeCell ref="AX36:AY42"/>
    <mergeCell ref="AZ36:AZ42"/>
    <mergeCell ref="BD36:BD42"/>
    <mergeCell ref="BF36:BG42"/>
    <mergeCell ref="BH36:BH42"/>
    <mergeCell ref="BL36:BL42"/>
    <mergeCell ref="AH36:AI42"/>
    <mergeCell ref="AJ36:AJ42"/>
    <mergeCell ref="AN36:AN42"/>
    <mergeCell ref="AP36:AQ42"/>
    <mergeCell ref="AR36:AR42"/>
    <mergeCell ref="AV36:AV42"/>
    <mergeCell ref="CD36:CE42"/>
    <mergeCell ref="CF36:CF42"/>
    <mergeCell ref="CJ36:CJ42"/>
    <mergeCell ref="CL36:CM42"/>
    <mergeCell ref="CN36:CN42"/>
    <mergeCell ref="CR36:CR42"/>
    <mergeCell ref="BN36:BO42"/>
    <mergeCell ref="BP36:BP42"/>
    <mergeCell ref="BT36:BT42"/>
    <mergeCell ref="BV36:BW42"/>
    <mergeCell ref="BX36:BX42"/>
    <mergeCell ref="CB36:CB42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R46"/>
  <sheetViews>
    <sheetView tabSelected="1" zoomScale="80" zoomScaleNormal="80" workbookViewId="0">
      <selection activeCell="AH36" sqref="AH15:AI42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  <col min="89" max="89" width="5.42578125" customWidth="1"/>
    <col min="90" max="90" width="6" customWidth="1"/>
    <col min="91" max="91" width="6.42578125" customWidth="1"/>
    <col min="92" max="93" width="5.42578125" customWidth="1"/>
    <col min="94" max="94" width="10.85546875" style="2" customWidth="1"/>
    <col min="95" max="95" width="10.7109375" customWidth="1"/>
    <col min="96" max="96" width="12.7109375" customWidth="1"/>
  </cols>
  <sheetData>
    <row r="1" spans="1:96" s="105" customFormat="1" x14ac:dyDescent="0.25">
      <c r="B1" s="107" t="s">
        <v>213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  <c r="CL1" s="107"/>
      <c r="CP1" s="106"/>
    </row>
    <row r="2" spans="1:96" ht="15.75" thickBot="1" x14ac:dyDescent="0.3">
      <c r="B2" s="57" t="s">
        <v>221</v>
      </c>
      <c r="J2" s="57"/>
      <c r="R2" s="57"/>
      <c r="Z2" s="57"/>
      <c r="AH2" s="57"/>
      <c r="AP2" s="57"/>
      <c r="AW2" s="112"/>
      <c r="AX2" s="119"/>
      <c r="AY2" s="112"/>
      <c r="AZ2" s="112"/>
      <c r="BA2" s="112"/>
      <c r="BB2" s="110"/>
      <c r="BC2" s="112"/>
      <c r="BD2" s="112"/>
      <c r="BE2" s="112"/>
      <c r="BF2" s="119"/>
      <c r="BG2" s="112"/>
      <c r="BH2" s="112"/>
      <c r="BI2" s="112"/>
      <c r="BJ2" s="110"/>
      <c r="BK2" s="112"/>
      <c r="BL2" s="112"/>
      <c r="BM2" s="112"/>
      <c r="BN2" s="119"/>
      <c r="BO2" s="112"/>
      <c r="BP2" s="112"/>
      <c r="BQ2" s="112"/>
      <c r="BR2" s="110"/>
      <c r="BS2" s="112"/>
      <c r="BT2" s="112"/>
      <c r="BU2" s="112"/>
      <c r="BV2" s="119"/>
      <c r="BW2" s="112"/>
      <c r="BX2" s="112"/>
      <c r="BY2" s="112"/>
      <c r="BZ2" s="110"/>
      <c r="CA2" s="112"/>
      <c r="CB2" s="112"/>
      <c r="CD2" s="119"/>
      <c r="CE2" s="112"/>
      <c r="CF2" s="112"/>
      <c r="CG2" s="112"/>
      <c r="CH2" s="110"/>
      <c r="CI2" s="112"/>
      <c r="CJ2" s="112"/>
      <c r="CL2" s="119"/>
      <c r="CM2" s="112"/>
      <c r="CN2" s="112"/>
      <c r="CO2" s="112"/>
      <c r="CP2" s="110"/>
      <c r="CQ2" s="112"/>
      <c r="CR2" s="112"/>
    </row>
    <row r="3" spans="1:96" s="85" customFormat="1" ht="60" customHeight="1" x14ac:dyDescent="0.25">
      <c r="B3" s="219" t="s">
        <v>214</v>
      </c>
      <c r="C3" s="220"/>
      <c r="D3" s="220"/>
      <c r="E3" s="220"/>
      <c r="F3" s="220"/>
      <c r="G3" s="220"/>
      <c r="H3" s="221"/>
      <c r="J3" s="219" t="s">
        <v>223</v>
      </c>
      <c r="K3" s="220"/>
      <c r="L3" s="220"/>
      <c r="M3" s="220"/>
      <c r="N3" s="220"/>
      <c r="O3" s="220"/>
      <c r="P3" s="221"/>
      <c r="Q3" s="111"/>
      <c r="R3" s="219" t="s">
        <v>224</v>
      </c>
      <c r="S3" s="220"/>
      <c r="T3" s="220"/>
      <c r="U3" s="220"/>
      <c r="V3" s="220"/>
      <c r="W3" s="220"/>
      <c r="X3" s="221"/>
      <c r="Y3" s="111"/>
      <c r="Z3" s="219" t="s">
        <v>225</v>
      </c>
      <c r="AA3" s="220"/>
      <c r="AB3" s="220"/>
      <c r="AC3" s="220"/>
      <c r="AD3" s="220"/>
      <c r="AE3" s="220"/>
      <c r="AF3" s="221"/>
      <c r="AG3" s="111"/>
      <c r="AH3" s="219" t="s">
        <v>226</v>
      </c>
      <c r="AI3" s="220"/>
      <c r="AJ3" s="220"/>
      <c r="AK3" s="220"/>
      <c r="AL3" s="220"/>
      <c r="AM3" s="220"/>
      <c r="AN3" s="221"/>
      <c r="AP3" s="219" t="s">
        <v>215</v>
      </c>
      <c r="AQ3" s="220"/>
      <c r="AR3" s="220"/>
      <c r="AS3" s="220"/>
      <c r="AT3" s="220"/>
      <c r="AU3" s="220"/>
      <c r="AV3" s="221"/>
      <c r="AW3" s="111"/>
      <c r="AX3" s="219" t="s">
        <v>227</v>
      </c>
      <c r="AY3" s="220"/>
      <c r="AZ3" s="220"/>
      <c r="BA3" s="220"/>
      <c r="BB3" s="220"/>
      <c r="BC3" s="220"/>
      <c r="BD3" s="221"/>
      <c r="BE3" s="111"/>
      <c r="BF3" s="219" t="s">
        <v>217</v>
      </c>
      <c r="BG3" s="220"/>
      <c r="BH3" s="220"/>
      <c r="BI3" s="220"/>
      <c r="BJ3" s="220"/>
      <c r="BK3" s="220"/>
      <c r="BL3" s="221"/>
      <c r="BM3" s="111"/>
      <c r="BN3" s="219" t="s">
        <v>228</v>
      </c>
      <c r="BO3" s="220"/>
      <c r="BP3" s="220"/>
      <c r="BQ3" s="220"/>
      <c r="BR3" s="220"/>
      <c r="BS3" s="220"/>
      <c r="BT3" s="221"/>
      <c r="BU3" s="111"/>
      <c r="BV3" s="219" t="s">
        <v>229</v>
      </c>
      <c r="BW3" s="220"/>
      <c r="BX3" s="220"/>
      <c r="BY3" s="220"/>
      <c r="BZ3" s="220"/>
      <c r="CA3" s="220"/>
      <c r="CB3" s="221"/>
      <c r="CD3" s="219" t="s">
        <v>216</v>
      </c>
      <c r="CE3" s="220"/>
      <c r="CF3" s="220"/>
      <c r="CG3" s="220"/>
      <c r="CH3" s="220"/>
      <c r="CI3" s="220"/>
      <c r="CJ3" s="221"/>
    </row>
    <row r="4" spans="1:96" ht="15.75" thickBot="1" x14ac:dyDescent="0.3">
      <c r="B4" s="202" t="s">
        <v>121</v>
      </c>
      <c r="C4" s="203"/>
      <c r="D4" s="203"/>
      <c r="E4" s="203"/>
      <c r="F4" s="203"/>
      <c r="G4" s="203"/>
      <c r="H4" s="204"/>
      <c r="J4" s="202" t="s">
        <v>178</v>
      </c>
      <c r="K4" s="203"/>
      <c r="L4" s="203"/>
      <c r="M4" s="203"/>
      <c r="N4" s="203"/>
      <c r="O4" s="203"/>
      <c r="P4" s="204"/>
      <c r="Q4" s="112"/>
      <c r="R4" s="202" t="s">
        <v>179</v>
      </c>
      <c r="S4" s="203"/>
      <c r="T4" s="203"/>
      <c r="U4" s="203"/>
      <c r="V4" s="203"/>
      <c r="W4" s="203"/>
      <c r="X4" s="204"/>
      <c r="Y4" s="112"/>
      <c r="Z4" s="202" t="s">
        <v>179</v>
      </c>
      <c r="AA4" s="203"/>
      <c r="AB4" s="203"/>
      <c r="AC4" s="203"/>
      <c r="AD4" s="203"/>
      <c r="AE4" s="203"/>
      <c r="AF4" s="204"/>
      <c r="AG4" s="112"/>
      <c r="AH4" s="202" t="s">
        <v>179</v>
      </c>
      <c r="AI4" s="203"/>
      <c r="AJ4" s="203"/>
      <c r="AK4" s="203"/>
      <c r="AL4" s="203"/>
      <c r="AM4" s="203"/>
      <c r="AN4" s="204"/>
      <c r="AP4" s="202" t="s">
        <v>180</v>
      </c>
      <c r="AQ4" s="203"/>
      <c r="AR4" s="203"/>
      <c r="AS4" s="203"/>
      <c r="AT4" s="203"/>
      <c r="AU4" s="203"/>
      <c r="AV4" s="204"/>
      <c r="AW4" s="112"/>
      <c r="AX4" s="202" t="s">
        <v>182</v>
      </c>
      <c r="AY4" s="203"/>
      <c r="AZ4" s="203"/>
      <c r="BA4" s="203"/>
      <c r="BB4" s="203"/>
      <c r="BC4" s="203"/>
      <c r="BD4" s="204"/>
      <c r="BE4" s="112"/>
      <c r="BF4" s="202" t="s">
        <v>182</v>
      </c>
      <c r="BG4" s="203"/>
      <c r="BH4" s="203"/>
      <c r="BI4" s="203"/>
      <c r="BJ4" s="203"/>
      <c r="BK4" s="203"/>
      <c r="BL4" s="204"/>
      <c r="BM4" s="112"/>
      <c r="BN4" s="202" t="s">
        <v>181</v>
      </c>
      <c r="BO4" s="203"/>
      <c r="BP4" s="203"/>
      <c r="BQ4" s="203"/>
      <c r="BR4" s="203"/>
      <c r="BS4" s="203"/>
      <c r="BT4" s="204"/>
      <c r="BU4" s="112"/>
      <c r="BV4" s="202" t="s">
        <v>180</v>
      </c>
      <c r="BW4" s="203"/>
      <c r="BX4" s="203"/>
      <c r="BY4" s="203"/>
      <c r="BZ4" s="203"/>
      <c r="CA4" s="203"/>
      <c r="CB4" s="204"/>
      <c r="CD4" s="202" t="s">
        <v>183</v>
      </c>
      <c r="CE4" s="203"/>
      <c r="CF4" s="203"/>
      <c r="CG4" s="203"/>
      <c r="CH4" s="203"/>
      <c r="CI4" s="203"/>
      <c r="CJ4" s="204"/>
    </row>
    <row r="5" spans="1:96" x14ac:dyDescent="0.25">
      <c r="B5" s="195" t="s">
        <v>11</v>
      </c>
      <c r="C5" s="196"/>
      <c r="D5" s="195" t="s">
        <v>0</v>
      </c>
      <c r="E5" s="196"/>
      <c r="F5" s="205"/>
      <c r="G5" s="9" t="s">
        <v>13</v>
      </c>
      <c r="H5" s="10"/>
      <c r="J5" s="195" t="s">
        <v>11</v>
      </c>
      <c r="K5" s="196"/>
      <c r="L5" s="195" t="s">
        <v>0</v>
      </c>
      <c r="M5" s="196"/>
      <c r="N5" s="205"/>
      <c r="O5" s="9" t="s">
        <v>13</v>
      </c>
      <c r="P5" s="10"/>
      <c r="Q5" s="112"/>
      <c r="R5" s="195" t="s">
        <v>11</v>
      </c>
      <c r="S5" s="196"/>
      <c r="T5" s="195" t="s">
        <v>0</v>
      </c>
      <c r="U5" s="196"/>
      <c r="V5" s="205"/>
      <c r="W5" s="9" t="s">
        <v>13</v>
      </c>
      <c r="X5" s="10"/>
      <c r="Y5" s="112"/>
      <c r="Z5" s="195" t="s">
        <v>11</v>
      </c>
      <c r="AA5" s="196"/>
      <c r="AB5" s="195" t="s">
        <v>0</v>
      </c>
      <c r="AC5" s="196"/>
      <c r="AD5" s="205"/>
      <c r="AE5" s="9" t="s">
        <v>13</v>
      </c>
      <c r="AF5" s="10"/>
      <c r="AG5" s="112"/>
      <c r="AH5" s="195" t="s">
        <v>11</v>
      </c>
      <c r="AI5" s="196"/>
      <c r="AJ5" s="195" t="s">
        <v>0</v>
      </c>
      <c r="AK5" s="196"/>
      <c r="AL5" s="205"/>
      <c r="AM5" s="9" t="s">
        <v>13</v>
      </c>
      <c r="AN5" s="10"/>
      <c r="AP5" s="195" t="s">
        <v>11</v>
      </c>
      <c r="AQ5" s="196"/>
      <c r="AR5" s="195" t="s">
        <v>0</v>
      </c>
      <c r="AS5" s="196"/>
      <c r="AT5" s="205"/>
      <c r="AU5" s="9" t="s">
        <v>13</v>
      </c>
      <c r="AV5" s="10"/>
      <c r="AW5" s="112"/>
      <c r="AX5" s="195" t="s">
        <v>11</v>
      </c>
      <c r="AY5" s="196"/>
      <c r="AZ5" s="195" t="s">
        <v>0</v>
      </c>
      <c r="BA5" s="196"/>
      <c r="BB5" s="205"/>
      <c r="BC5" s="9" t="s">
        <v>13</v>
      </c>
      <c r="BD5" s="10"/>
      <c r="BE5" s="112"/>
      <c r="BF5" s="195" t="s">
        <v>11</v>
      </c>
      <c r="BG5" s="196"/>
      <c r="BH5" s="195" t="s">
        <v>0</v>
      </c>
      <c r="BI5" s="196"/>
      <c r="BJ5" s="205"/>
      <c r="BK5" s="9" t="s">
        <v>13</v>
      </c>
      <c r="BL5" s="10"/>
      <c r="BM5" s="112"/>
      <c r="BN5" s="195" t="s">
        <v>11</v>
      </c>
      <c r="BO5" s="196"/>
      <c r="BP5" s="195" t="s">
        <v>0</v>
      </c>
      <c r="BQ5" s="196"/>
      <c r="BR5" s="205"/>
      <c r="BS5" s="9" t="s">
        <v>13</v>
      </c>
      <c r="BT5" s="10"/>
      <c r="BU5" s="112"/>
      <c r="BV5" s="195" t="s">
        <v>11</v>
      </c>
      <c r="BW5" s="196"/>
      <c r="BX5" s="195" t="s">
        <v>0</v>
      </c>
      <c r="BY5" s="196"/>
      <c r="BZ5" s="205"/>
      <c r="CA5" s="9" t="s">
        <v>13</v>
      </c>
      <c r="CB5" s="10"/>
      <c r="CD5" s="195" t="s">
        <v>11</v>
      </c>
      <c r="CE5" s="196"/>
      <c r="CF5" s="195" t="s">
        <v>0</v>
      </c>
      <c r="CG5" s="196"/>
      <c r="CH5" s="205"/>
      <c r="CI5" s="9" t="s">
        <v>13</v>
      </c>
      <c r="CJ5" s="10"/>
    </row>
    <row r="6" spans="1:96" ht="15.75" thickBot="1" x14ac:dyDescent="0.3">
      <c r="B6" s="197"/>
      <c r="C6" s="198"/>
      <c r="D6" s="197"/>
      <c r="E6" s="198"/>
      <c r="F6" s="206"/>
      <c r="G6" s="49" t="s">
        <v>14</v>
      </c>
      <c r="H6" s="6" t="s">
        <v>15</v>
      </c>
      <c r="J6" s="197"/>
      <c r="K6" s="198"/>
      <c r="L6" s="197"/>
      <c r="M6" s="198"/>
      <c r="N6" s="206"/>
      <c r="O6" s="49" t="s">
        <v>14</v>
      </c>
      <c r="P6" s="6" t="s">
        <v>15</v>
      </c>
      <c r="Q6" s="112"/>
      <c r="R6" s="197"/>
      <c r="S6" s="198"/>
      <c r="T6" s="197"/>
      <c r="U6" s="198"/>
      <c r="V6" s="206"/>
      <c r="W6" s="49" t="s">
        <v>14</v>
      </c>
      <c r="X6" s="6" t="s">
        <v>15</v>
      </c>
      <c r="Y6" s="112"/>
      <c r="Z6" s="197"/>
      <c r="AA6" s="198"/>
      <c r="AB6" s="197"/>
      <c r="AC6" s="198"/>
      <c r="AD6" s="206"/>
      <c r="AE6" s="49" t="s">
        <v>14</v>
      </c>
      <c r="AF6" s="6" t="s">
        <v>15</v>
      </c>
      <c r="AG6" s="112"/>
      <c r="AH6" s="197"/>
      <c r="AI6" s="198"/>
      <c r="AJ6" s="197"/>
      <c r="AK6" s="198"/>
      <c r="AL6" s="206"/>
      <c r="AM6" s="49" t="s">
        <v>14</v>
      </c>
      <c r="AN6" s="6" t="s">
        <v>15</v>
      </c>
      <c r="AP6" s="197"/>
      <c r="AQ6" s="198"/>
      <c r="AR6" s="197"/>
      <c r="AS6" s="198"/>
      <c r="AT6" s="206"/>
      <c r="AU6" s="49" t="s">
        <v>14</v>
      </c>
      <c r="AV6" s="6" t="s">
        <v>15</v>
      </c>
      <c r="AW6" s="112"/>
      <c r="AX6" s="197"/>
      <c r="AY6" s="198"/>
      <c r="AZ6" s="197"/>
      <c r="BA6" s="198"/>
      <c r="BB6" s="206"/>
      <c r="BC6" s="49" t="s">
        <v>14</v>
      </c>
      <c r="BD6" s="6" t="s">
        <v>15</v>
      </c>
      <c r="BE6" s="112"/>
      <c r="BF6" s="197"/>
      <c r="BG6" s="198"/>
      <c r="BH6" s="197"/>
      <c r="BI6" s="198"/>
      <c r="BJ6" s="206"/>
      <c r="BK6" s="49" t="s">
        <v>14</v>
      </c>
      <c r="BL6" s="6" t="s">
        <v>15</v>
      </c>
      <c r="BM6" s="112"/>
      <c r="BN6" s="197"/>
      <c r="BO6" s="198"/>
      <c r="BP6" s="197"/>
      <c r="BQ6" s="198"/>
      <c r="BR6" s="206"/>
      <c r="BS6" s="49" t="s">
        <v>14</v>
      </c>
      <c r="BT6" s="6" t="s">
        <v>15</v>
      </c>
      <c r="BU6" s="112"/>
      <c r="BV6" s="197"/>
      <c r="BW6" s="198"/>
      <c r="BX6" s="197"/>
      <c r="BY6" s="198"/>
      <c r="BZ6" s="206"/>
      <c r="CA6" s="49" t="s">
        <v>14</v>
      </c>
      <c r="CB6" s="6" t="s">
        <v>15</v>
      </c>
      <c r="CD6" s="197"/>
      <c r="CE6" s="198"/>
      <c r="CF6" s="197"/>
      <c r="CG6" s="198"/>
      <c r="CH6" s="206"/>
      <c r="CI6" s="132" t="s">
        <v>14</v>
      </c>
      <c r="CJ6" s="133" t="s">
        <v>15</v>
      </c>
    </row>
    <row r="7" spans="1:96" ht="24" customHeight="1" x14ac:dyDescent="0.25">
      <c r="B7" s="215" t="s">
        <v>220</v>
      </c>
      <c r="C7" s="216"/>
      <c r="D7" s="268" t="s">
        <v>2</v>
      </c>
      <c r="E7" s="50" t="s">
        <v>1</v>
      </c>
      <c r="F7" s="55"/>
      <c r="G7" s="51" t="s">
        <v>219</v>
      </c>
      <c r="H7" s="5">
        <v>2240</v>
      </c>
      <c r="J7" s="215" t="s">
        <v>220</v>
      </c>
      <c r="K7" s="216"/>
      <c r="L7" s="268" t="s">
        <v>2</v>
      </c>
      <c r="M7" s="50" t="s">
        <v>1</v>
      </c>
      <c r="N7" s="55"/>
      <c r="O7" s="136" t="s">
        <v>245</v>
      </c>
      <c r="P7" s="5">
        <f>648*5</f>
        <v>3240</v>
      </c>
      <c r="Q7" s="112"/>
      <c r="R7" s="215" t="s">
        <v>220</v>
      </c>
      <c r="S7" s="216"/>
      <c r="T7" s="268" t="s">
        <v>2</v>
      </c>
      <c r="U7" s="50" t="s">
        <v>1</v>
      </c>
      <c r="V7" s="55"/>
      <c r="W7" s="51" t="s">
        <v>242</v>
      </c>
      <c r="X7" s="5">
        <v>5500</v>
      </c>
      <c r="Y7" s="112"/>
      <c r="Z7" s="215" t="s">
        <v>220</v>
      </c>
      <c r="AA7" s="216"/>
      <c r="AB7" s="268" t="s">
        <v>2</v>
      </c>
      <c r="AC7" s="50" t="s">
        <v>1</v>
      </c>
      <c r="AD7" s="55"/>
      <c r="AE7" s="51" t="s">
        <v>243</v>
      </c>
      <c r="AF7" s="5">
        <v>1700</v>
      </c>
      <c r="AG7" s="112"/>
      <c r="AH7" s="215" t="s">
        <v>220</v>
      </c>
      <c r="AI7" s="216"/>
      <c r="AJ7" s="268" t="s">
        <v>9</v>
      </c>
      <c r="AK7" s="50" t="s">
        <v>1</v>
      </c>
      <c r="AL7" s="55"/>
      <c r="AM7" s="51" t="s">
        <v>244</v>
      </c>
      <c r="AN7" s="5">
        <v>1000</v>
      </c>
      <c r="AP7" s="215" t="s">
        <v>220</v>
      </c>
      <c r="AQ7" s="216"/>
      <c r="AR7" s="268" t="s">
        <v>2</v>
      </c>
      <c r="AS7" s="50" t="s">
        <v>1</v>
      </c>
      <c r="AT7" s="55"/>
      <c r="AU7" s="51" t="s">
        <v>120</v>
      </c>
      <c r="AV7" s="5">
        <v>80</v>
      </c>
      <c r="AW7" s="112"/>
      <c r="AX7" s="215" t="s">
        <v>220</v>
      </c>
      <c r="AY7" s="216"/>
      <c r="AZ7" s="268" t="s">
        <v>2</v>
      </c>
      <c r="BA7" s="50" t="s">
        <v>1</v>
      </c>
      <c r="BB7" s="55"/>
      <c r="BC7" s="138" t="s">
        <v>247</v>
      </c>
      <c r="BD7" s="128">
        <f>216*5</f>
        <v>1080</v>
      </c>
      <c r="BE7" s="112"/>
      <c r="BF7" s="215" t="s">
        <v>220</v>
      </c>
      <c r="BG7" s="216"/>
      <c r="BH7" s="268" t="s">
        <v>2</v>
      </c>
      <c r="BI7" s="50" t="s">
        <v>1</v>
      </c>
      <c r="BJ7" s="55"/>
      <c r="BK7" s="51" t="s">
        <v>35</v>
      </c>
      <c r="BL7" s="5">
        <v>0</v>
      </c>
      <c r="BM7" s="112"/>
      <c r="BN7" s="215" t="s">
        <v>220</v>
      </c>
      <c r="BO7" s="216"/>
      <c r="BP7" s="268" t="s">
        <v>2</v>
      </c>
      <c r="BQ7" s="50" t="s">
        <v>1</v>
      </c>
      <c r="BR7" s="55"/>
      <c r="BS7" s="138" t="s">
        <v>248</v>
      </c>
      <c r="BT7" s="128">
        <v>875</v>
      </c>
      <c r="BU7" s="112"/>
      <c r="BV7" s="215" t="s">
        <v>220</v>
      </c>
      <c r="BW7" s="216"/>
      <c r="BX7" s="268" t="s">
        <v>2</v>
      </c>
      <c r="BY7" s="50" t="s">
        <v>1</v>
      </c>
      <c r="BZ7" s="55"/>
      <c r="CA7" s="130">
        <f>80-((18*0.92))</f>
        <v>63.44</v>
      </c>
      <c r="CB7" s="5">
        <f>SUM(CA7*125)</f>
        <v>7930</v>
      </c>
      <c r="CD7" s="215" t="s">
        <v>220</v>
      </c>
      <c r="CE7" s="216"/>
      <c r="CF7" s="268" t="s">
        <v>2</v>
      </c>
      <c r="CG7" s="50" t="s">
        <v>1</v>
      </c>
      <c r="CH7" s="131"/>
      <c r="CI7" s="134">
        <v>3</v>
      </c>
      <c r="CJ7" s="135">
        <v>375</v>
      </c>
    </row>
    <row r="8" spans="1:96" ht="24" customHeight="1" thickBot="1" x14ac:dyDescent="0.3">
      <c r="B8" s="217"/>
      <c r="C8" s="218"/>
      <c r="D8" s="269"/>
      <c r="E8" s="54" t="s">
        <v>3</v>
      </c>
      <c r="F8" s="56"/>
      <c r="G8" s="52" t="s">
        <v>119</v>
      </c>
      <c r="H8" s="3">
        <v>600</v>
      </c>
      <c r="J8" s="217"/>
      <c r="K8" s="218"/>
      <c r="L8" s="269"/>
      <c r="M8" s="54" t="s">
        <v>3</v>
      </c>
      <c r="N8" s="56"/>
      <c r="O8" s="137" t="s">
        <v>246</v>
      </c>
      <c r="P8" s="3">
        <f>9*300</f>
        <v>2700</v>
      </c>
      <c r="Q8" s="112"/>
      <c r="R8" s="217"/>
      <c r="S8" s="218"/>
      <c r="T8" s="269"/>
      <c r="U8" s="54" t="s">
        <v>3</v>
      </c>
      <c r="V8" s="56"/>
      <c r="W8" s="52" t="s">
        <v>143</v>
      </c>
      <c r="X8" s="3">
        <v>6000</v>
      </c>
      <c r="Y8" s="112"/>
      <c r="Z8" s="217"/>
      <c r="AA8" s="218"/>
      <c r="AB8" s="269"/>
      <c r="AC8" s="54" t="s">
        <v>3</v>
      </c>
      <c r="AD8" s="56"/>
      <c r="AE8" s="52" t="s">
        <v>186</v>
      </c>
      <c r="AF8" s="3">
        <v>1800</v>
      </c>
      <c r="AG8" s="112"/>
      <c r="AH8" s="217"/>
      <c r="AI8" s="218"/>
      <c r="AJ8" s="269"/>
      <c r="AK8" s="54" t="s">
        <v>3</v>
      </c>
      <c r="AL8" s="56"/>
      <c r="AM8" s="52" t="s">
        <v>244</v>
      </c>
      <c r="AN8" s="3">
        <v>2400</v>
      </c>
      <c r="AP8" s="217"/>
      <c r="AQ8" s="218"/>
      <c r="AR8" s="269"/>
      <c r="AS8" s="54" t="s">
        <v>3</v>
      </c>
      <c r="AT8" s="56"/>
      <c r="AU8" s="52" t="s">
        <v>119</v>
      </c>
      <c r="AV8" s="3">
        <v>600</v>
      </c>
      <c r="AW8" s="112"/>
      <c r="AX8" s="217"/>
      <c r="AY8" s="218"/>
      <c r="AZ8" s="269"/>
      <c r="BA8" s="54" t="s">
        <v>3</v>
      </c>
      <c r="BB8" s="56"/>
      <c r="BC8" s="137" t="s">
        <v>35</v>
      </c>
      <c r="BD8" s="129">
        <v>0</v>
      </c>
      <c r="BE8" s="112"/>
      <c r="BF8" s="217"/>
      <c r="BG8" s="218"/>
      <c r="BH8" s="269"/>
      <c r="BI8" s="54" t="s">
        <v>3</v>
      </c>
      <c r="BJ8" s="56"/>
      <c r="BK8" s="52" t="s">
        <v>35</v>
      </c>
      <c r="BL8" s="3">
        <v>0</v>
      </c>
      <c r="BM8" s="112"/>
      <c r="BN8" s="217"/>
      <c r="BO8" s="218"/>
      <c r="BP8" s="269"/>
      <c r="BQ8" s="54" t="s">
        <v>3</v>
      </c>
      <c r="BR8" s="56"/>
      <c r="BS8" s="137" t="s">
        <v>248</v>
      </c>
      <c r="BT8" s="129">
        <v>1225</v>
      </c>
      <c r="BU8" s="112"/>
      <c r="BV8" s="217"/>
      <c r="BW8" s="218"/>
      <c r="BX8" s="269"/>
      <c r="BY8" s="54" t="s">
        <v>3</v>
      </c>
      <c r="BZ8" s="56"/>
      <c r="CA8" s="52">
        <v>63</v>
      </c>
      <c r="CB8" s="3">
        <f>SUM(CA8)*175</f>
        <v>11025</v>
      </c>
      <c r="CD8" s="217"/>
      <c r="CE8" s="218"/>
      <c r="CF8" s="269"/>
      <c r="CG8" s="54" t="s">
        <v>3</v>
      </c>
      <c r="CH8" s="121"/>
      <c r="CI8" s="122">
        <v>3</v>
      </c>
      <c r="CJ8" s="3">
        <v>525</v>
      </c>
    </row>
    <row r="10" spans="1:96" s="105" customFormat="1" x14ac:dyDescent="0.25">
      <c r="B10" s="107" t="s">
        <v>212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  <c r="CL10" s="107"/>
      <c r="CP10" s="106"/>
    </row>
    <row r="11" spans="1:96" ht="15.75" thickBot="1" x14ac:dyDescent="0.3">
      <c r="B11" s="11" t="s">
        <v>222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</row>
    <row r="12" spans="1:96" x14ac:dyDescent="0.25">
      <c r="A12" s="12"/>
      <c r="B12" s="240" t="s">
        <v>89</v>
      </c>
      <c r="C12" s="241"/>
      <c r="D12" s="241"/>
      <c r="E12" s="241"/>
      <c r="F12" s="241"/>
      <c r="G12" s="241"/>
      <c r="H12" s="242"/>
      <c r="I12" s="12"/>
      <c r="J12" s="240" t="s">
        <v>116</v>
      </c>
      <c r="K12" s="241"/>
      <c r="L12" s="241"/>
      <c r="M12" s="241"/>
      <c r="N12" s="241"/>
      <c r="O12" s="241"/>
      <c r="P12" s="242"/>
      <c r="Q12" s="12"/>
      <c r="R12" s="240" t="s">
        <v>115</v>
      </c>
      <c r="S12" s="241"/>
      <c r="T12" s="241"/>
      <c r="U12" s="241"/>
      <c r="V12" s="241"/>
      <c r="W12" s="241"/>
      <c r="X12" s="242"/>
      <c r="Y12" s="12"/>
      <c r="Z12" s="240" t="s">
        <v>114</v>
      </c>
      <c r="AA12" s="241"/>
      <c r="AB12" s="241"/>
      <c r="AC12" s="241"/>
      <c r="AD12" s="241"/>
      <c r="AE12" s="241"/>
      <c r="AF12" s="242"/>
      <c r="AG12" s="12"/>
      <c r="AH12" s="165" t="s">
        <v>113</v>
      </c>
      <c r="AI12" s="166"/>
      <c r="AJ12" s="166"/>
      <c r="AK12" s="166"/>
      <c r="AL12" s="166"/>
      <c r="AM12" s="166"/>
      <c r="AN12" s="167"/>
      <c r="AO12" s="12"/>
      <c r="AP12" s="165" t="s">
        <v>127</v>
      </c>
      <c r="AQ12" s="166"/>
      <c r="AR12" s="166"/>
      <c r="AS12" s="166"/>
      <c r="AT12" s="166"/>
      <c r="AU12" s="166"/>
      <c r="AV12" s="167"/>
      <c r="AW12" s="12"/>
      <c r="AX12" s="165" t="s">
        <v>129</v>
      </c>
      <c r="AY12" s="166"/>
      <c r="AZ12" s="166"/>
      <c r="BA12" s="166"/>
      <c r="BB12" s="166"/>
      <c r="BC12" s="166"/>
      <c r="BD12" s="167"/>
      <c r="BE12" s="12"/>
      <c r="BF12" s="165" t="s">
        <v>130</v>
      </c>
      <c r="BG12" s="166"/>
      <c r="BH12" s="166"/>
      <c r="BI12" s="166"/>
      <c r="BJ12" s="166"/>
      <c r="BK12" s="166"/>
      <c r="BL12" s="167"/>
      <c r="BM12" s="12"/>
      <c r="BN12" s="165" t="s">
        <v>148</v>
      </c>
      <c r="BO12" s="166"/>
      <c r="BP12" s="166"/>
      <c r="BQ12" s="166"/>
      <c r="BR12" s="166"/>
      <c r="BS12" s="166"/>
      <c r="BT12" s="167"/>
      <c r="BU12" s="12"/>
      <c r="BV12" s="165" t="s">
        <v>131</v>
      </c>
      <c r="BW12" s="166"/>
      <c r="BX12" s="166"/>
      <c r="BY12" s="166"/>
      <c r="BZ12" s="166"/>
      <c r="CA12" s="166"/>
      <c r="CB12" s="167"/>
      <c r="CD12" s="270"/>
      <c r="CE12" s="270"/>
      <c r="CF12" s="270"/>
      <c r="CG12" s="270"/>
      <c r="CH12" s="270"/>
      <c r="CI12" s="270"/>
      <c r="CJ12" s="270"/>
      <c r="CL12" s="270"/>
      <c r="CM12" s="270"/>
      <c r="CN12" s="270"/>
      <c r="CO12" s="270"/>
      <c r="CP12" s="270"/>
      <c r="CQ12" s="270"/>
      <c r="CR12" s="270"/>
    </row>
    <row r="13" spans="1:96" ht="15.75" thickBot="1" x14ac:dyDescent="0.3">
      <c r="A13" s="12"/>
      <c r="B13" s="235" t="s">
        <v>90</v>
      </c>
      <c r="C13" s="236"/>
      <c r="D13" s="236"/>
      <c r="E13" s="236"/>
      <c r="F13" s="236"/>
      <c r="G13" s="236"/>
      <c r="H13" s="237"/>
      <c r="I13" s="12"/>
      <c r="J13" s="235" t="s">
        <v>112</v>
      </c>
      <c r="K13" s="236"/>
      <c r="L13" s="236"/>
      <c r="M13" s="236"/>
      <c r="N13" s="236"/>
      <c r="O13" s="236"/>
      <c r="P13" s="237"/>
      <c r="Q13" s="12"/>
      <c r="R13" s="235" t="s">
        <v>111</v>
      </c>
      <c r="S13" s="236"/>
      <c r="T13" s="236"/>
      <c r="U13" s="236"/>
      <c r="V13" s="236"/>
      <c r="W13" s="236"/>
      <c r="X13" s="237"/>
      <c r="Y13" s="12"/>
      <c r="Z13" s="235" t="s">
        <v>111</v>
      </c>
      <c r="AA13" s="236"/>
      <c r="AB13" s="236"/>
      <c r="AC13" s="236"/>
      <c r="AD13" s="236"/>
      <c r="AE13" s="236"/>
      <c r="AF13" s="237"/>
      <c r="AG13" s="12"/>
      <c r="AH13" s="191" t="s">
        <v>111</v>
      </c>
      <c r="AI13" s="192"/>
      <c r="AJ13" s="192"/>
      <c r="AK13" s="192"/>
      <c r="AL13" s="192"/>
      <c r="AM13" s="192"/>
      <c r="AN13" s="193"/>
      <c r="AO13" s="12"/>
      <c r="AP13" s="191" t="s">
        <v>149</v>
      </c>
      <c r="AQ13" s="192"/>
      <c r="AR13" s="192"/>
      <c r="AS13" s="192"/>
      <c r="AT13" s="192"/>
      <c r="AU13" s="192"/>
      <c r="AV13" s="193"/>
      <c r="AW13" s="12"/>
      <c r="AX13" s="191" t="s">
        <v>151</v>
      </c>
      <c r="AY13" s="192"/>
      <c r="AZ13" s="192"/>
      <c r="BA13" s="192"/>
      <c r="BB13" s="192"/>
      <c r="BC13" s="192"/>
      <c r="BD13" s="193"/>
      <c r="BE13" s="12"/>
      <c r="BF13" s="191" t="s">
        <v>151</v>
      </c>
      <c r="BG13" s="192"/>
      <c r="BH13" s="192"/>
      <c r="BI13" s="192"/>
      <c r="BJ13" s="192"/>
      <c r="BK13" s="192"/>
      <c r="BL13" s="193"/>
      <c r="BM13" s="12"/>
      <c r="BN13" s="191" t="s">
        <v>152</v>
      </c>
      <c r="BO13" s="192"/>
      <c r="BP13" s="192"/>
      <c r="BQ13" s="192"/>
      <c r="BR13" s="192"/>
      <c r="BS13" s="192"/>
      <c r="BT13" s="193"/>
      <c r="BU13" s="12"/>
      <c r="BV13" s="191" t="s">
        <v>149</v>
      </c>
      <c r="BW13" s="192"/>
      <c r="BX13" s="192"/>
      <c r="BY13" s="192"/>
      <c r="BZ13" s="192"/>
      <c r="CA13" s="192"/>
      <c r="CB13" s="193"/>
      <c r="CD13" s="270"/>
      <c r="CE13" s="270"/>
      <c r="CF13" s="270"/>
      <c r="CG13" s="270"/>
      <c r="CH13" s="270"/>
      <c r="CI13" s="270"/>
      <c r="CJ13" s="270"/>
      <c r="CL13" s="270"/>
      <c r="CM13" s="270"/>
      <c r="CN13" s="270"/>
      <c r="CO13" s="270"/>
      <c r="CP13" s="270"/>
      <c r="CQ13" s="270"/>
      <c r="CR13" s="270"/>
    </row>
    <row r="14" spans="1:96" s="44" customFormat="1" ht="72" customHeight="1" thickBot="1" x14ac:dyDescent="0.3">
      <c r="B14" s="238" t="s">
        <v>0</v>
      </c>
      <c r="C14" s="239"/>
      <c r="D14" s="238" t="s">
        <v>11</v>
      </c>
      <c r="E14" s="178"/>
      <c r="F14" s="42" t="s">
        <v>23</v>
      </c>
      <c r="G14" s="42" t="s">
        <v>10</v>
      </c>
      <c r="H14" s="48" t="s">
        <v>91</v>
      </c>
      <c r="J14" s="238" t="s">
        <v>0</v>
      </c>
      <c r="K14" s="239"/>
      <c r="L14" s="238" t="s">
        <v>11</v>
      </c>
      <c r="M14" s="178"/>
      <c r="N14" s="42" t="s">
        <v>23</v>
      </c>
      <c r="O14" s="42" t="s">
        <v>10</v>
      </c>
      <c r="P14" s="48" t="s">
        <v>91</v>
      </c>
      <c r="R14" s="238" t="s">
        <v>0</v>
      </c>
      <c r="S14" s="239"/>
      <c r="T14" s="238" t="s">
        <v>11</v>
      </c>
      <c r="U14" s="178"/>
      <c r="V14" s="42" t="s">
        <v>23</v>
      </c>
      <c r="W14" s="42" t="s">
        <v>10</v>
      </c>
      <c r="X14" s="48" t="s">
        <v>91</v>
      </c>
      <c r="Z14" s="238" t="s">
        <v>0</v>
      </c>
      <c r="AA14" s="239"/>
      <c r="AB14" s="238" t="s">
        <v>11</v>
      </c>
      <c r="AC14" s="178"/>
      <c r="AD14" s="42" t="s">
        <v>23</v>
      </c>
      <c r="AE14" s="42" t="s">
        <v>10</v>
      </c>
      <c r="AF14" s="48" t="s">
        <v>91</v>
      </c>
      <c r="AH14" s="189" t="s">
        <v>0</v>
      </c>
      <c r="AI14" s="194"/>
      <c r="AJ14" s="178" t="s">
        <v>11</v>
      </c>
      <c r="AK14" s="190"/>
      <c r="AL14" s="42" t="s">
        <v>23</v>
      </c>
      <c r="AM14" s="42" t="s">
        <v>10</v>
      </c>
      <c r="AN14" s="48" t="s">
        <v>91</v>
      </c>
      <c r="AP14" s="189" t="s">
        <v>0</v>
      </c>
      <c r="AQ14" s="194"/>
      <c r="AR14" s="178" t="s">
        <v>11</v>
      </c>
      <c r="AS14" s="190"/>
      <c r="AT14" s="42" t="s">
        <v>23</v>
      </c>
      <c r="AU14" s="42" t="s">
        <v>10</v>
      </c>
      <c r="AV14" s="48" t="s">
        <v>91</v>
      </c>
      <c r="AX14" s="189" t="s">
        <v>0</v>
      </c>
      <c r="AY14" s="194"/>
      <c r="AZ14" s="178" t="s">
        <v>11</v>
      </c>
      <c r="BA14" s="190"/>
      <c r="BB14" s="42" t="s">
        <v>23</v>
      </c>
      <c r="BC14" s="42" t="s">
        <v>10</v>
      </c>
      <c r="BD14" s="48" t="s">
        <v>91</v>
      </c>
      <c r="BF14" s="189" t="s">
        <v>0</v>
      </c>
      <c r="BG14" s="194"/>
      <c r="BH14" s="178" t="s">
        <v>11</v>
      </c>
      <c r="BI14" s="190"/>
      <c r="BJ14" s="42" t="s">
        <v>23</v>
      </c>
      <c r="BK14" s="42" t="s">
        <v>10</v>
      </c>
      <c r="BL14" s="48" t="s">
        <v>91</v>
      </c>
      <c r="BN14" s="189" t="s">
        <v>0</v>
      </c>
      <c r="BO14" s="194"/>
      <c r="BP14" s="178" t="s">
        <v>11</v>
      </c>
      <c r="BQ14" s="190"/>
      <c r="BR14" s="42" t="s">
        <v>23</v>
      </c>
      <c r="BS14" s="42" t="s">
        <v>10</v>
      </c>
      <c r="BT14" s="48" t="s">
        <v>91</v>
      </c>
      <c r="BV14" s="189" t="s">
        <v>0</v>
      </c>
      <c r="BW14" s="194"/>
      <c r="BX14" s="178" t="s">
        <v>11</v>
      </c>
      <c r="BY14" s="190"/>
      <c r="BZ14" s="42" t="s">
        <v>23</v>
      </c>
      <c r="CA14" s="42" t="s">
        <v>10</v>
      </c>
      <c r="CB14" s="48" t="s">
        <v>91</v>
      </c>
      <c r="CD14" s="271"/>
      <c r="CE14" s="271"/>
      <c r="CF14" s="271"/>
      <c r="CG14" s="271"/>
      <c r="CH14" s="123"/>
      <c r="CI14" s="123"/>
      <c r="CJ14" s="123"/>
      <c r="CL14" s="271"/>
      <c r="CM14" s="271"/>
      <c r="CN14" s="271"/>
      <c r="CO14" s="271"/>
      <c r="CP14" s="123"/>
      <c r="CQ14" s="123"/>
      <c r="CR14" s="123"/>
    </row>
    <row r="15" spans="1:96" ht="15" customHeight="1" x14ac:dyDescent="0.25">
      <c r="A15" s="13"/>
      <c r="B15" s="257" t="s">
        <v>2</v>
      </c>
      <c r="C15" s="265"/>
      <c r="D15" s="171" t="s">
        <v>230</v>
      </c>
      <c r="E15" s="15" t="s">
        <v>4</v>
      </c>
      <c r="F15" s="16">
        <v>36</v>
      </c>
      <c r="G15" s="19">
        <f>SUM(F15*5)</f>
        <v>180</v>
      </c>
      <c r="H15" s="180" t="s">
        <v>234</v>
      </c>
      <c r="I15" s="13"/>
      <c r="J15" s="257" t="s">
        <v>2</v>
      </c>
      <c r="K15" s="265"/>
      <c r="L15" s="171" t="s">
        <v>230</v>
      </c>
      <c r="M15" s="15" t="s">
        <v>4</v>
      </c>
      <c r="N15" s="16">
        <v>10</v>
      </c>
      <c r="O15" s="19">
        <f t="shared" ref="O15:O33" si="0">SUM(N15*5)</f>
        <v>50</v>
      </c>
      <c r="P15" s="180" t="s">
        <v>235</v>
      </c>
      <c r="Q15" s="13"/>
      <c r="R15" s="257" t="s">
        <v>2</v>
      </c>
      <c r="S15" s="265"/>
      <c r="T15" s="171" t="s">
        <v>230</v>
      </c>
      <c r="U15" s="15" t="s">
        <v>4</v>
      </c>
      <c r="V15" s="16">
        <v>36</v>
      </c>
      <c r="W15" s="19">
        <f t="shared" ref="W15:W21" si="1">SUM(V15*5)</f>
        <v>180</v>
      </c>
      <c r="X15" s="180" t="s">
        <v>236</v>
      </c>
      <c r="Y15" s="13"/>
      <c r="Z15" s="257" t="s">
        <v>2</v>
      </c>
      <c r="AA15" s="265"/>
      <c r="AB15" s="171" t="s">
        <v>230</v>
      </c>
      <c r="AC15" s="15" t="s">
        <v>4</v>
      </c>
      <c r="AD15" s="16">
        <v>18</v>
      </c>
      <c r="AE15" s="19">
        <f t="shared" ref="AE15:AE32" si="2">SUM(AD15*5)</f>
        <v>90</v>
      </c>
      <c r="AF15" s="180" t="s">
        <v>237</v>
      </c>
      <c r="AG15" s="13"/>
      <c r="AH15" s="275" t="s">
        <v>9</v>
      </c>
      <c r="AI15" s="276"/>
      <c r="AJ15" s="171" t="s">
        <v>230</v>
      </c>
      <c r="AK15" s="15" t="s">
        <v>4</v>
      </c>
      <c r="AL15" s="16"/>
      <c r="AM15" s="19"/>
      <c r="AN15" s="181" t="s">
        <v>205</v>
      </c>
      <c r="AO15" s="13"/>
      <c r="AP15" s="259" t="s">
        <v>2</v>
      </c>
      <c r="AQ15" s="260"/>
      <c r="AR15" s="171" t="s">
        <v>230</v>
      </c>
      <c r="AS15" s="15" t="s">
        <v>4</v>
      </c>
      <c r="AT15" s="16">
        <v>50</v>
      </c>
      <c r="AU15" s="19">
        <f>SUM(AT15*5)</f>
        <v>250</v>
      </c>
      <c r="AV15" s="181" t="s">
        <v>238</v>
      </c>
      <c r="AW15" s="13"/>
      <c r="AX15" s="259" t="s">
        <v>2</v>
      </c>
      <c r="AY15" s="260"/>
      <c r="AZ15" s="171" t="s">
        <v>230</v>
      </c>
      <c r="BA15" s="15" t="s">
        <v>4</v>
      </c>
      <c r="BB15" s="16">
        <v>60</v>
      </c>
      <c r="BC15" s="19">
        <f>SUM(BB15*5)</f>
        <v>300</v>
      </c>
      <c r="BD15" s="181" t="s">
        <v>239</v>
      </c>
      <c r="BE15" s="13"/>
      <c r="BF15" s="259" t="s">
        <v>2</v>
      </c>
      <c r="BG15" s="260"/>
      <c r="BH15" s="171" t="s">
        <v>230</v>
      </c>
      <c r="BI15" s="15" t="s">
        <v>4</v>
      </c>
      <c r="BJ15" s="16">
        <v>28</v>
      </c>
      <c r="BK15" s="19">
        <f t="shared" ref="BK15:BK16" si="3">BJ15*5</f>
        <v>140</v>
      </c>
      <c r="BL15" s="181" t="s">
        <v>240</v>
      </c>
      <c r="BM15" s="13"/>
      <c r="BN15" s="275" t="s">
        <v>9</v>
      </c>
      <c r="BO15" s="276"/>
      <c r="BP15" s="171" t="s">
        <v>230</v>
      </c>
      <c r="BQ15" s="15" t="s">
        <v>4</v>
      </c>
      <c r="BR15" s="16"/>
      <c r="BS15" s="19"/>
      <c r="BT15" s="181" t="s">
        <v>241</v>
      </c>
      <c r="BU15" s="13"/>
      <c r="BV15" s="275" t="s">
        <v>9</v>
      </c>
      <c r="BW15" s="276"/>
      <c r="BX15" s="171" t="s">
        <v>230</v>
      </c>
      <c r="BY15" s="15" t="s">
        <v>4</v>
      </c>
      <c r="BZ15" s="16"/>
      <c r="CA15" s="19"/>
      <c r="CB15" s="181" t="s">
        <v>161</v>
      </c>
      <c r="CD15" s="274"/>
      <c r="CE15" s="274"/>
      <c r="CF15" s="274"/>
      <c r="CG15" s="96"/>
      <c r="CH15" s="96"/>
      <c r="CI15" s="124"/>
      <c r="CJ15" s="272"/>
      <c r="CL15" s="274"/>
      <c r="CM15" s="274"/>
      <c r="CN15" s="274"/>
      <c r="CO15" s="96"/>
      <c r="CP15" s="96"/>
      <c r="CQ15" s="124"/>
      <c r="CR15" s="272"/>
    </row>
    <row r="16" spans="1:96" ht="15" customHeight="1" x14ac:dyDescent="0.25">
      <c r="A16" s="13"/>
      <c r="B16" s="259"/>
      <c r="C16" s="266"/>
      <c r="D16" s="172"/>
      <c r="E16" s="21" t="s">
        <v>5</v>
      </c>
      <c r="F16" s="83">
        <v>36</v>
      </c>
      <c r="G16" s="25">
        <f>SUM(F16*5)</f>
        <v>180</v>
      </c>
      <c r="H16" s="181"/>
      <c r="I16" s="13"/>
      <c r="J16" s="259"/>
      <c r="K16" s="266"/>
      <c r="L16" s="172"/>
      <c r="M16" s="21" t="s">
        <v>5</v>
      </c>
      <c r="N16" s="83">
        <v>10</v>
      </c>
      <c r="O16" s="25">
        <f t="shared" si="0"/>
        <v>50</v>
      </c>
      <c r="P16" s="181"/>
      <c r="Q16" s="13"/>
      <c r="R16" s="259"/>
      <c r="S16" s="266"/>
      <c r="T16" s="172"/>
      <c r="U16" s="21" t="s">
        <v>5</v>
      </c>
      <c r="V16" s="83">
        <v>36</v>
      </c>
      <c r="W16" s="25">
        <f t="shared" si="1"/>
        <v>180</v>
      </c>
      <c r="X16" s="181"/>
      <c r="Y16" s="13"/>
      <c r="Z16" s="259"/>
      <c r="AA16" s="266"/>
      <c r="AB16" s="172"/>
      <c r="AC16" s="21" t="s">
        <v>5</v>
      </c>
      <c r="AD16" s="83">
        <v>18</v>
      </c>
      <c r="AE16" s="25">
        <f t="shared" si="2"/>
        <v>90</v>
      </c>
      <c r="AF16" s="181"/>
      <c r="AG16" s="13"/>
      <c r="AH16" s="275"/>
      <c r="AI16" s="276"/>
      <c r="AJ16" s="172"/>
      <c r="AK16" s="21" t="s">
        <v>5</v>
      </c>
      <c r="AL16" s="83"/>
      <c r="AM16" s="25"/>
      <c r="AN16" s="181"/>
      <c r="AO16" s="13"/>
      <c r="AP16" s="259"/>
      <c r="AQ16" s="260"/>
      <c r="AR16" s="172"/>
      <c r="AS16" s="21" t="s">
        <v>5</v>
      </c>
      <c r="AT16" s="83">
        <v>50</v>
      </c>
      <c r="AU16" s="25">
        <f t="shared" ref="AU16:AU42" si="4">SUM(AT16*5)</f>
        <v>250</v>
      </c>
      <c r="AV16" s="181"/>
      <c r="AW16" s="13"/>
      <c r="AX16" s="259"/>
      <c r="AY16" s="260"/>
      <c r="AZ16" s="172"/>
      <c r="BA16" s="21" t="s">
        <v>5</v>
      </c>
      <c r="BB16" s="83">
        <v>60</v>
      </c>
      <c r="BC16" s="25">
        <f t="shared" ref="BC16:BC42" si="5">SUM(BB16*5)</f>
        <v>300</v>
      </c>
      <c r="BD16" s="181"/>
      <c r="BE16" s="13"/>
      <c r="BF16" s="259"/>
      <c r="BG16" s="260"/>
      <c r="BH16" s="172"/>
      <c r="BI16" s="21" t="s">
        <v>5</v>
      </c>
      <c r="BJ16" s="83">
        <v>28</v>
      </c>
      <c r="BK16" s="25">
        <f t="shared" si="3"/>
        <v>140</v>
      </c>
      <c r="BL16" s="181"/>
      <c r="BM16" s="13"/>
      <c r="BN16" s="275"/>
      <c r="BO16" s="276"/>
      <c r="BP16" s="172"/>
      <c r="BQ16" s="21" t="s">
        <v>5</v>
      </c>
      <c r="BR16" s="83"/>
      <c r="BS16" s="25"/>
      <c r="BT16" s="181"/>
      <c r="BU16" s="13"/>
      <c r="BV16" s="275"/>
      <c r="BW16" s="276"/>
      <c r="BX16" s="172"/>
      <c r="BY16" s="21" t="s">
        <v>5</v>
      </c>
      <c r="BZ16" s="83"/>
      <c r="CA16" s="25"/>
      <c r="CB16" s="181"/>
      <c r="CD16" s="274"/>
      <c r="CE16" s="274"/>
      <c r="CF16" s="274"/>
      <c r="CG16" s="96"/>
      <c r="CH16" s="96"/>
      <c r="CI16" s="124"/>
      <c r="CJ16" s="272"/>
      <c r="CL16" s="274"/>
      <c r="CM16" s="274"/>
      <c r="CN16" s="274"/>
      <c r="CO16" s="96"/>
      <c r="CP16" s="96"/>
      <c r="CQ16" s="124"/>
      <c r="CR16" s="272"/>
    </row>
    <row r="17" spans="1:96" ht="15" customHeight="1" x14ac:dyDescent="0.25">
      <c r="A17" s="13"/>
      <c r="B17" s="259"/>
      <c r="C17" s="266"/>
      <c r="D17" s="172"/>
      <c r="E17" s="21" t="s">
        <v>6</v>
      </c>
      <c r="F17" s="16">
        <v>36</v>
      </c>
      <c r="G17" s="25">
        <f t="shared" ref="G17:G18" si="6">SUM(F17*5)</f>
        <v>180</v>
      </c>
      <c r="H17" s="181"/>
      <c r="I17" s="13"/>
      <c r="J17" s="259"/>
      <c r="K17" s="266"/>
      <c r="L17" s="172"/>
      <c r="M17" s="21" t="s">
        <v>6</v>
      </c>
      <c r="N17" s="16">
        <v>10</v>
      </c>
      <c r="O17" s="25">
        <f t="shared" si="0"/>
        <v>50</v>
      </c>
      <c r="P17" s="181"/>
      <c r="Q17" s="13"/>
      <c r="R17" s="259"/>
      <c r="S17" s="266"/>
      <c r="T17" s="172"/>
      <c r="U17" s="21" t="s">
        <v>6</v>
      </c>
      <c r="V17" s="16">
        <v>36</v>
      </c>
      <c r="W17" s="25">
        <f t="shared" si="1"/>
        <v>180</v>
      </c>
      <c r="X17" s="181"/>
      <c r="Y17" s="13"/>
      <c r="Z17" s="259"/>
      <c r="AA17" s="266"/>
      <c r="AB17" s="172"/>
      <c r="AC17" s="21" t="s">
        <v>6</v>
      </c>
      <c r="AD17" s="16">
        <v>18</v>
      </c>
      <c r="AE17" s="25">
        <f t="shared" si="2"/>
        <v>90</v>
      </c>
      <c r="AF17" s="181"/>
      <c r="AG17" s="13"/>
      <c r="AH17" s="275"/>
      <c r="AI17" s="276"/>
      <c r="AJ17" s="172"/>
      <c r="AK17" s="21" t="s">
        <v>6</v>
      </c>
      <c r="AL17" s="16"/>
      <c r="AM17" s="25"/>
      <c r="AN17" s="181"/>
      <c r="AO17" s="13"/>
      <c r="AP17" s="259"/>
      <c r="AQ17" s="260"/>
      <c r="AR17" s="172"/>
      <c r="AS17" s="21" t="s">
        <v>6</v>
      </c>
      <c r="AT17" s="16">
        <v>50</v>
      </c>
      <c r="AU17" s="25">
        <f t="shared" si="4"/>
        <v>250</v>
      </c>
      <c r="AV17" s="181"/>
      <c r="AW17" s="13"/>
      <c r="AX17" s="259"/>
      <c r="AY17" s="260"/>
      <c r="AZ17" s="172"/>
      <c r="BA17" s="21" t="s">
        <v>6</v>
      </c>
      <c r="BB17" s="16">
        <v>60</v>
      </c>
      <c r="BC17" s="25">
        <f t="shared" si="5"/>
        <v>300</v>
      </c>
      <c r="BD17" s="181"/>
      <c r="BE17" s="13"/>
      <c r="BF17" s="259"/>
      <c r="BG17" s="260"/>
      <c r="BH17" s="172"/>
      <c r="BI17" s="21" t="s">
        <v>6</v>
      </c>
      <c r="BJ17" s="16">
        <v>28</v>
      </c>
      <c r="BK17" s="25">
        <f>BJ17*5</f>
        <v>140</v>
      </c>
      <c r="BL17" s="181"/>
      <c r="BM17" s="13"/>
      <c r="BN17" s="275"/>
      <c r="BO17" s="276"/>
      <c r="BP17" s="172"/>
      <c r="BQ17" s="21" t="s">
        <v>6</v>
      </c>
      <c r="BR17" s="16"/>
      <c r="BS17" s="25"/>
      <c r="BT17" s="181"/>
      <c r="BU17" s="13"/>
      <c r="BV17" s="275"/>
      <c r="BW17" s="276"/>
      <c r="BX17" s="172"/>
      <c r="BY17" s="21" t="s">
        <v>6</v>
      </c>
      <c r="BZ17" s="16">
        <v>4</v>
      </c>
      <c r="CA17" s="25">
        <f>SUM(BZ17*125)</f>
        <v>500</v>
      </c>
      <c r="CB17" s="181"/>
      <c r="CD17" s="274"/>
      <c r="CE17" s="274"/>
      <c r="CF17" s="274"/>
      <c r="CG17" s="96"/>
      <c r="CH17" s="96"/>
      <c r="CI17" s="124"/>
      <c r="CJ17" s="272"/>
      <c r="CL17" s="274"/>
      <c r="CM17" s="274"/>
      <c r="CN17" s="274"/>
      <c r="CO17" s="96"/>
      <c r="CP17" s="96"/>
      <c r="CQ17" s="124"/>
      <c r="CR17" s="272"/>
    </row>
    <row r="18" spans="1:96" ht="15" customHeight="1" x14ac:dyDescent="0.25">
      <c r="A18" s="13"/>
      <c r="B18" s="259"/>
      <c r="C18" s="266"/>
      <c r="D18" s="172"/>
      <c r="E18" s="21" t="s">
        <v>5</v>
      </c>
      <c r="F18" s="83">
        <v>36</v>
      </c>
      <c r="G18" s="25">
        <f t="shared" si="6"/>
        <v>180</v>
      </c>
      <c r="H18" s="181"/>
      <c r="I18" s="13"/>
      <c r="J18" s="259"/>
      <c r="K18" s="266"/>
      <c r="L18" s="172"/>
      <c r="M18" s="21" t="s">
        <v>5</v>
      </c>
      <c r="N18" s="83">
        <v>10</v>
      </c>
      <c r="O18" s="25">
        <f t="shared" si="0"/>
        <v>50</v>
      </c>
      <c r="P18" s="181"/>
      <c r="Q18" s="13"/>
      <c r="R18" s="259"/>
      <c r="S18" s="266"/>
      <c r="T18" s="172"/>
      <c r="U18" s="21" t="s">
        <v>5</v>
      </c>
      <c r="V18" s="83">
        <v>36</v>
      </c>
      <c r="W18" s="25">
        <f t="shared" si="1"/>
        <v>180</v>
      </c>
      <c r="X18" s="181"/>
      <c r="Y18" s="13"/>
      <c r="Z18" s="259"/>
      <c r="AA18" s="266"/>
      <c r="AB18" s="172"/>
      <c r="AC18" s="21" t="s">
        <v>5</v>
      </c>
      <c r="AD18" s="83">
        <v>18</v>
      </c>
      <c r="AE18" s="25">
        <f t="shared" si="2"/>
        <v>90</v>
      </c>
      <c r="AF18" s="181"/>
      <c r="AG18" s="13"/>
      <c r="AH18" s="275"/>
      <c r="AI18" s="276"/>
      <c r="AJ18" s="172"/>
      <c r="AK18" s="21" t="s">
        <v>5</v>
      </c>
      <c r="AL18" s="83"/>
      <c r="AM18" s="25"/>
      <c r="AN18" s="181"/>
      <c r="AO18" s="13"/>
      <c r="AP18" s="259"/>
      <c r="AQ18" s="260"/>
      <c r="AR18" s="172"/>
      <c r="AS18" s="21" t="s">
        <v>5</v>
      </c>
      <c r="AT18" s="83">
        <v>50</v>
      </c>
      <c r="AU18" s="25">
        <f t="shared" si="4"/>
        <v>250</v>
      </c>
      <c r="AV18" s="181"/>
      <c r="AW18" s="13"/>
      <c r="AX18" s="259"/>
      <c r="AY18" s="260"/>
      <c r="AZ18" s="172"/>
      <c r="BA18" s="21" t="s">
        <v>5</v>
      </c>
      <c r="BB18" s="83">
        <v>60</v>
      </c>
      <c r="BC18" s="25">
        <f t="shared" si="5"/>
        <v>300</v>
      </c>
      <c r="BD18" s="181"/>
      <c r="BE18" s="13"/>
      <c r="BF18" s="259"/>
      <c r="BG18" s="260"/>
      <c r="BH18" s="172"/>
      <c r="BI18" s="21" t="s">
        <v>5</v>
      </c>
      <c r="BJ18" s="83">
        <v>28</v>
      </c>
      <c r="BK18" s="25">
        <f t="shared" ref="BK18:BK19" si="7">BJ18*5</f>
        <v>140</v>
      </c>
      <c r="BL18" s="181"/>
      <c r="BM18" s="13"/>
      <c r="BN18" s="275"/>
      <c r="BO18" s="276"/>
      <c r="BP18" s="172"/>
      <c r="BQ18" s="21" t="s">
        <v>5</v>
      </c>
      <c r="BR18" s="83">
        <v>2</v>
      </c>
      <c r="BS18" s="126">
        <f>BR18*1255</f>
        <v>2510</v>
      </c>
      <c r="BT18" s="181"/>
      <c r="BU18" s="13"/>
      <c r="BV18" s="275"/>
      <c r="BW18" s="276"/>
      <c r="BX18" s="172"/>
      <c r="BY18" s="21" t="s">
        <v>5</v>
      </c>
      <c r="BZ18" s="83">
        <v>4</v>
      </c>
      <c r="CA18" s="25">
        <f>SUM(BZ18*125)</f>
        <v>500</v>
      </c>
      <c r="CB18" s="181"/>
      <c r="CD18" s="274"/>
      <c r="CE18" s="274"/>
      <c r="CF18" s="274"/>
      <c r="CG18" s="96"/>
      <c r="CH18" s="96"/>
      <c r="CI18" s="124"/>
      <c r="CJ18" s="272"/>
      <c r="CL18" s="274"/>
      <c r="CM18" s="274"/>
      <c r="CN18" s="274"/>
      <c r="CO18" s="96"/>
      <c r="CP18" s="96"/>
      <c r="CQ18" s="124"/>
      <c r="CR18" s="272"/>
    </row>
    <row r="19" spans="1:96" ht="15" customHeight="1" x14ac:dyDescent="0.25">
      <c r="A19" s="13"/>
      <c r="B19" s="259"/>
      <c r="C19" s="266"/>
      <c r="D19" s="172"/>
      <c r="E19" s="21" t="s">
        <v>7</v>
      </c>
      <c r="F19" s="16">
        <v>36</v>
      </c>
      <c r="G19" s="25">
        <f>SUM(F19*5)</f>
        <v>180</v>
      </c>
      <c r="H19" s="181"/>
      <c r="I19" s="13"/>
      <c r="J19" s="259"/>
      <c r="K19" s="266"/>
      <c r="L19" s="172"/>
      <c r="M19" s="21" t="s">
        <v>7</v>
      </c>
      <c r="N19" s="16">
        <v>10</v>
      </c>
      <c r="O19" s="25">
        <f t="shared" si="0"/>
        <v>50</v>
      </c>
      <c r="P19" s="181"/>
      <c r="Q19" s="13"/>
      <c r="R19" s="259"/>
      <c r="S19" s="266"/>
      <c r="T19" s="172"/>
      <c r="U19" s="21" t="s">
        <v>7</v>
      </c>
      <c r="V19" s="16">
        <v>36</v>
      </c>
      <c r="W19" s="25">
        <f t="shared" si="1"/>
        <v>180</v>
      </c>
      <c r="X19" s="181"/>
      <c r="Y19" s="13"/>
      <c r="Z19" s="259"/>
      <c r="AA19" s="266"/>
      <c r="AB19" s="172"/>
      <c r="AC19" s="21" t="s">
        <v>7</v>
      </c>
      <c r="AD19" s="16"/>
      <c r="AE19" s="25"/>
      <c r="AF19" s="181"/>
      <c r="AG19" s="13"/>
      <c r="AH19" s="275"/>
      <c r="AI19" s="276"/>
      <c r="AJ19" s="172"/>
      <c r="AK19" s="21" t="s">
        <v>7</v>
      </c>
      <c r="AL19" s="16">
        <v>2</v>
      </c>
      <c r="AM19" s="25">
        <f t="shared" ref="AM19" si="8">SUM(AL19*5)</f>
        <v>10</v>
      </c>
      <c r="AN19" s="181"/>
      <c r="AO19" s="13"/>
      <c r="AP19" s="259"/>
      <c r="AQ19" s="260"/>
      <c r="AR19" s="172"/>
      <c r="AS19" s="21" t="s">
        <v>7</v>
      </c>
      <c r="AT19" s="16">
        <v>50</v>
      </c>
      <c r="AU19" s="25">
        <f t="shared" si="4"/>
        <v>250</v>
      </c>
      <c r="AV19" s="181"/>
      <c r="AW19" s="13"/>
      <c r="AX19" s="259"/>
      <c r="AY19" s="260"/>
      <c r="AZ19" s="172"/>
      <c r="BA19" s="21" t="s">
        <v>7</v>
      </c>
      <c r="BB19" s="16">
        <v>60</v>
      </c>
      <c r="BC19" s="25">
        <f t="shared" si="5"/>
        <v>300</v>
      </c>
      <c r="BD19" s="181"/>
      <c r="BE19" s="13"/>
      <c r="BF19" s="259"/>
      <c r="BG19" s="260"/>
      <c r="BH19" s="172"/>
      <c r="BI19" s="21" t="s">
        <v>7</v>
      </c>
      <c r="BJ19" s="16">
        <v>28</v>
      </c>
      <c r="BK19" s="25">
        <f t="shared" si="7"/>
        <v>140</v>
      </c>
      <c r="BL19" s="181"/>
      <c r="BM19" s="13"/>
      <c r="BN19" s="275"/>
      <c r="BO19" s="276"/>
      <c r="BP19" s="172"/>
      <c r="BQ19" s="21" t="s">
        <v>7</v>
      </c>
      <c r="BR19" s="16"/>
      <c r="BT19" s="181"/>
      <c r="BU19" s="13"/>
      <c r="BV19" s="275"/>
      <c r="BW19" s="276"/>
      <c r="BX19" s="172"/>
      <c r="BY19" s="21" t="s">
        <v>7</v>
      </c>
      <c r="BZ19" s="16"/>
      <c r="CA19" s="25"/>
      <c r="CB19" s="181"/>
      <c r="CD19" s="274"/>
      <c r="CE19" s="274"/>
      <c r="CF19" s="274"/>
      <c r="CG19" s="96"/>
      <c r="CH19" s="96"/>
      <c r="CI19" s="124"/>
      <c r="CJ19" s="272"/>
      <c r="CL19" s="274"/>
      <c r="CM19" s="274"/>
      <c r="CN19" s="274"/>
      <c r="CO19" s="96"/>
      <c r="CP19" s="96"/>
      <c r="CQ19" s="124"/>
      <c r="CR19" s="272"/>
    </row>
    <row r="20" spans="1:96" ht="15" customHeight="1" x14ac:dyDescent="0.25">
      <c r="A20" s="13"/>
      <c r="B20" s="259"/>
      <c r="C20" s="266"/>
      <c r="D20" s="172"/>
      <c r="E20" s="27" t="s">
        <v>8</v>
      </c>
      <c r="F20" s="22"/>
      <c r="G20" s="25"/>
      <c r="H20" s="181"/>
      <c r="I20" s="13"/>
      <c r="J20" s="259"/>
      <c r="K20" s="266"/>
      <c r="L20" s="172"/>
      <c r="M20" s="27" t="s">
        <v>8</v>
      </c>
      <c r="N20" s="22"/>
      <c r="O20" s="25"/>
      <c r="P20" s="181"/>
      <c r="Q20" s="13"/>
      <c r="R20" s="259"/>
      <c r="S20" s="266"/>
      <c r="T20" s="172"/>
      <c r="U20" s="27" t="s">
        <v>8</v>
      </c>
      <c r="V20" s="22">
        <v>36</v>
      </c>
      <c r="W20" s="25">
        <f t="shared" si="1"/>
        <v>180</v>
      </c>
      <c r="X20" s="181"/>
      <c r="Y20" s="13"/>
      <c r="Z20" s="259"/>
      <c r="AA20" s="266"/>
      <c r="AB20" s="172"/>
      <c r="AC20" s="27" t="s">
        <v>8</v>
      </c>
      <c r="AD20" s="22"/>
      <c r="AE20" s="25"/>
      <c r="AF20" s="181"/>
      <c r="AG20" s="13"/>
      <c r="AH20" s="275"/>
      <c r="AI20" s="276"/>
      <c r="AJ20" s="172"/>
      <c r="AK20" s="27" t="s">
        <v>8</v>
      </c>
      <c r="AL20" s="22"/>
      <c r="AM20" s="25"/>
      <c r="AN20" s="181"/>
      <c r="AO20" s="13"/>
      <c r="AP20" s="259"/>
      <c r="AQ20" s="260"/>
      <c r="AR20" s="172"/>
      <c r="AS20" s="27" t="s">
        <v>8</v>
      </c>
      <c r="AT20" s="22">
        <v>50</v>
      </c>
      <c r="AU20" s="25">
        <f t="shared" si="4"/>
        <v>250</v>
      </c>
      <c r="AV20" s="181"/>
      <c r="AW20" s="13"/>
      <c r="AX20" s="259"/>
      <c r="AY20" s="260"/>
      <c r="AZ20" s="172"/>
      <c r="BA20" s="27" t="s">
        <v>8</v>
      </c>
      <c r="BB20" s="22">
        <v>60</v>
      </c>
      <c r="BC20" s="25">
        <f t="shared" si="5"/>
        <v>300</v>
      </c>
      <c r="BD20" s="181"/>
      <c r="BE20" s="13"/>
      <c r="BF20" s="259"/>
      <c r="BG20" s="260"/>
      <c r="BH20" s="172"/>
      <c r="BI20" s="27" t="s">
        <v>8</v>
      </c>
      <c r="BJ20" s="22"/>
      <c r="BK20" s="25"/>
      <c r="BL20" s="181"/>
      <c r="BM20" s="13"/>
      <c r="BN20" s="275"/>
      <c r="BO20" s="276"/>
      <c r="BP20" s="172"/>
      <c r="BQ20" s="27" t="s">
        <v>8</v>
      </c>
      <c r="BR20" s="22"/>
      <c r="BS20" s="25"/>
      <c r="BT20" s="181"/>
      <c r="BU20" s="13"/>
      <c r="BV20" s="275"/>
      <c r="BW20" s="276"/>
      <c r="BX20" s="172"/>
      <c r="BY20" s="27" t="s">
        <v>8</v>
      </c>
      <c r="BZ20" s="22"/>
      <c r="CA20" s="25"/>
      <c r="CB20" s="181"/>
      <c r="CD20" s="274"/>
      <c r="CE20" s="274"/>
      <c r="CF20" s="274"/>
      <c r="CG20" s="96"/>
      <c r="CH20" s="96"/>
      <c r="CI20" s="124"/>
      <c r="CJ20" s="272"/>
      <c r="CL20" s="274"/>
      <c r="CM20" s="274"/>
      <c r="CN20" s="274"/>
      <c r="CO20" s="96"/>
      <c r="CP20" s="96"/>
      <c r="CQ20" s="124"/>
      <c r="CR20" s="272"/>
    </row>
    <row r="21" spans="1:96" ht="15" customHeight="1" thickBot="1" x14ac:dyDescent="0.3">
      <c r="A21" s="13"/>
      <c r="B21" s="261"/>
      <c r="C21" s="267"/>
      <c r="D21" s="173"/>
      <c r="E21" s="15" t="s">
        <v>8</v>
      </c>
      <c r="F21" s="28"/>
      <c r="G21" s="29"/>
      <c r="H21" s="182"/>
      <c r="I21" s="13"/>
      <c r="J21" s="261"/>
      <c r="K21" s="267"/>
      <c r="L21" s="173"/>
      <c r="M21" s="15" t="s">
        <v>8</v>
      </c>
      <c r="N21" s="28"/>
      <c r="O21" s="29"/>
      <c r="P21" s="182"/>
      <c r="Q21" s="13"/>
      <c r="R21" s="261"/>
      <c r="S21" s="267"/>
      <c r="T21" s="173"/>
      <c r="U21" s="15" t="s">
        <v>8</v>
      </c>
      <c r="V21" s="28">
        <v>36</v>
      </c>
      <c r="W21" s="29">
        <f t="shared" si="1"/>
        <v>180</v>
      </c>
      <c r="X21" s="182"/>
      <c r="Y21" s="13"/>
      <c r="Z21" s="261"/>
      <c r="AA21" s="267"/>
      <c r="AB21" s="173"/>
      <c r="AC21" s="15" t="s">
        <v>8</v>
      </c>
      <c r="AD21" s="28"/>
      <c r="AE21" s="29"/>
      <c r="AF21" s="182"/>
      <c r="AG21" s="13"/>
      <c r="AH21" s="277"/>
      <c r="AI21" s="278"/>
      <c r="AJ21" s="173"/>
      <c r="AK21" s="15" t="s">
        <v>8</v>
      </c>
      <c r="AL21" s="28"/>
      <c r="AM21" s="29"/>
      <c r="AN21" s="182"/>
      <c r="AO21" s="13"/>
      <c r="AP21" s="261"/>
      <c r="AQ21" s="262"/>
      <c r="AR21" s="173"/>
      <c r="AS21" s="15" t="s">
        <v>8</v>
      </c>
      <c r="AT21" s="28">
        <v>50</v>
      </c>
      <c r="AU21" s="29">
        <f t="shared" si="4"/>
        <v>250</v>
      </c>
      <c r="AV21" s="182"/>
      <c r="AW21" s="13"/>
      <c r="AX21" s="261"/>
      <c r="AY21" s="262"/>
      <c r="AZ21" s="173"/>
      <c r="BA21" s="15" t="s">
        <v>8</v>
      </c>
      <c r="BB21" s="28">
        <v>60</v>
      </c>
      <c r="BC21" s="29">
        <f t="shared" si="5"/>
        <v>300</v>
      </c>
      <c r="BD21" s="182"/>
      <c r="BE21" s="13"/>
      <c r="BF21" s="261"/>
      <c r="BG21" s="262"/>
      <c r="BH21" s="173"/>
      <c r="BI21" s="15" t="s">
        <v>8</v>
      </c>
      <c r="BJ21" s="28"/>
      <c r="BK21" s="29"/>
      <c r="BL21" s="182"/>
      <c r="BM21" s="13"/>
      <c r="BN21" s="277"/>
      <c r="BO21" s="278"/>
      <c r="BP21" s="173"/>
      <c r="BQ21" s="15" t="s">
        <v>8</v>
      </c>
      <c r="BR21" s="28"/>
      <c r="BS21" s="29"/>
      <c r="BT21" s="182"/>
      <c r="BU21" s="13"/>
      <c r="BV21" s="277"/>
      <c r="BW21" s="278"/>
      <c r="BX21" s="173"/>
      <c r="BY21" s="15" t="s">
        <v>8</v>
      </c>
      <c r="BZ21" s="28"/>
      <c r="CA21" s="29"/>
      <c r="CB21" s="182"/>
      <c r="CD21" s="274"/>
      <c r="CE21" s="274"/>
      <c r="CF21" s="274"/>
      <c r="CG21" s="96"/>
      <c r="CH21" s="96"/>
      <c r="CI21" s="124"/>
      <c r="CJ21" s="272"/>
      <c r="CL21" s="274"/>
      <c r="CM21" s="274"/>
      <c r="CN21" s="274"/>
      <c r="CO21" s="96"/>
      <c r="CP21" s="96"/>
      <c r="CQ21" s="124"/>
      <c r="CR21" s="272"/>
    </row>
    <row r="22" spans="1:96" ht="15" customHeight="1" x14ac:dyDescent="0.25">
      <c r="A22" s="13"/>
      <c r="B22" s="257" t="s">
        <v>2</v>
      </c>
      <c r="C22" s="265"/>
      <c r="D22" s="171" t="s">
        <v>231</v>
      </c>
      <c r="E22" s="30" t="s">
        <v>4</v>
      </c>
      <c r="F22" s="16">
        <v>36</v>
      </c>
      <c r="G22" s="19">
        <f>SUM(F22*5)</f>
        <v>180</v>
      </c>
      <c r="H22" s="180" t="s">
        <v>234</v>
      </c>
      <c r="I22" s="13"/>
      <c r="J22" s="257" t="s">
        <v>2</v>
      </c>
      <c r="K22" s="265"/>
      <c r="L22" s="171" t="s">
        <v>231</v>
      </c>
      <c r="M22" s="30" t="s">
        <v>4</v>
      </c>
      <c r="N22" s="16">
        <v>10</v>
      </c>
      <c r="O22" s="19">
        <f t="shared" ref="O22:O23" si="9">SUM(N22*5)</f>
        <v>50</v>
      </c>
      <c r="P22" s="180" t="s">
        <v>235</v>
      </c>
      <c r="Q22" s="13"/>
      <c r="R22" s="257" t="s">
        <v>2</v>
      </c>
      <c r="S22" s="265"/>
      <c r="T22" s="171" t="s">
        <v>231</v>
      </c>
      <c r="U22" s="30" t="s">
        <v>4</v>
      </c>
      <c r="V22" s="16">
        <v>36</v>
      </c>
      <c r="W22" s="19">
        <f t="shared" ref="W22:W42" si="10">SUM(V22*5)</f>
        <v>180</v>
      </c>
      <c r="X22" s="180" t="s">
        <v>236</v>
      </c>
      <c r="Y22" s="13"/>
      <c r="Z22" s="257" t="s">
        <v>2</v>
      </c>
      <c r="AA22" s="265"/>
      <c r="AB22" s="171" t="s">
        <v>231</v>
      </c>
      <c r="AC22" s="30" t="s">
        <v>4</v>
      </c>
      <c r="AD22" s="16">
        <v>18</v>
      </c>
      <c r="AE22" s="19">
        <f t="shared" si="2"/>
        <v>90</v>
      </c>
      <c r="AF22" s="180" t="s">
        <v>237</v>
      </c>
      <c r="AG22" s="13"/>
      <c r="AH22" s="279" t="s">
        <v>9</v>
      </c>
      <c r="AI22" s="280"/>
      <c r="AJ22" s="171" t="s">
        <v>231</v>
      </c>
      <c r="AK22" s="30" t="s">
        <v>4</v>
      </c>
      <c r="AL22" s="16"/>
      <c r="AM22" s="19"/>
      <c r="AN22" s="181" t="s">
        <v>205</v>
      </c>
      <c r="AO22" s="13"/>
      <c r="AP22" s="259" t="s">
        <v>2</v>
      </c>
      <c r="AQ22" s="260"/>
      <c r="AR22" s="171" t="s">
        <v>231</v>
      </c>
      <c r="AS22" s="30" t="s">
        <v>4</v>
      </c>
      <c r="AT22" s="16">
        <v>50</v>
      </c>
      <c r="AU22" s="19">
        <f t="shared" si="4"/>
        <v>250</v>
      </c>
      <c r="AV22" s="181" t="s">
        <v>238</v>
      </c>
      <c r="AW22" s="13"/>
      <c r="AX22" s="259" t="s">
        <v>2</v>
      </c>
      <c r="AY22" s="260"/>
      <c r="AZ22" s="171" t="s">
        <v>231</v>
      </c>
      <c r="BA22" s="30" t="s">
        <v>4</v>
      </c>
      <c r="BB22" s="16">
        <v>60</v>
      </c>
      <c r="BC22" s="19">
        <f t="shared" si="5"/>
        <v>300</v>
      </c>
      <c r="BD22" s="181" t="s">
        <v>239</v>
      </c>
      <c r="BE22" s="13"/>
      <c r="BF22" s="259" t="s">
        <v>2</v>
      </c>
      <c r="BG22" s="260"/>
      <c r="BH22" s="171" t="s">
        <v>231</v>
      </c>
      <c r="BI22" s="30" t="s">
        <v>4</v>
      </c>
      <c r="BJ22" s="16">
        <v>28</v>
      </c>
      <c r="BK22" s="19">
        <f t="shared" ref="BK22:BK23" si="11">BJ22*5</f>
        <v>140</v>
      </c>
      <c r="BL22" s="181" t="s">
        <v>240</v>
      </c>
      <c r="BM22" s="13"/>
      <c r="BN22" s="275" t="s">
        <v>9</v>
      </c>
      <c r="BO22" s="276"/>
      <c r="BP22" s="171" t="s">
        <v>231</v>
      </c>
      <c r="BQ22" s="30" t="s">
        <v>4</v>
      </c>
      <c r="BR22" s="16"/>
      <c r="BS22" s="19"/>
      <c r="BT22" s="181" t="s">
        <v>241</v>
      </c>
      <c r="BU22" s="13"/>
      <c r="BV22" s="275" t="s">
        <v>9</v>
      </c>
      <c r="BW22" s="276"/>
      <c r="BX22" s="171" t="s">
        <v>231</v>
      </c>
      <c r="BY22" s="30" t="s">
        <v>4</v>
      </c>
      <c r="BZ22" s="16"/>
      <c r="CA22" s="19"/>
      <c r="CB22" s="180" t="s">
        <v>161</v>
      </c>
      <c r="CD22" s="274"/>
      <c r="CE22" s="274"/>
      <c r="CF22" s="274"/>
      <c r="CG22" s="96"/>
      <c r="CH22" s="96"/>
      <c r="CI22" s="124"/>
      <c r="CJ22" s="272"/>
      <c r="CL22" s="274"/>
      <c r="CM22" s="274"/>
      <c r="CN22" s="274"/>
      <c r="CO22" s="96"/>
      <c r="CP22" s="96"/>
      <c r="CQ22" s="124"/>
      <c r="CR22" s="272"/>
    </row>
    <row r="23" spans="1:96" ht="15" customHeight="1" x14ac:dyDescent="0.25">
      <c r="A23" s="13"/>
      <c r="B23" s="259"/>
      <c r="C23" s="266"/>
      <c r="D23" s="172"/>
      <c r="E23" s="21" t="s">
        <v>5</v>
      </c>
      <c r="F23" s="83">
        <v>36</v>
      </c>
      <c r="G23" s="25">
        <f>SUM(F23*5)</f>
        <v>180</v>
      </c>
      <c r="H23" s="181"/>
      <c r="I23" s="13"/>
      <c r="J23" s="259"/>
      <c r="K23" s="266"/>
      <c r="L23" s="172"/>
      <c r="M23" s="21" t="s">
        <v>5</v>
      </c>
      <c r="N23" s="83">
        <v>10</v>
      </c>
      <c r="O23" s="25">
        <f t="shared" si="9"/>
        <v>50</v>
      </c>
      <c r="P23" s="181"/>
      <c r="Q23" s="13"/>
      <c r="R23" s="259"/>
      <c r="S23" s="266"/>
      <c r="T23" s="172"/>
      <c r="U23" s="21" t="s">
        <v>5</v>
      </c>
      <c r="V23" s="83">
        <v>36</v>
      </c>
      <c r="W23" s="25">
        <f t="shared" si="10"/>
        <v>180</v>
      </c>
      <c r="X23" s="181"/>
      <c r="Y23" s="13"/>
      <c r="Z23" s="259"/>
      <c r="AA23" s="266"/>
      <c r="AB23" s="172"/>
      <c r="AC23" s="21" t="s">
        <v>5</v>
      </c>
      <c r="AD23" s="83">
        <v>18</v>
      </c>
      <c r="AE23" s="25">
        <f t="shared" si="2"/>
        <v>90</v>
      </c>
      <c r="AF23" s="181"/>
      <c r="AG23" s="13"/>
      <c r="AH23" s="275"/>
      <c r="AI23" s="276"/>
      <c r="AJ23" s="172"/>
      <c r="AK23" s="21" t="s">
        <v>5</v>
      </c>
      <c r="AL23" s="83"/>
      <c r="AM23" s="25"/>
      <c r="AN23" s="181"/>
      <c r="AO23" s="13"/>
      <c r="AP23" s="259"/>
      <c r="AQ23" s="260"/>
      <c r="AR23" s="172"/>
      <c r="AS23" s="21" t="s">
        <v>5</v>
      </c>
      <c r="AT23" s="83">
        <v>50</v>
      </c>
      <c r="AU23" s="25">
        <f t="shared" si="4"/>
        <v>250</v>
      </c>
      <c r="AV23" s="181"/>
      <c r="AW23" s="13"/>
      <c r="AX23" s="259"/>
      <c r="AY23" s="260"/>
      <c r="AZ23" s="172"/>
      <c r="BA23" s="21" t="s">
        <v>5</v>
      </c>
      <c r="BB23" s="83">
        <v>60</v>
      </c>
      <c r="BC23" s="25">
        <f t="shared" si="5"/>
        <v>300</v>
      </c>
      <c r="BD23" s="181"/>
      <c r="BE23" s="13"/>
      <c r="BF23" s="259"/>
      <c r="BG23" s="260"/>
      <c r="BH23" s="172"/>
      <c r="BI23" s="21" t="s">
        <v>5</v>
      </c>
      <c r="BJ23" s="83">
        <v>28</v>
      </c>
      <c r="BK23" s="25">
        <f t="shared" si="11"/>
        <v>140</v>
      </c>
      <c r="BL23" s="181"/>
      <c r="BM23" s="13"/>
      <c r="BN23" s="275"/>
      <c r="BO23" s="276"/>
      <c r="BP23" s="172"/>
      <c r="BQ23" s="21" t="s">
        <v>5</v>
      </c>
      <c r="BR23" s="83"/>
      <c r="BS23" s="25"/>
      <c r="BT23" s="181"/>
      <c r="BU23" s="13"/>
      <c r="BV23" s="275"/>
      <c r="BW23" s="276"/>
      <c r="BX23" s="172"/>
      <c r="BY23" s="21" t="s">
        <v>5</v>
      </c>
      <c r="BZ23" s="83"/>
      <c r="CA23" s="25"/>
      <c r="CB23" s="181"/>
      <c r="CD23" s="274"/>
      <c r="CE23" s="274"/>
      <c r="CF23" s="274"/>
      <c r="CG23" s="96"/>
      <c r="CH23" s="96"/>
      <c r="CI23" s="124"/>
      <c r="CJ23" s="272"/>
      <c r="CL23" s="274"/>
      <c r="CM23" s="274"/>
      <c r="CN23" s="274"/>
      <c r="CO23" s="96"/>
      <c r="CP23" s="96"/>
      <c r="CQ23" s="124"/>
      <c r="CR23" s="272"/>
    </row>
    <row r="24" spans="1:96" ht="15" customHeight="1" x14ac:dyDescent="0.25">
      <c r="A24" s="13"/>
      <c r="B24" s="259"/>
      <c r="C24" s="266"/>
      <c r="D24" s="172"/>
      <c r="E24" s="21" t="s">
        <v>6</v>
      </c>
      <c r="F24" s="16">
        <v>36</v>
      </c>
      <c r="G24" s="25">
        <f t="shared" ref="G24:G25" si="12">SUM(F24*5)</f>
        <v>180</v>
      </c>
      <c r="H24" s="181"/>
      <c r="I24" s="13"/>
      <c r="J24" s="259"/>
      <c r="K24" s="266"/>
      <c r="L24" s="172"/>
      <c r="M24" s="21" t="s">
        <v>6</v>
      </c>
      <c r="N24" s="16">
        <v>10</v>
      </c>
      <c r="O24" s="25">
        <f t="shared" si="0"/>
        <v>50</v>
      </c>
      <c r="P24" s="181"/>
      <c r="Q24" s="13"/>
      <c r="R24" s="259"/>
      <c r="S24" s="266"/>
      <c r="T24" s="172"/>
      <c r="U24" s="21" t="s">
        <v>6</v>
      </c>
      <c r="V24" s="16">
        <v>36</v>
      </c>
      <c r="W24" s="25">
        <f t="shared" si="10"/>
        <v>180</v>
      </c>
      <c r="X24" s="181"/>
      <c r="Y24" s="13"/>
      <c r="Z24" s="259"/>
      <c r="AA24" s="266"/>
      <c r="AB24" s="172"/>
      <c r="AC24" s="21" t="s">
        <v>6</v>
      </c>
      <c r="AD24" s="16">
        <v>18</v>
      </c>
      <c r="AE24" s="25">
        <f t="shared" si="2"/>
        <v>90</v>
      </c>
      <c r="AF24" s="181"/>
      <c r="AG24" s="13"/>
      <c r="AH24" s="275"/>
      <c r="AI24" s="276"/>
      <c r="AJ24" s="172"/>
      <c r="AK24" s="21" t="s">
        <v>6</v>
      </c>
      <c r="AL24" s="16"/>
      <c r="AM24" s="25"/>
      <c r="AN24" s="181"/>
      <c r="AO24" s="13"/>
      <c r="AP24" s="259"/>
      <c r="AQ24" s="260"/>
      <c r="AR24" s="172"/>
      <c r="AS24" s="21" t="s">
        <v>6</v>
      </c>
      <c r="AT24" s="16">
        <v>50</v>
      </c>
      <c r="AU24" s="25">
        <f t="shared" si="4"/>
        <v>250</v>
      </c>
      <c r="AV24" s="181"/>
      <c r="AW24" s="13"/>
      <c r="AX24" s="259"/>
      <c r="AY24" s="260"/>
      <c r="AZ24" s="172"/>
      <c r="BA24" s="21" t="s">
        <v>6</v>
      </c>
      <c r="BB24" s="16">
        <v>60</v>
      </c>
      <c r="BC24" s="25">
        <f t="shared" si="5"/>
        <v>300</v>
      </c>
      <c r="BD24" s="181"/>
      <c r="BE24" s="13"/>
      <c r="BF24" s="259"/>
      <c r="BG24" s="260"/>
      <c r="BH24" s="172"/>
      <c r="BI24" s="21" t="s">
        <v>6</v>
      </c>
      <c r="BJ24" s="16">
        <v>28</v>
      </c>
      <c r="BK24" s="25">
        <f>BJ24*5</f>
        <v>140</v>
      </c>
      <c r="BL24" s="181"/>
      <c r="BM24" s="13"/>
      <c r="BN24" s="275"/>
      <c r="BO24" s="276"/>
      <c r="BP24" s="172"/>
      <c r="BQ24" s="21" t="s">
        <v>6</v>
      </c>
      <c r="BR24" s="16"/>
      <c r="BS24" s="25"/>
      <c r="BT24" s="181"/>
      <c r="BU24" s="13"/>
      <c r="BV24" s="275"/>
      <c r="BW24" s="276"/>
      <c r="BX24" s="172"/>
      <c r="BY24" s="21" t="s">
        <v>6</v>
      </c>
      <c r="BZ24" s="16">
        <v>4</v>
      </c>
      <c r="CA24" s="25">
        <f>SUM(BZ24*125)</f>
        <v>500</v>
      </c>
      <c r="CB24" s="181"/>
      <c r="CD24" s="274"/>
      <c r="CE24" s="274"/>
      <c r="CF24" s="274"/>
      <c r="CG24" s="96"/>
      <c r="CH24" s="96"/>
      <c r="CI24" s="124"/>
      <c r="CJ24" s="272"/>
      <c r="CL24" s="274"/>
      <c r="CM24" s="274"/>
      <c r="CN24" s="274"/>
      <c r="CO24" s="96"/>
      <c r="CP24" s="96"/>
      <c r="CQ24" s="124"/>
      <c r="CR24" s="272"/>
    </row>
    <row r="25" spans="1:96" ht="15" customHeight="1" x14ac:dyDescent="0.25">
      <c r="A25" s="13"/>
      <c r="B25" s="259"/>
      <c r="C25" s="266"/>
      <c r="D25" s="172"/>
      <c r="E25" s="21" t="s">
        <v>5</v>
      </c>
      <c r="F25" s="83">
        <v>36</v>
      </c>
      <c r="G25" s="25">
        <f t="shared" si="12"/>
        <v>180</v>
      </c>
      <c r="H25" s="181"/>
      <c r="I25" s="13"/>
      <c r="J25" s="259"/>
      <c r="K25" s="266"/>
      <c r="L25" s="172"/>
      <c r="M25" s="21" t="s">
        <v>5</v>
      </c>
      <c r="N25" s="83">
        <v>10</v>
      </c>
      <c r="O25" s="25">
        <f t="shared" si="0"/>
        <v>50</v>
      </c>
      <c r="P25" s="181"/>
      <c r="Q25" s="13"/>
      <c r="R25" s="259"/>
      <c r="S25" s="266"/>
      <c r="T25" s="172"/>
      <c r="U25" s="21" t="s">
        <v>5</v>
      </c>
      <c r="V25" s="83">
        <v>36</v>
      </c>
      <c r="W25" s="25">
        <f t="shared" si="10"/>
        <v>180</v>
      </c>
      <c r="X25" s="181"/>
      <c r="Y25" s="13"/>
      <c r="Z25" s="259"/>
      <c r="AA25" s="266"/>
      <c r="AB25" s="172"/>
      <c r="AC25" s="21" t="s">
        <v>5</v>
      </c>
      <c r="AD25" s="83">
        <v>18</v>
      </c>
      <c r="AE25" s="25">
        <f t="shared" si="2"/>
        <v>90</v>
      </c>
      <c r="AF25" s="181"/>
      <c r="AG25" s="13"/>
      <c r="AH25" s="275"/>
      <c r="AI25" s="276"/>
      <c r="AJ25" s="172"/>
      <c r="AK25" s="21" t="s">
        <v>5</v>
      </c>
      <c r="AL25" s="83"/>
      <c r="AM25" s="25"/>
      <c r="AN25" s="181"/>
      <c r="AO25" s="13"/>
      <c r="AP25" s="259"/>
      <c r="AQ25" s="260"/>
      <c r="AR25" s="172"/>
      <c r="AS25" s="21" t="s">
        <v>5</v>
      </c>
      <c r="AT25" s="83">
        <v>50</v>
      </c>
      <c r="AU25" s="25">
        <f t="shared" si="4"/>
        <v>250</v>
      </c>
      <c r="AV25" s="181"/>
      <c r="AW25" s="13"/>
      <c r="AX25" s="259"/>
      <c r="AY25" s="260"/>
      <c r="AZ25" s="172"/>
      <c r="BA25" s="21" t="s">
        <v>5</v>
      </c>
      <c r="BB25" s="83">
        <v>60</v>
      </c>
      <c r="BC25" s="25">
        <f t="shared" si="5"/>
        <v>300</v>
      </c>
      <c r="BD25" s="181"/>
      <c r="BE25" s="13"/>
      <c r="BF25" s="259"/>
      <c r="BG25" s="260"/>
      <c r="BH25" s="172"/>
      <c r="BI25" s="21" t="s">
        <v>5</v>
      </c>
      <c r="BJ25" s="83">
        <v>28</v>
      </c>
      <c r="BK25" s="25">
        <f t="shared" ref="BK25:BK26" si="13">BJ25*5</f>
        <v>140</v>
      </c>
      <c r="BL25" s="181"/>
      <c r="BM25" s="13"/>
      <c r="BN25" s="275"/>
      <c r="BO25" s="276"/>
      <c r="BP25" s="172"/>
      <c r="BQ25" s="21" t="s">
        <v>5</v>
      </c>
      <c r="BR25" s="83">
        <v>2</v>
      </c>
      <c r="BS25" s="126">
        <f>BR25*5</f>
        <v>10</v>
      </c>
      <c r="BT25" s="181"/>
      <c r="BU25" s="13"/>
      <c r="BV25" s="275"/>
      <c r="BW25" s="276"/>
      <c r="BX25" s="172"/>
      <c r="BY25" s="21" t="s">
        <v>5</v>
      </c>
      <c r="BZ25" s="83">
        <v>4</v>
      </c>
      <c r="CA25" s="25">
        <f>SUM(BZ25*125)</f>
        <v>500</v>
      </c>
      <c r="CB25" s="181"/>
      <c r="CD25" s="274"/>
      <c r="CE25" s="274"/>
      <c r="CF25" s="274"/>
      <c r="CG25" s="96"/>
      <c r="CH25" s="96"/>
      <c r="CI25" s="124"/>
      <c r="CJ25" s="272"/>
      <c r="CL25" s="274"/>
      <c r="CM25" s="274"/>
      <c r="CN25" s="274"/>
      <c r="CO25" s="96"/>
      <c r="CP25" s="96"/>
      <c r="CQ25" s="124"/>
      <c r="CR25" s="272"/>
    </row>
    <row r="26" spans="1:96" ht="15" customHeight="1" x14ac:dyDescent="0.25">
      <c r="A26" s="13"/>
      <c r="B26" s="259"/>
      <c r="C26" s="266"/>
      <c r="D26" s="172"/>
      <c r="E26" s="21" t="s">
        <v>7</v>
      </c>
      <c r="F26" s="16">
        <v>36</v>
      </c>
      <c r="G26" s="25">
        <f>SUM(F26*5)</f>
        <v>180</v>
      </c>
      <c r="H26" s="181"/>
      <c r="I26" s="13"/>
      <c r="J26" s="259"/>
      <c r="K26" s="266"/>
      <c r="L26" s="172"/>
      <c r="M26" s="21" t="s">
        <v>7</v>
      </c>
      <c r="N26" s="16">
        <v>10</v>
      </c>
      <c r="O26" s="25">
        <f t="shared" si="0"/>
        <v>50</v>
      </c>
      <c r="P26" s="181"/>
      <c r="Q26" s="13"/>
      <c r="R26" s="259"/>
      <c r="S26" s="266"/>
      <c r="T26" s="172"/>
      <c r="U26" s="21" t="s">
        <v>7</v>
      </c>
      <c r="V26" s="16">
        <v>36</v>
      </c>
      <c r="W26" s="25">
        <f t="shared" si="10"/>
        <v>180</v>
      </c>
      <c r="X26" s="181"/>
      <c r="Y26" s="13"/>
      <c r="Z26" s="259"/>
      <c r="AA26" s="266"/>
      <c r="AB26" s="172"/>
      <c r="AC26" s="21" t="s">
        <v>7</v>
      </c>
      <c r="AD26" s="16"/>
      <c r="AE26" s="25"/>
      <c r="AF26" s="181"/>
      <c r="AG26" s="13"/>
      <c r="AH26" s="275"/>
      <c r="AI26" s="276"/>
      <c r="AJ26" s="172"/>
      <c r="AK26" s="21" t="s">
        <v>7</v>
      </c>
      <c r="AL26" s="16">
        <v>2</v>
      </c>
      <c r="AM26" s="25">
        <f t="shared" ref="AM26" si="14">SUM(AL26*5)</f>
        <v>10</v>
      </c>
      <c r="AN26" s="181"/>
      <c r="AO26" s="13"/>
      <c r="AP26" s="259"/>
      <c r="AQ26" s="260"/>
      <c r="AR26" s="172"/>
      <c r="AS26" s="21" t="s">
        <v>7</v>
      </c>
      <c r="AT26" s="16">
        <v>50</v>
      </c>
      <c r="AU26" s="25">
        <f t="shared" si="4"/>
        <v>250</v>
      </c>
      <c r="AV26" s="181"/>
      <c r="AW26" s="13"/>
      <c r="AX26" s="259"/>
      <c r="AY26" s="260"/>
      <c r="AZ26" s="172"/>
      <c r="BA26" s="21" t="s">
        <v>7</v>
      </c>
      <c r="BB26" s="16">
        <v>60</v>
      </c>
      <c r="BC26" s="25">
        <f t="shared" si="5"/>
        <v>300</v>
      </c>
      <c r="BD26" s="181"/>
      <c r="BE26" s="13"/>
      <c r="BF26" s="259"/>
      <c r="BG26" s="260"/>
      <c r="BH26" s="172"/>
      <c r="BI26" s="21" t="s">
        <v>7</v>
      </c>
      <c r="BJ26" s="16">
        <v>28</v>
      </c>
      <c r="BK26" s="25">
        <f t="shared" si="13"/>
        <v>140</v>
      </c>
      <c r="BL26" s="181"/>
      <c r="BM26" s="13"/>
      <c r="BN26" s="275"/>
      <c r="BO26" s="276"/>
      <c r="BP26" s="172"/>
      <c r="BQ26" s="21" t="s">
        <v>7</v>
      </c>
      <c r="BR26" s="16"/>
      <c r="BT26" s="181"/>
      <c r="BU26" s="13"/>
      <c r="BV26" s="275"/>
      <c r="BW26" s="276"/>
      <c r="BX26" s="172"/>
      <c r="BY26" s="21" t="s">
        <v>7</v>
      </c>
      <c r="BZ26" s="16"/>
      <c r="CA26" s="25"/>
      <c r="CB26" s="181"/>
      <c r="CD26" s="274"/>
      <c r="CE26" s="274"/>
      <c r="CF26" s="274"/>
      <c r="CG26" s="96"/>
      <c r="CH26" s="96"/>
      <c r="CI26" s="124"/>
      <c r="CJ26" s="272"/>
      <c r="CL26" s="274"/>
      <c r="CM26" s="274"/>
      <c r="CN26" s="274"/>
      <c r="CO26" s="96"/>
      <c r="CP26" s="96"/>
      <c r="CQ26" s="124"/>
      <c r="CR26" s="272"/>
    </row>
    <row r="27" spans="1:96" ht="15" customHeight="1" x14ac:dyDescent="0.25">
      <c r="A27" s="13"/>
      <c r="B27" s="259"/>
      <c r="C27" s="266"/>
      <c r="D27" s="172"/>
      <c r="E27" s="27" t="s">
        <v>8</v>
      </c>
      <c r="F27" s="22"/>
      <c r="G27" s="25"/>
      <c r="H27" s="181"/>
      <c r="I27" s="13"/>
      <c r="J27" s="259"/>
      <c r="K27" s="266"/>
      <c r="L27" s="172"/>
      <c r="M27" s="27" t="s">
        <v>8</v>
      </c>
      <c r="N27" s="22"/>
      <c r="O27" s="25"/>
      <c r="P27" s="181"/>
      <c r="Q27" s="13"/>
      <c r="R27" s="259"/>
      <c r="S27" s="266"/>
      <c r="T27" s="172"/>
      <c r="U27" s="27" t="s">
        <v>8</v>
      </c>
      <c r="V27" s="22">
        <v>36</v>
      </c>
      <c r="W27" s="25">
        <f t="shared" si="10"/>
        <v>180</v>
      </c>
      <c r="X27" s="181"/>
      <c r="Y27" s="13"/>
      <c r="Z27" s="259"/>
      <c r="AA27" s="266"/>
      <c r="AB27" s="172"/>
      <c r="AC27" s="27" t="s">
        <v>8</v>
      </c>
      <c r="AD27" s="22"/>
      <c r="AE27" s="25"/>
      <c r="AF27" s="181"/>
      <c r="AG27" s="13"/>
      <c r="AH27" s="275"/>
      <c r="AI27" s="276"/>
      <c r="AJ27" s="172"/>
      <c r="AK27" s="27" t="s">
        <v>8</v>
      </c>
      <c r="AL27" s="22"/>
      <c r="AM27" s="25"/>
      <c r="AN27" s="181"/>
      <c r="AO27" s="13"/>
      <c r="AP27" s="259"/>
      <c r="AQ27" s="260"/>
      <c r="AR27" s="172"/>
      <c r="AS27" s="27" t="s">
        <v>8</v>
      </c>
      <c r="AT27" s="22">
        <v>50</v>
      </c>
      <c r="AU27" s="25">
        <f t="shared" si="4"/>
        <v>250</v>
      </c>
      <c r="AV27" s="181"/>
      <c r="AW27" s="13"/>
      <c r="AX27" s="259"/>
      <c r="AY27" s="260"/>
      <c r="AZ27" s="172"/>
      <c r="BA27" s="27" t="s">
        <v>8</v>
      </c>
      <c r="BB27" s="22">
        <v>60</v>
      </c>
      <c r="BC27" s="25">
        <f t="shared" si="5"/>
        <v>300</v>
      </c>
      <c r="BD27" s="181"/>
      <c r="BE27" s="13"/>
      <c r="BF27" s="259"/>
      <c r="BG27" s="260"/>
      <c r="BH27" s="172"/>
      <c r="BI27" s="27" t="s">
        <v>8</v>
      </c>
      <c r="BJ27" s="22"/>
      <c r="BK27" s="25"/>
      <c r="BL27" s="181"/>
      <c r="BM27" s="13"/>
      <c r="BN27" s="275"/>
      <c r="BO27" s="276"/>
      <c r="BP27" s="172"/>
      <c r="BQ27" s="27" t="s">
        <v>8</v>
      </c>
      <c r="BR27" s="22"/>
      <c r="BS27" s="25"/>
      <c r="BT27" s="181"/>
      <c r="BU27" s="13"/>
      <c r="BV27" s="275"/>
      <c r="BW27" s="276"/>
      <c r="BX27" s="172"/>
      <c r="BY27" s="27" t="s">
        <v>8</v>
      </c>
      <c r="BZ27" s="22"/>
      <c r="CA27" s="25"/>
      <c r="CB27" s="181"/>
      <c r="CD27" s="274"/>
      <c r="CE27" s="274"/>
      <c r="CF27" s="274"/>
      <c r="CG27" s="96"/>
      <c r="CH27" s="96"/>
      <c r="CI27" s="124"/>
      <c r="CJ27" s="272"/>
      <c r="CL27" s="274"/>
      <c r="CM27" s="274"/>
      <c r="CN27" s="274"/>
      <c r="CO27" s="96"/>
      <c r="CP27" s="96"/>
      <c r="CQ27" s="124"/>
      <c r="CR27" s="272"/>
    </row>
    <row r="28" spans="1:96" ht="15" customHeight="1" thickBot="1" x14ac:dyDescent="0.3">
      <c r="A28" s="13"/>
      <c r="B28" s="261"/>
      <c r="C28" s="267"/>
      <c r="D28" s="173"/>
      <c r="E28" s="15" t="s">
        <v>8</v>
      </c>
      <c r="F28" s="28"/>
      <c r="G28" s="29"/>
      <c r="H28" s="182"/>
      <c r="I28" s="13"/>
      <c r="J28" s="261"/>
      <c r="K28" s="267"/>
      <c r="L28" s="173"/>
      <c r="M28" s="15" t="s">
        <v>8</v>
      </c>
      <c r="N28" s="28"/>
      <c r="O28" s="29"/>
      <c r="P28" s="182"/>
      <c r="Q28" s="13"/>
      <c r="R28" s="261"/>
      <c r="S28" s="267"/>
      <c r="T28" s="173"/>
      <c r="U28" s="15" t="s">
        <v>8</v>
      </c>
      <c r="V28" s="28">
        <v>36</v>
      </c>
      <c r="W28" s="29">
        <f t="shared" si="10"/>
        <v>180</v>
      </c>
      <c r="X28" s="182"/>
      <c r="Y28" s="13"/>
      <c r="Z28" s="261"/>
      <c r="AA28" s="267"/>
      <c r="AB28" s="173"/>
      <c r="AC28" s="15" t="s">
        <v>8</v>
      </c>
      <c r="AD28" s="28"/>
      <c r="AE28" s="29"/>
      <c r="AF28" s="182"/>
      <c r="AG28" s="13"/>
      <c r="AH28" s="277"/>
      <c r="AI28" s="278"/>
      <c r="AJ28" s="173"/>
      <c r="AK28" s="15" t="s">
        <v>8</v>
      </c>
      <c r="AL28" s="28"/>
      <c r="AM28" s="29"/>
      <c r="AN28" s="182"/>
      <c r="AO28" s="13"/>
      <c r="AP28" s="261"/>
      <c r="AQ28" s="262"/>
      <c r="AR28" s="173"/>
      <c r="AS28" s="15" t="s">
        <v>8</v>
      </c>
      <c r="AT28" s="28">
        <v>50</v>
      </c>
      <c r="AU28" s="29">
        <f t="shared" si="4"/>
        <v>250</v>
      </c>
      <c r="AV28" s="182"/>
      <c r="AW28" s="13"/>
      <c r="AX28" s="261"/>
      <c r="AY28" s="262"/>
      <c r="AZ28" s="173"/>
      <c r="BA28" s="15" t="s">
        <v>8</v>
      </c>
      <c r="BB28" s="28">
        <v>60</v>
      </c>
      <c r="BC28" s="29">
        <f t="shared" si="5"/>
        <v>300</v>
      </c>
      <c r="BD28" s="182"/>
      <c r="BE28" s="13"/>
      <c r="BF28" s="261"/>
      <c r="BG28" s="262"/>
      <c r="BH28" s="173"/>
      <c r="BI28" s="15" t="s">
        <v>8</v>
      </c>
      <c r="BJ28" s="28"/>
      <c r="BK28" s="29"/>
      <c r="BL28" s="182"/>
      <c r="BM28" s="13"/>
      <c r="BN28" s="277"/>
      <c r="BO28" s="278"/>
      <c r="BP28" s="173"/>
      <c r="BQ28" s="15" t="s">
        <v>8</v>
      </c>
      <c r="BR28" s="28"/>
      <c r="BS28" s="29"/>
      <c r="BT28" s="182"/>
      <c r="BU28" s="13"/>
      <c r="BV28" s="277"/>
      <c r="BW28" s="278"/>
      <c r="BX28" s="173"/>
      <c r="BY28" s="15" t="s">
        <v>8</v>
      </c>
      <c r="BZ28" s="28"/>
      <c r="CA28" s="29"/>
      <c r="CB28" s="182"/>
      <c r="CD28" s="274"/>
      <c r="CE28" s="274"/>
      <c r="CF28" s="274"/>
      <c r="CG28" s="96"/>
      <c r="CH28" s="96"/>
      <c r="CI28" s="124"/>
      <c r="CJ28" s="272"/>
      <c r="CL28" s="274"/>
      <c r="CM28" s="274"/>
      <c r="CN28" s="274"/>
      <c r="CO28" s="96"/>
      <c r="CP28" s="96"/>
      <c r="CQ28" s="124"/>
      <c r="CR28" s="272"/>
    </row>
    <row r="29" spans="1:96" ht="15" customHeight="1" x14ac:dyDescent="0.25">
      <c r="A29" s="13"/>
      <c r="B29" s="257" t="s">
        <v>2</v>
      </c>
      <c r="C29" s="265"/>
      <c r="D29" s="171" t="s">
        <v>232</v>
      </c>
      <c r="E29" s="30" t="s">
        <v>4</v>
      </c>
      <c r="F29" s="16">
        <v>36</v>
      </c>
      <c r="G29" s="19">
        <f>SUM(F29*5)</f>
        <v>180</v>
      </c>
      <c r="H29" s="180" t="s">
        <v>234</v>
      </c>
      <c r="I29" s="13"/>
      <c r="J29" s="257" t="s">
        <v>2</v>
      </c>
      <c r="K29" s="265"/>
      <c r="L29" s="171" t="s">
        <v>232</v>
      </c>
      <c r="M29" s="30" t="s">
        <v>4</v>
      </c>
      <c r="N29" s="16">
        <v>10</v>
      </c>
      <c r="O29" s="19">
        <f t="shared" ref="O29:O30" si="15">SUM(N29*5)</f>
        <v>50</v>
      </c>
      <c r="P29" s="180" t="s">
        <v>235</v>
      </c>
      <c r="Q29" s="13"/>
      <c r="R29" s="257" t="s">
        <v>2</v>
      </c>
      <c r="S29" s="265"/>
      <c r="T29" s="171" t="s">
        <v>232</v>
      </c>
      <c r="U29" s="30" t="s">
        <v>4</v>
      </c>
      <c r="V29" s="16">
        <v>36</v>
      </c>
      <c r="W29" s="19">
        <f t="shared" si="10"/>
        <v>180</v>
      </c>
      <c r="X29" s="180" t="s">
        <v>236</v>
      </c>
      <c r="Y29" s="13"/>
      <c r="Z29" s="257" t="s">
        <v>2</v>
      </c>
      <c r="AA29" s="265"/>
      <c r="AB29" s="171" t="s">
        <v>232</v>
      </c>
      <c r="AC29" s="30" t="s">
        <v>4</v>
      </c>
      <c r="AD29" s="16">
        <v>20</v>
      </c>
      <c r="AE29" s="19">
        <f t="shared" si="2"/>
        <v>100</v>
      </c>
      <c r="AF29" s="180" t="s">
        <v>237</v>
      </c>
      <c r="AG29" s="13"/>
      <c r="AH29" s="279" t="s">
        <v>9</v>
      </c>
      <c r="AI29" s="280"/>
      <c r="AJ29" s="171" t="s">
        <v>232</v>
      </c>
      <c r="AK29" s="30" t="s">
        <v>4</v>
      </c>
      <c r="AL29" s="16"/>
      <c r="AM29" s="19"/>
      <c r="AN29" s="181" t="s">
        <v>205</v>
      </c>
      <c r="AO29" s="13"/>
      <c r="AP29" s="259" t="s">
        <v>2</v>
      </c>
      <c r="AQ29" s="260"/>
      <c r="AR29" s="171" t="s">
        <v>232</v>
      </c>
      <c r="AS29" s="30" t="s">
        <v>4</v>
      </c>
      <c r="AT29" s="16">
        <v>50</v>
      </c>
      <c r="AU29" s="19">
        <f t="shared" si="4"/>
        <v>250</v>
      </c>
      <c r="AV29" s="181" t="s">
        <v>238</v>
      </c>
      <c r="AW29" s="13"/>
      <c r="AX29" s="259" t="s">
        <v>2</v>
      </c>
      <c r="AY29" s="260"/>
      <c r="AZ29" s="171" t="s">
        <v>232</v>
      </c>
      <c r="BA29" s="30" t="s">
        <v>4</v>
      </c>
      <c r="BB29" s="16">
        <v>60</v>
      </c>
      <c r="BC29" s="19">
        <f t="shared" si="5"/>
        <v>300</v>
      </c>
      <c r="BD29" s="181" t="s">
        <v>239</v>
      </c>
      <c r="BE29" s="13"/>
      <c r="BF29" s="259" t="s">
        <v>2</v>
      </c>
      <c r="BG29" s="260"/>
      <c r="BH29" s="171" t="s">
        <v>232</v>
      </c>
      <c r="BI29" s="30" t="s">
        <v>4</v>
      </c>
      <c r="BJ29" s="16">
        <v>28</v>
      </c>
      <c r="BK29" s="19">
        <f t="shared" ref="BK29:BK30" si="16">BJ29*5</f>
        <v>140</v>
      </c>
      <c r="BL29" s="181" t="s">
        <v>240</v>
      </c>
      <c r="BM29" s="13"/>
      <c r="BN29" s="275" t="s">
        <v>9</v>
      </c>
      <c r="BO29" s="276"/>
      <c r="BP29" s="171" t="s">
        <v>232</v>
      </c>
      <c r="BQ29" s="30" t="s">
        <v>4</v>
      </c>
      <c r="BR29" s="16"/>
      <c r="BS29" s="19"/>
      <c r="BT29" s="181" t="s">
        <v>241</v>
      </c>
      <c r="BU29" s="13"/>
      <c r="BV29" s="275" t="s">
        <v>9</v>
      </c>
      <c r="BW29" s="276"/>
      <c r="BX29" s="171" t="s">
        <v>232</v>
      </c>
      <c r="BY29" s="30" t="s">
        <v>4</v>
      </c>
      <c r="BZ29" s="16"/>
      <c r="CA29" s="19"/>
      <c r="CB29" s="180" t="s">
        <v>161</v>
      </c>
      <c r="CD29" s="274"/>
      <c r="CE29" s="274"/>
      <c r="CF29" s="274"/>
      <c r="CG29" s="96"/>
      <c r="CH29" s="96"/>
      <c r="CI29" s="124"/>
      <c r="CJ29" s="272"/>
      <c r="CL29" s="274"/>
      <c r="CM29" s="274"/>
      <c r="CN29" s="274"/>
      <c r="CO29" s="96"/>
      <c r="CP29" s="96"/>
      <c r="CQ29" s="124"/>
      <c r="CR29" s="272"/>
    </row>
    <row r="30" spans="1:96" ht="15" customHeight="1" x14ac:dyDescent="0.25">
      <c r="A30" s="13"/>
      <c r="B30" s="259"/>
      <c r="C30" s="266"/>
      <c r="D30" s="172"/>
      <c r="E30" s="21" t="s">
        <v>5</v>
      </c>
      <c r="F30" s="83">
        <v>36</v>
      </c>
      <c r="G30" s="25">
        <f>SUM(F30*5)</f>
        <v>180</v>
      </c>
      <c r="H30" s="181"/>
      <c r="I30" s="13"/>
      <c r="J30" s="259"/>
      <c r="K30" s="266"/>
      <c r="L30" s="172"/>
      <c r="M30" s="21" t="s">
        <v>5</v>
      </c>
      <c r="N30" s="83">
        <v>10</v>
      </c>
      <c r="O30" s="25">
        <f t="shared" si="15"/>
        <v>50</v>
      </c>
      <c r="P30" s="181"/>
      <c r="Q30" s="13"/>
      <c r="R30" s="259"/>
      <c r="S30" s="266"/>
      <c r="T30" s="172"/>
      <c r="U30" s="21" t="s">
        <v>5</v>
      </c>
      <c r="V30" s="83">
        <v>36</v>
      </c>
      <c r="W30" s="25">
        <f t="shared" si="10"/>
        <v>180</v>
      </c>
      <c r="X30" s="181"/>
      <c r="Y30" s="13"/>
      <c r="Z30" s="259"/>
      <c r="AA30" s="266"/>
      <c r="AB30" s="172"/>
      <c r="AC30" s="21" t="s">
        <v>5</v>
      </c>
      <c r="AD30" s="83">
        <v>20</v>
      </c>
      <c r="AE30" s="25">
        <f t="shared" si="2"/>
        <v>100</v>
      </c>
      <c r="AF30" s="181"/>
      <c r="AG30" s="13"/>
      <c r="AH30" s="275"/>
      <c r="AI30" s="276"/>
      <c r="AJ30" s="172"/>
      <c r="AK30" s="21" t="s">
        <v>5</v>
      </c>
      <c r="AL30" s="83"/>
      <c r="AM30" s="25"/>
      <c r="AN30" s="181"/>
      <c r="AO30" s="13"/>
      <c r="AP30" s="259"/>
      <c r="AQ30" s="260"/>
      <c r="AR30" s="172"/>
      <c r="AS30" s="21" t="s">
        <v>5</v>
      </c>
      <c r="AT30" s="83">
        <v>50</v>
      </c>
      <c r="AU30" s="25">
        <f t="shared" si="4"/>
        <v>250</v>
      </c>
      <c r="AV30" s="181"/>
      <c r="AW30" s="13"/>
      <c r="AX30" s="259"/>
      <c r="AY30" s="260"/>
      <c r="AZ30" s="172"/>
      <c r="BA30" s="21" t="s">
        <v>5</v>
      </c>
      <c r="BB30" s="83">
        <v>60</v>
      </c>
      <c r="BC30" s="25">
        <f t="shared" si="5"/>
        <v>300</v>
      </c>
      <c r="BD30" s="181"/>
      <c r="BE30" s="13"/>
      <c r="BF30" s="259"/>
      <c r="BG30" s="260"/>
      <c r="BH30" s="172"/>
      <c r="BI30" s="21" t="s">
        <v>5</v>
      </c>
      <c r="BJ30" s="83">
        <v>28</v>
      </c>
      <c r="BK30" s="25">
        <f t="shared" si="16"/>
        <v>140</v>
      </c>
      <c r="BL30" s="181"/>
      <c r="BM30" s="13"/>
      <c r="BN30" s="275"/>
      <c r="BO30" s="276"/>
      <c r="BP30" s="172"/>
      <c r="BQ30" s="21" t="s">
        <v>5</v>
      </c>
      <c r="BR30" s="83"/>
      <c r="BS30" s="126"/>
      <c r="BT30" s="181"/>
      <c r="BU30" s="13"/>
      <c r="BV30" s="275"/>
      <c r="BW30" s="276"/>
      <c r="BX30" s="172"/>
      <c r="BY30" s="21" t="s">
        <v>5</v>
      </c>
      <c r="BZ30" s="83"/>
      <c r="CA30" s="25"/>
      <c r="CB30" s="181"/>
      <c r="CD30" s="274"/>
      <c r="CE30" s="274"/>
      <c r="CF30" s="274"/>
      <c r="CG30" s="96"/>
      <c r="CH30" s="96"/>
      <c r="CI30" s="124"/>
      <c r="CJ30" s="272"/>
      <c r="CL30" s="274"/>
      <c r="CM30" s="274"/>
      <c r="CN30" s="274"/>
      <c r="CO30" s="96"/>
      <c r="CP30" s="96"/>
      <c r="CQ30" s="124"/>
      <c r="CR30" s="272"/>
    </row>
    <row r="31" spans="1:96" ht="15" customHeight="1" x14ac:dyDescent="0.25">
      <c r="A31" s="13"/>
      <c r="B31" s="259"/>
      <c r="C31" s="266"/>
      <c r="D31" s="172"/>
      <c r="E31" s="21" t="s">
        <v>6</v>
      </c>
      <c r="F31" s="16">
        <v>36</v>
      </c>
      <c r="G31" s="25">
        <f t="shared" ref="G31:G32" si="17">SUM(F31*5)</f>
        <v>180</v>
      </c>
      <c r="H31" s="181"/>
      <c r="I31" s="13"/>
      <c r="J31" s="259"/>
      <c r="K31" s="266"/>
      <c r="L31" s="172"/>
      <c r="M31" s="21" t="s">
        <v>6</v>
      </c>
      <c r="N31" s="16">
        <v>10</v>
      </c>
      <c r="O31" s="25">
        <f t="shared" si="0"/>
        <v>50</v>
      </c>
      <c r="P31" s="181"/>
      <c r="Q31" s="13"/>
      <c r="R31" s="259"/>
      <c r="S31" s="266"/>
      <c r="T31" s="172"/>
      <c r="U31" s="21" t="s">
        <v>6</v>
      </c>
      <c r="V31" s="16">
        <v>36</v>
      </c>
      <c r="W31" s="25">
        <f t="shared" si="10"/>
        <v>180</v>
      </c>
      <c r="X31" s="181"/>
      <c r="Y31" s="13"/>
      <c r="Z31" s="259"/>
      <c r="AA31" s="266"/>
      <c r="AB31" s="172"/>
      <c r="AC31" s="21" t="s">
        <v>6</v>
      </c>
      <c r="AD31" s="16">
        <v>20</v>
      </c>
      <c r="AE31" s="25">
        <f t="shared" si="2"/>
        <v>100</v>
      </c>
      <c r="AF31" s="181"/>
      <c r="AG31" s="13"/>
      <c r="AH31" s="275"/>
      <c r="AI31" s="276"/>
      <c r="AJ31" s="172"/>
      <c r="AK31" s="21" t="s">
        <v>6</v>
      </c>
      <c r="AL31" s="16"/>
      <c r="AM31" s="25"/>
      <c r="AN31" s="181"/>
      <c r="AO31" s="13"/>
      <c r="AP31" s="259"/>
      <c r="AQ31" s="260"/>
      <c r="AR31" s="172"/>
      <c r="AS31" s="21" t="s">
        <v>6</v>
      </c>
      <c r="AT31" s="16">
        <v>50</v>
      </c>
      <c r="AU31" s="25">
        <f t="shared" si="4"/>
        <v>250</v>
      </c>
      <c r="AV31" s="181"/>
      <c r="AW31" s="13"/>
      <c r="AX31" s="259"/>
      <c r="AY31" s="260"/>
      <c r="AZ31" s="172"/>
      <c r="BA31" s="21" t="s">
        <v>6</v>
      </c>
      <c r="BB31" s="16">
        <v>60</v>
      </c>
      <c r="BC31" s="25">
        <f t="shared" si="5"/>
        <v>300</v>
      </c>
      <c r="BD31" s="181"/>
      <c r="BE31" s="13"/>
      <c r="BF31" s="259"/>
      <c r="BG31" s="260"/>
      <c r="BH31" s="172"/>
      <c r="BI31" s="21" t="s">
        <v>6</v>
      </c>
      <c r="BJ31" s="16">
        <v>28</v>
      </c>
      <c r="BK31" s="25">
        <f>BJ31*5</f>
        <v>140</v>
      </c>
      <c r="BL31" s="181"/>
      <c r="BM31" s="13"/>
      <c r="BN31" s="275"/>
      <c r="BO31" s="276"/>
      <c r="BP31" s="172"/>
      <c r="BQ31" s="21" t="s">
        <v>6</v>
      </c>
      <c r="BT31" s="181"/>
      <c r="BU31" s="13"/>
      <c r="BV31" s="275"/>
      <c r="BW31" s="276"/>
      <c r="BX31" s="172"/>
      <c r="BY31" s="21" t="s">
        <v>6</v>
      </c>
      <c r="BZ31" s="16">
        <v>4</v>
      </c>
      <c r="CA31" s="25">
        <f>SUM(BZ31*125)</f>
        <v>500</v>
      </c>
      <c r="CB31" s="181"/>
      <c r="CD31" s="274"/>
      <c r="CE31" s="274"/>
      <c r="CF31" s="274"/>
      <c r="CG31" s="96"/>
      <c r="CH31" s="96"/>
      <c r="CI31" s="124"/>
      <c r="CJ31" s="272"/>
      <c r="CL31" s="274"/>
      <c r="CM31" s="274"/>
      <c r="CN31" s="274"/>
      <c r="CO31" s="96"/>
      <c r="CP31" s="96"/>
      <c r="CQ31" s="124"/>
      <c r="CR31" s="272"/>
    </row>
    <row r="32" spans="1:96" ht="15" customHeight="1" x14ac:dyDescent="0.25">
      <c r="A32" s="13"/>
      <c r="B32" s="259"/>
      <c r="C32" s="266"/>
      <c r="D32" s="172"/>
      <c r="E32" s="21" t="s">
        <v>5</v>
      </c>
      <c r="F32" s="83">
        <v>36</v>
      </c>
      <c r="G32" s="25">
        <f t="shared" si="17"/>
        <v>180</v>
      </c>
      <c r="H32" s="181"/>
      <c r="I32" s="13"/>
      <c r="J32" s="259"/>
      <c r="K32" s="266"/>
      <c r="L32" s="172"/>
      <c r="M32" s="21" t="s">
        <v>5</v>
      </c>
      <c r="N32" s="83">
        <v>10</v>
      </c>
      <c r="O32" s="25">
        <f t="shared" si="0"/>
        <v>50</v>
      </c>
      <c r="P32" s="181"/>
      <c r="Q32" s="13"/>
      <c r="R32" s="259"/>
      <c r="S32" s="266"/>
      <c r="T32" s="172"/>
      <c r="U32" s="21" t="s">
        <v>5</v>
      </c>
      <c r="V32" s="83">
        <v>36</v>
      </c>
      <c r="W32" s="25">
        <f t="shared" si="10"/>
        <v>180</v>
      </c>
      <c r="X32" s="181"/>
      <c r="Y32" s="13"/>
      <c r="Z32" s="259"/>
      <c r="AA32" s="266"/>
      <c r="AB32" s="172"/>
      <c r="AC32" s="21" t="s">
        <v>5</v>
      </c>
      <c r="AD32" s="83">
        <v>20</v>
      </c>
      <c r="AE32" s="25">
        <f t="shared" si="2"/>
        <v>100</v>
      </c>
      <c r="AF32" s="181"/>
      <c r="AG32" s="13"/>
      <c r="AH32" s="275"/>
      <c r="AI32" s="276"/>
      <c r="AJ32" s="172"/>
      <c r="AK32" s="21" t="s">
        <v>5</v>
      </c>
      <c r="AL32" s="83"/>
      <c r="AM32" s="25"/>
      <c r="AN32" s="181"/>
      <c r="AO32" s="13"/>
      <c r="AP32" s="259"/>
      <c r="AQ32" s="260"/>
      <c r="AR32" s="172"/>
      <c r="AS32" s="21" t="s">
        <v>5</v>
      </c>
      <c r="AT32" s="83">
        <v>50</v>
      </c>
      <c r="AU32" s="25">
        <f t="shared" si="4"/>
        <v>250</v>
      </c>
      <c r="AV32" s="181"/>
      <c r="AW32" s="13"/>
      <c r="AX32" s="259"/>
      <c r="AY32" s="260"/>
      <c r="AZ32" s="172"/>
      <c r="BA32" s="21" t="s">
        <v>5</v>
      </c>
      <c r="BB32" s="83">
        <v>60</v>
      </c>
      <c r="BC32" s="25">
        <f t="shared" si="5"/>
        <v>300</v>
      </c>
      <c r="BD32" s="181"/>
      <c r="BE32" s="13"/>
      <c r="BF32" s="259"/>
      <c r="BG32" s="260"/>
      <c r="BH32" s="172"/>
      <c r="BI32" s="21" t="s">
        <v>5</v>
      </c>
      <c r="BJ32" s="83">
        <v>28</v>
      </c>
      <c r="BK32" s="25">
        <f t="shared" ref="BK32:BK33" si="18">BJ32*5</f>
        <v>140</v>
      </c>
      <c r="BL32" s="181"/>
      <c r="BM32" s="13"/>
      <c r="BN32" s="275"/>
      <c r="BO32" s="276"/>
      <c r="BP32" s="172"/>
      <c r="BQ32" s="21" t="s">
        <v>5</v>
      </c>
      <c r="BR32" s="83">
        <v>2</v>
      </c>
      <c r="BS32" s="126">
        <f t="shared" ref="BS32" si="19">BR32*5</f>
        <v>10</v>
      </c>
      <c r="BT32" s="181"/>
      <c r="BU32" s="13"/>
      <c r="BV32" s="275"/>
      <c r="BW32" s="276"/>
      <c r="BX32" s="172"/>
      <c r="BY32" s="21" t="s">
        <v>5</v>
      </c>
      <c r="BZ32" s="83">
        <v>4</v>
      </c>
      <c r="CA32" s="25">
        <f>SUM(BZ32*125)</f>
        <v>500</v>
      </c>
      <c r="CB32" s="181"/>
      <c r="CD32" s="274"/>
      <c r="CE32" s="274"/>
      <c r="CF32" s="274"/>
      <c r="CG32" s="96"/>
      <c r="CH32" s="96"/>
      <c r="CI32" s="124"/>
      <c r="CJ32" s="272"/>
      <c r="CL32" s="274"/>
      <c r="CM32" s="274"/>
      <c r="CN32" s="274"/>
      <c r="CO32" s="96"/>
      <c r="CP32" s="96"/>
      <c r="CQ32" s="124"/>
      <c r="CR32" s="272"/>
    </row>
    <row r="33" spans="1:96" ht="15" customHeight="1" x14ac:dyDescent="0.25">
      <c r="A33" s="13"/>
      <c r="B33" s="259"/>
      <c r="C33" s="266"/>
      <c r="D33" s="172"/>
      <c r="E33" s="21" t="s">
        <v>7</v>
      </c>
      <c r="F33" s="16">
        <v>36</v>
      </c>
      <c r="G33" s="25">
        <f>SUM(F33*5)</f>
        <v>180</v>
      </c>
      <c r="H33" s="181"/>
      <c r="I33" s="13"/>
      <c r="J33" s="259"/>
      <c r="K33" s="266"/>
      <c r="L33" s="172"/>
      <c r="M33" s="21" t="s">
        <v>7</v>
      </c>
      <c r="N33" s="16">
        <v>10</v>
      </c>
      <c r="O33" s="25">
        <f t="shared" si="0"/>
        <v>50</v>
      </c>
      <c r="P33" s="181"/>
      <c r="Q33" s="13"/>
      <c r="R33" s="259"/>
      <c r="S33" s="266"/>
      <c r="T33" s="172"/>
      <c r="U33" s="21" t="s">
        <v>7</v>
      </c>
      <c r="V33" s="16">
        <v>36</v>
      </c>
      <c r="W33" s="25">
        <f t="shared" si="10"/>
        <v>180</v>
      </c>
      <c r="X33" s="181"/>
      <c r="Y33" s="13"/>
      <c r="Z33" s="259"/>
      <c r="AA33" s="266"/>
      <c r="AB33" s="172"/>
      <c r="AC33" s="21" t="s">
        <v>7</v>
      </c>
      <c r="AD33" s="16"/>
      <c r="AE33" s="25"/>
      <c r="AF33" s="181"/>
      <c r="AG33" s="13"/>
      <c r="AH33" s="275"/>
      <c r="AI33" s="276"/>
      <c r="AJ33" s="172"/>
      <c r="AK33" s="21" t="s">
        <v>7</v>
      </c>
      <c r="AL33" s="16">
        <v>2</v>
      </c>
      <c r="AM33" s="25">
        <f t="shared" ref="AM33" si="20">SUM(AL33*5)</f>
        <v>10</v>
      </c>
      <c r="AN33" s="181"/>
      <c r="AO33" s="13"/>
      <c r="AP33" s="259"/>
      <c r="AQ33" s="260"/>
      <c r="AR33" s="172"/>
      <c r="AS33" s="21" t="s">
        <v>7</v>
      </c>
      <c r="AT33" s="16">
        <v>50</v>
      </c>
      <c r="AU33" s="25">
        <f t="shared" si="4"/>
        <v>250</v>
      </c>
      <c r="AV33" s="181"/>
      <c r="AW33" s="13"/>
      <c r="AX33" s="259"/>
      <c r="AY33" s="260"/>
      <c r="AZ33" s="172"/>
      <c r="BA33" s="21" t="s">
        <v>7</v>
      </c>
      <c r="BB33" s="16">
        <v>60</v>
      </c>
      <c r="BC33" s="25">
        <f t="shared" si="5"/>
        <v>300</v>
      </c>
      <c r="BD33" s="181"/>
      <c r="BE33" s="13"/>
      <c r="BF33" s="259"/>
      <c r="BG33" s="260"/>
      <c r="BH33" s="172"/>
      <c r="BI33" s="21" t="s">
        <v>7</v>
      </c>
      <c r="BJ33" s="16">
        <v>28</v>
      </c>
      <c r="BK33" s="25">
        <f t="shared" si="18"/>
        <v>140</v>
      </c>
      <c r="BL33" s="181"/>
      <c r="BM33" s="13"/>
      <c r="BN33" s="275"/>
      <c r="BO33" s="276"/>
      <c r="BP33" s="172"/>
      <c r="BQ33" s="21" t="s">
        <v>7</v>
      </c>
      <c r="BR33" s="16"/>
      <c r="BT33" s="181"/>
      <c r="BU33" s="13"/>
      <c r="BV33" s="275"/>
      <c r="BW33" s="276"/>
      <c r="BX33" s="172"/>
      <c r="BY33" s="21" t="s">
        <v>7</v>
      </c>
      <c r="BZ33" s="16"/>
      <c r="CA33" s="25"/>
      <c r="CB33" s="181"/>
      <c r="CD33" s="274"/>
      <c r="CE33" s="274"/>
      <c r="CF33" s="274"/>
      <c r="CG33" s="96"/>
      <c r="CH33" s="96"/>
      <c r="CI33" s="124"/>
      <c r="CJ33" s="272"/>
      <c r="CL33" s="274"/>
      <c r="CM33" s="274"/>
      <c r="CN33" s="274"/>
      <c r="CO33" s="96"/>
      <c r="CP33" s="96"/>
      <c r="CQ33" s="124"/>
      <c r="CR33" s="272"/>
    </row>
    <row r="34" spans="1:96" ht="15" customHeight="1" x14ac:dyDescent="0.25">
      <c r="A34" s="13"/>
      <c r="B34" s="259"/>
      <c r="C34" s="266"/>
      <c r="D34" s="172"/>
      <c r="E34" s="27" t="s">
        <v>8</v>
      </c>
      <c r="F34" s="22"/>
      <c r="G34" s="25"/>
      <c r="H34" s="181"/>
      <c r="I34" s="13"/>
      <c r="J34" s="259"/>
      <c r="K34" s="266"/>
      <c r="L34" s="172"/>
      <c r="M34" s="27" t="s">
        <v>8</v>
      </c>
      <c r="N34" s="22"/>
      <c r="O34" s="25"/>
      <c r="P34" s="181"/>
      <c r="Q34" s="13"/>
      <c r="R34" s="259"/>
      <c r="S34" s="266"/>
      <c r="T34" s="172"/>
      <c r="U34" s="27" t="s">
        <v>8</v>
      </c>
      <c r="V34" s="22">
        <v>36</v>
      </c>
      <c r="W34" s="25">
        <f t="shared" si="10"/>
        <v>180</v>
      </c>
      <c r="X34" s="181"/>
      <c r="Y34" s="13"/>
      <c r="Z34" s="259"/>
      <c r="AA34" s="266"/>
      <c r="AB34" s="172"/>
      <c r="AC34" s="27" t="s">
        <v>8</v>
      </c>
      <c r="AD34" s="22"/>
      <c r="AE34" s="25"/>
      <c r="AF34" s="181"/>
      <c r="AG34" s="13"/>
      <c r="AH34" s="275"/>
      <c r="AI34" s="276"/>
      <c r="AJ34" s="172"/>
      <c r="AK34" s="27" t="s">
        <v>8</v>
      </c>
      <c r="AL34" s="22"/>
      <c r="AM34" s="25"/>
      <c r="AN34" s="181"/>
      <c r="AO34" s="13"/>
      <c r="AP34" s="259"/>
      <c r="AQ34" s="260"/>
      <c r="AR34" s="172"/>
      <c r="AS34" s="27" t="s">
        <v>8</v>
      </c>
      <c r="AT34" s="22">
        <v>50</v>
      </c>
      <c r="AU34" s="25">
        <f t="shared" si="4"/>
        <v>250</v>
      </c>
      <c r="AV34" s="181"/>
      <c r="AW34" s="13"/>
      <c r="AX34" s="259"/>
      <c r="AY34" s="260"/>
      <c r="AZ34" s="172"/>
      <c r="BA34" s="27" t="s">
        <v>8</v>
      </c>
      <c r="BB34" s="22">
        <v>60</v>
      </c>
      <c r="BC34" s="25">
        <f t="shared" si="5"/>
        <v>300</v>
      </c>
      <c r="BD34" s="181"/>
      <c r="BE34" s="13"/>
      <c r="BF34" s="259"/>
      <c r="BG34" s="260"/>
      <c r="BH34" s="172"/>
      <c r="BI34" s="27" t="s">
        <v>8</v>
      </c>
      <c r="BJ34" s="22"/>
      <c r="BK34" s="25"/>
      <c r="BL34" s="181"/>
      <c r="BM34" s="13"/>
      <c r="BN34" s="275"/>
      <c r="BO34" s="276"/>
      <c r="BP34" s="172"/>
      <c r="BQ34" s="27" t="s">
        <v>8</v>
      </c>
      <c r="BR34" s="22"/>
      <c r="BS34" s="25"/>
      <c r="BT34" s="181"/>
      <c r="BU34" s="13"/>
      <c r="BV34" s="275"/>
      <c r="BW34" s="276"/>
      <c r="BX34" s="172"/>
      <c r="BY34" s="27" t="s">
        <v>8</v>
      </c>
      <c r="BZ34" s="22"/>
      <c r="CA34" s="25"/>
      <c r="CB34" s="181"/>
      <c r="CD34" s="274"/>
      <c r="CE34" s="274"/>
      <c r="CF34" s="274"/>
      <c r="CG34" s="96"/>
      <c r="CH34" s="96"/>
      <c r="CI34" s="124"/>
      <c r="CJ34" s="272"/>
      <c r="CL34" s="274"/>
      <c r="CM34" s="274"/>
      <c r="CN34" s="274"/>
      <c r="CO34" s="96"/>
      <c r="CP34" s="96"/>
      <c r="CQ34" s="124"/>
      <c r="CR34" s="272"/>
    </row>
    <row r="35" spans="1:96" ht="15" customHeight="1" thickBot="1" x14ac:dyDescent="0.3">
      <c r="A35" s="13"/>
      <c r="B35" s="261"/>
      <c r="C35" s="267"/>
      <c r="D35" s="173"/>
      <c r="E35" s="35" t="s">
        <v>8</v>
      </c>
      <c r="F35" s="28"/>
      <c r="G35" s="29"/>
      <c r="H35" s="182"/>
      <c r="I35" s="13"/>
      <c r="J35" s="261"/>
      <c r="K35" s="267"/>
      <c r="L35" s="173"/>
      <c r="M35" s="35" t="s">
        <v>8</v>
      </c>
      <c r="N35" s="28"/>
      <c r="O35" s="29"/>
      <c r="P35" s="182"/>
      <c r="Q35" s="13"/>
      <c r="R35" s="261"/>
      <c r="S35" s="267"/>
      <c r="T35" s="173"/>
      <c r="U35" s="35" t="s">
        <v>8</v>
      </c>
      <c r="V35" s="28">
        <v>36</v>
      </c>
      <c r="W35" s="29">
        <f t="shared" si="10"/>
        <v>180</v>
      </c>
      <c r="X35" s="182"/>
      <c r="Y35" s="13"/>
      <c r="Z35" s="261"/>
      <c r="AA35" s="267"/>
      <c r="AB35" s="173"/>
      <c r="AC35" s="35" t="s">
        <v>8</v>
      </c>
      <c r="AD35" s="28"/>
      <c r="AE35" s="29"/>
      <c r="AF35" s="182"/>
      <c r="AG35" s="13"/>
      <c r="AH35" s="277"/>
      <c r="AI35" s="278"/>
      <c r="AJ35" s="173"/>
      <c r="AK35" s="35" t="s">
        <v>8</v>
      </c>
      <c r="AL35" s="28"/>
      <c r="AM35" s="29"/>
      <c r="AN35" s="182"/>
      <c r="AO35" s="13"/>
      <c r="AP35" s="261"/>
      <c r="AQ35" s="262"/>
      <c r="AR35" s="173"/>
      <c r="AS35" s="35" t="s">
        <v>8</v>
      </c>
      <c r="AT35" s="28">
        <v>50</v>
      </c>
      <c r="AU35" s="29">
        <f t="shared" si="4"/>
        <v>250</v>
      </c>
      <c r="AV35" s="182"/>
      <c r="AW35" s="13"/>
      <c r="AX35" s="261"/>
      <c r="AY35" s="262"/>
      <c r="AZ35" s="173"/>
      <c r="BA35" s="35" t="s">
        <v>8</v>
      </c>
      <c r="BB35" s="28">
        <v>60</v>
      </c>
      <c r="BC35" s="29">
        <f t="shared" si="5"/>
        <v>300</v>
      </c>
      <c r="BD35" s="182"/>
      <c r="BE35" s="13"/>
      <c r="BF35" s="261"/>
      <c r="BG35" s="262"/>
      <c r="BH35" s="173"/>
      <c r="BI35" s="35" t="s">
        <v>8</v>
      </c>
      <c r="BJ35" s="28"/>
      <c r="BK35" s="29"/>
      <c r="BL35" s="182"/>
      <c r="BM35" s="13"/>
      <c r="BN35" s="277"/>
      <c r="BO35" s="278"/>
      <c r="BP35" s="173"/>
      <c r="BQ35" s="35" t="s">
        <v>8</v>
      </c>
      <c r="BR35" s="28"/>
      <c r="BS35" s="29"/>
      <c r="BT35" s="182"/>
      <c r="BU35" s="13"/>
      <c r="BV35" s="277"/>
      <c r="BW35" s="278"/>
      <c r="BX35" s="173"/>
      <c r="BY35" s="35" t="s">
        <v>8</v>
      </c>
      <c r="BZ35" s="28"/>
      <c r="CA35" s="29"/>
      <c r="CB35" s="182"/>
      <c r="CD35" s="274"/>
      <c r="CE35" s="274"/>
      <c r="CF35" s="274"/>
      <c r="CG35" s="96"/>
      <c r="CH35" s="96"/>
      <c r="CI35" s="124"/>
      <c r="CJ35" s="272"/>
      <c r="CL35" s="274"/>
      <c r="CM35" s="274"/>
      <c r="CN35" s="274"/>
      <c r="CO35" s="96"/>
      <c r="CP35" s="96"/>
      <c r="CQ35" s="124"/>
      <c r="CR35" s="272"/>
    </row>
    <row r="36" spans="1:96" ht="15" customHeight="1" x14ac:dyDescent="0.25">
      <c r="A36" s="13"/>
      <c r="B36" s="257" t="s">
        <v>2</v>
      </c>
      <c r="C36" s="265"/>
      <c r="D36" s="171" t="s">
        <v>233</v>
      </c>
      <c r="E36" s="30" t="s">
        <v>4</v>
      </c>
      <c r="F36" s="16">
        <v>36</v>
      </c>
      <c r="G36" s="19">
        <f>SUM(F36*5)</f>
        <v>180</v>
      </c>
      <c r="H36" s="180" t="s">
        <v>234</v>
      </c>
      <c r="I36" s="13"/>
      <c r="J36" s="257" t="s">
        <v>2</v>
      </c>
      <c r="K36" s="265"/>
      <c r="L36" s="171" t="s">
        <v>233</v>
      </c>
      <c r="M36" s="30" t="s">
        <v>4</v>
      </c>
      <c r="N36" s="16">
        <v>11</v>
      </c>
      <c r="O36" s="19">
        <f t="shared" ref="O36:O40" si="21">SUM(N36*5)</f>
        <v>55</v>
      </c>
      <c r="P36" s="180" t="s">
        <v>235</v>
      </c>
      <c r="Q36" s="13"/>
      <c r="R36" s="257" t="s">
        <v>2</v>
      </c>
      <c r="S36" s="265"/>
      <c r="T36" s="171" t="s">
        <v>233</v>
      </c>
      <c r="U36" s="30" t="s">
        <v>4</v>
      </c>
      <c r="V36" s="16">
        <v>36</v>
      </c>
      <c r="W36" s="19">
        <f t="shared" si="10"/>
        <v>180</v>
      </c>
      <c r="X36" s="180" t="s">
        <v>236</v>
      </c>
      <c r="Y36" s="13"/>
      <c r="Z36" s="257" t="s">
        <v>2</v>
      </c>
      <c r="AA36" s="265"/>
      <c r="AB36" s="171" t="s">
        <v>233</v>
      </c>
      <c r="AC36" s="30" t="s">
        <v>4</v>
      </c>
      <c r="AD36" s="16">
        <v>20</v>
      </c>
      <c r="AE36" s="19">
        <f t="shared" ref="AE36:AE39" si="22">SUM(AD36*5)</f>
        <v>100</v>
      </c>
      <c r="AF36" s="180" t="s">
        <v>237</v>
      </c>
      <c r="AG36" s="13"/>
      <c r="AH36" s="279" t="s">
        <v>9</v>
      </c>
      <c r="AI36" s="280"/>
      <c r="AJ36" s="171" t="s">
        <v>233</v>
      </c>
      <c r="AK36" s="30" t="s">
        <v>4</v>
      </c>
      <c r="AL36" s="16"/>
      <c r="AM36" s="19"/>
      <c r="AN36" s="181" t="s">
        <v>205</v>
      </c>
      <c r="AO36" s="13"/>
      <c r="AP36" s="259" t="s">
        <v>2</v>
      </c>
      <c r="AQ36" s="260"/>
      <c r="AR36" s="171" t="s">
        <v>233</v>
      </c>
      <c r="AS36" s="30" t="s">
        <v>4</v>
      </c>
      <c r="AT36" s="16">
        <v>50</v>
      </c>
      <c r="AU36" s="19">
        <f t="shared" si="4"/>
        <v>250</v>
      </c>
      <c r="AV36" s="181" t="s">
        <v>238</v>
      </c>
      <c r="AW36" s="13"/>
      <c r="AX36" s="259" t="s">
        <v>2</v>
      </c>
      <c r="AY36" s="260"/>
      <c r="AZ36" s="171" t="s">
        <v>233</v>
      </c>
      <c r="BA36" s="30" t="s">
        <v>4</v>
      </c>
      <c r="BB36" s="16">
        <v>65</v>
      </c>
      <c r="BC36" s="19">
        <f t="shared" si="5"/>
        <v>325</v>
      </c>
      <c r="BD36" s="181" t="s">
        <v>239</v>
      </c>
      <c r="BE36" s="13"/>
      <c r="BF36" s="259" t="s">
        <v>2</v>
      </c>
      <c r="BG36" s="260"/>
      <c r="BH36" s="171" t="s">
        <v>233</v>
      </c>
      <c r="BI36" s="30" t="s">
        <v>4</v>
      </c>
      <c r="BJ36" s="16">
        <v>28</v>
      </c>
      <c r="BK36" s="19">
        <f t="shared" ref="BK36:BK37" si="23">BJ36*5</f>
        <v>140</v>
      </c>
      <c r="BL36" s="181" t="s">
        <v>240</v>
      </c>
      <c r="BM36" s="13"/>
      <c r="BN36" s="275" t="s">
        <v>9</v>
      </c>
      <c r="BO36" s="276"/>
      <c r="BP36" s="171" t="s">
        <v>233</v>
      </c>
      <c r="BQ36" s="30" t="s">
        <v>4</v>
      </c>
      <c r="BR36" s="16"/>
      <c r="BS36" s="19"/>
      <c r="BT36" s="180" t="s">
        <v>241</v>
      </c>
      <c r="BU36" s="13"/>
      <c r="BV36" s="275" t="s">
        <v>9</v>
      </c>
      <c r="BW36" s="276"/>
      <c r="BX36" s="171" t="s">
        <v>233</v>
      </c>
      <c r="BY36" s="30" t="s">
        <v>4</v>
      </c>
      <c r="BZ36" s="16"/>
      <c r="CA36" s="19"/>
      <c r="CB36" s="180" t="s">
        <v>161</v>
      </c>
      <c r="CD36" s="274"/>
      <c r="CE36" s="274"/>
      <c r="CF36" s="274"/>
      <c r="CG36" s="96"/>
      <c r="CH36" s="96"/>
      <c r="CI36" s="124"/>
      <c r="CJ36" s="272"/>
      <c r="CL36" s="274"/>
      <c r="CM36" s="274"/>
      <c r="CN36" s="274"/>
      <c r="CO36" s="96"/>
      <c r="CP36" s="96"/>
      <c r="CQ36" s="124"/>
      <c r="CR36" s="272"/>
    </row>
    <row r="37" spans="1:96" ht="15" customHeight="1" x14ac:dyDescent="0.25">
      <c r="A37" s="13"/>
      <c r="B37" s="259"/>
      <c r="C37" s="266"/>
      <c r="D37" s="172"/>
      <c r="E37" s="21" t="s">
        <v>5</v>
      </c>
      <c r="F37" s="83">
        <v>36</v>
      </c>
      <c r="G37" s="25">
        <f>SUM(F37*5)</f>
        <v>180</v>
      </c>
      <c r="H37" s="181"/>
      <c r="I37" s="13"/>
      <c r="J37" s="259"/>
      <c r="K37" s="266"/>
      <c r="L37" s="172"/>
      <c r="M37" s="21" t="s">
        <v>5</v>
      </c>
      <c r="N37" s="83">
        <v>11</v>
      </c>
      <c r="O37" s="25">
        <f t="shared" si="21"/>
        <v>55</v>
      </c>
      <c r="P37" s="181"/>
      <c r="Q37" s="13"/>
      <c r="R37" s="259"/>
      <c r="S37" s="266"/>
      <c r="T37" s="172"/>
      <c r="U37" s="21" t="s">
        <v>5</v>
      </c>
      <c r="V37" s="83">
        <v>36</v>
      </c>
      <c r="W37" s="25">
        <f t="shared" si="10"/>
        <v>180</v>
      </c>
      <c r="X37" s="181"/>
      <c r="Y37" s="13"/>
      <c r="Z37" s="259"/>
      <c r="AA37" s="266"/>
      <c r="AB37" s="172"/>
      <c r="AC37" s="21" t="s">
        <v>5</v>
      </c>
      <c r="AD37" s="83">
        <v>20</v>
      </c>
      <c r="AE37" s="25">
        <f t="shared" si="22"/>
        <v>100</v>
      </c>
      <c r="AF37" s="181"/>
      <c r="AG37" s="13"/>
      <c r="AH37" s="275"/>
      <c r="AI37" s="276"/>
      <c r="AJ37" s="172"/>
      <c r="AK37" s="21" t="s">
        <v>5</v>
      </c>
      <c r="AL37" s="83"/>
      <c r="AM37" s="25"/>
      <c r="AN37" s="181"/>
      <c r="AO37" s="13"/>
      <c r="AP37" s="259"/>
      <c r="AQ37" s="260"/>
      <c r="AR37" s="172"/>
      <c r="AS37" s="21" t="s">
        <v>5</v>
      </c>
      <c r="AT37" s="83">
        <v>50</v>
      </c>
      <c r="AU37" s="25">
        <f t="shared" si="4"/>
        <v>250</v>
      </c>
      <c r="AV37" s="181"/>
      <c r="AW37" s="13"/>
      <c r="AX37" s="259"/>
      <c r="AY37" s="260"/>
      <c r="AZ37" s="172"/>
      <c r="BA37" s="21" t="s">
        <v>5</v>
      </c>
      <c r="BB37" s="83">
        <v>65</v>
      </c>
      <c r="BC37" s="25">
        <f t="shared" si="5"/>
        <v>325</v>
      </c>
      <c r="BD37" s="181"/>
      <c r="BE37" s="13"/>
      <c r="BF37" s="259"/>
      <c r="BG37" s="260"/>
      <c r="BH37" s="172"/>
      <c r="BI37" s="21" t="s">
        <v>5</v>
      </c>
      <c r="BJ37" s="83">
        <v>28</v>
      </c>
      <c r="BK37" s="25">
        <f t="shared" si="23"/>
        <v>140</v>
      </c>
      <c r="BL37" s="181"/>
      <c r="BM37" s="13"/>
      <c r="BN37" s="275"/>
      <c r="BO37" s="276"/>
      <c r="BP37" s="172"/>
      <c r="BQ37" s="21" t="s">
        <v>5</v>
      </c>
      <c r="BR37" s="83"/>
      <c r="BS37" s="25"/>
      <c r="BT37" s="181"/>
      <c r="BU37" s="13"/>
      <c r="BV37" s="275"/>
      <c r="BW37" s="276"/>
      <c r="BX37" s="172"/>
      <c r="BY37" s="21" t="s">
        <v>5</v>
      </c>
      <c r="BZ37" s="83"/>
      <c r="CA37" s="25"/>
      <c r="CB37" s="181"/>
      <c r="CD37" s="274"/>
      <c r="CE37" s="274"/>
      <c r="CF37" s="274"/>
      <c r="CG37" s="96"/>
      <c r="CH37" s="96"/>
      <c r="CI37" s="124"/>
      <c r="CJ37" s="272"/>
      <c r="CL37" s="274"/>
      <c r="CM37" s="274"/>
      <c r="CN37" s="274"/>
      <c r="CO37" s="96"/>
      <c r="CP37" s="96"/>
      <c r="CQ37" s="124"/>
      <c r="CR37" s="272"/>
    </row>
    <row r="38" spans="1:96" ht="15" customHeight="1" x14ac:dyDescent="0.25">
      <c r="A38" s="13"/>
      <c r="B38" s="259"/>
      <c r="C38" s="266"/>
      <c r="D38" s="172"/>
      <c r="E38" s="21" t="s">
        <v>6</v>
      </c>
      <c r="F38" s="16">
        <v>36</v>
      </c>
      <c r="G38" s="25">
        <f t="shared" ref="G38:G39" si="24">SUM(F38*5)</f>
        <v>180</v>
      </c>
      <c r="H38" s="181"/>
      <c r="I38" s="13"/>
      <c r="J38" s="259"/>
      <c r="K38" s="266"/>
      <c r="L38" s="172"/>
      <c r="M38" s="21" t="s">
        <v>6</v>
      </c>
      <c r="N38" s="16">
        <v>11</v>
      </c>
      <c r="O38" s="25">
        <f t="shared" si="21"/>
        <v>55</v>
      </c>
      <c r="P38" s="181"/>
      <c r="Q38" s="13"/>
      <c r="R38" s="259"/>
      <c r="S38" s="266"/>
      <c r="T38" s="172"/>
      <c r="U38" s="21" t="s">
        <v>6</v>
      </c>
      <c r="V38" s="16">
        <v>36</v>
      </c>
      <c r="W38" s="25">
        <f t="shared" si="10"/>
        <v>180</v>
      </c>
      <c r="X38" s="181"/>
      <c r="Y38" s="13"/>
      <c r="Z38" s="259"/>
      <c r="AA38" s="266"/>
      <c r="AB38" s="172"/>
      <c r="AC38" s="21" t="s">
        <v>6</v>
      </c>
      <c r="AD38" s="16">
        <v>20</v>
      </c>
      <c r="AE38" s="25">
        <f t="shared" si="22"/>
        <v>100</v>
      </c>
      <c r="AF38" s="181"/>
      <c r="AG38" s="13"/>
      <c r="AH38" s="275"/>
      <c r="AI38" s="276"/>
      <c r="AJ38" s="172"/>
      <c r="AK38" s="21" t="s">
        <v>6</v>
      </c>
      <c r="AL38" s="16"/>
      <c r="AM38" s="25"/>
      <c r="AN38" s="181"/>
      <c r="AO38" s="13"/>
      <c r="AP38" s="259"/>
      <c r="AQ38" s="260"/>
      <c r="AR38" s="172"/>
      <c r="AS38" s="21" t="s">
        <v>6</v>
      </c>
      <c r="AT38" s="83">
        <v>50</v>
      </c>
      <c r="AU38" s="25">
        <f t="shared" si="4"/>
        <v>250</v>
      </c>
      <c r="AV38" s="181"/>
      <c r="AW38" s="13"/>
      <c r="AX38" s="259"/>
      <c r="AY38" s="260"/>
      <c r="AZ38" s="172"/>
      <c r="BA38" s="21" t="s">
        <v>6</v>
      </c>
      <c r="BB38" s="16">
        <v>65</v>
      </c>
      <c r="BC38" s="25">
        <f t="shared" si="5"/>
        <v>325</v>
      </c>
      <c r="BD38" s="181"/>
      <c r="BE38" s="13"/>
      <c r="BF38" s="259"/>
      <c r="BG38" s="260"/>
      <c r="BH38" s="172"/>
      <c r="BI38" s="21" t="s">
        <v>6</v>
      </c>
      <c r="BJ38" s="16">
        <v>28</v>
      </c>
      <c r="BK38" s="25">
        <f>BJ38*5</f>
        <v>140</v>
      </c>
      <c r="BL38" s="181"/>
      <c r="BM38" s="13"/>
      <c r="BN38" s="275"/>
      <c r="BO38" s="276"/>
      <c r="BP38" s="172"/>
      <c r="BQ38" s="21" t="s">
        <v>6</v>
      </c>
      <c r="BR38" s="83"/>
      <c r="BS38" s="25"/>
      <c r="BT38" s="181"/>
      <c r="BU38" s="13"/>
      <c r="BV38" s="275"/>
      <c r="BW38" s="276"/>
      <c r="BX38" s="172"/>
      <c r="BY38" s="21" t="s">
        <v>6</v>
      </c>
      <c r="BZ38" s="16">
        <v>4</v>
      </c>
      <c r="CA38" s="25">
        <f>SUM(BZ38*125)</f>
        <v>500</v>
      </c>
      <c r="CB38" s="181"/>
      <c r="CD38" s="274"/>
      <c r="CE38" s="274"/>
      <c r="CF38" s="274"/>
      <c r="CG38" s="96"/>
      <c r="CH38" s="96"/>
      <c r="CI38" s="124"/>
      <c r="CJ38" s="272"/>
      <c r="CL38" s="274"/>
      <c r="CM38" s="274"/>
      <c r="CN38" s="274"/>
      <c r="CO38" s="96"/>
      <c r="CP38" s="96"/>
      <c r="CQ38" s="124"/>
      <c r="CR38" s="272"/>
    </row>
    <row r="39" spans="1:96" ht="15" customHeight="1" x14ac:dyDescent="0.25">
      <c r="A39" s="13"/>
      <c r="B39" s="259"/>
      <c r="C39" s="266"/>
      <c r="D39" s="172"/>
      <c r="E39" s="21" t="s">
        <v>5</v>
      </c>
      <c r="F39" s="83">
        <v>36</v>
      </c>
      <c r="G39" s="25">
        <f t="shared" si="24"/>
        <v>180</v>
      </c>
      <c r="H39" s="181"/>
      <c r="I39" s="13"/>
      <c r="J39" s="259"/>
      <c r="K39" s="266"/>
      <c r="L39" s="172"/>
      <c r="M39" s="21" t="s">
        <v>5</v>
      </c>
      <c r="N39" s="83">
        <v>11</v>
      </c>
      <c r="O39" s="25">
        <f t="shared" si="21"/>
        <v>55</v>
      </c>
      <c r="P39" s="181"/>
      <c r="Q39" s="13"/>
      <c r="R39" s="259"/>
      <c r="S39" s="266"/>
      <c r="T39" s="172"/>
      <c r="U39" s="21" t="s">
        <v>5</v>
      </c>
      <c r="V39" s="83">
        <v>36</v>
      </c>
      <c r="W39" s="25">
        <f t="shared" si="10"/>
        <v>180</v>
      </c>
      <c r="X39" s="181"/>
      <c r="Y39" s="13"/>
      <c r="Z39" s="259"/>
      <c r="AA39" s="266"/>
      <c r="AB39" s="172"/>
      <c r="AC39" s="21" t="s">
        <v>5</v>
      </c>
      <c r="AD39" s="83">
        <v>20</v>
      </c>
      <c r="AE39" s="25">
        <f t="shared" si="22"/>
        <v>100</v>
      </c>
      <c r="AF39" s="181"/>
      <c r="AG39" s="13"/>
      <c r="AH39" s="275"/>
      <c r="AI39" s="276"/>
      <c r="AJ39" s="172"/>
      <c r="AK39" s="21" t="s">
        <v>5</v>
      </c>
      <c r="AL39" s="83"/>
      <c r="AM39" s="25"/>
      <c r="AN39" s="181"/>
      <c r="AO39" s="13"/>
      <c r="AP39" s="259"/>
      <c r="AQ39" s="260"/>
      <c r="AR39" s="172"/>
      <c r="AS39" s="21" t="s">
        <v>5</v>
      </c>
      <c r="AT39" s="83">
        <v>50</v>
      </c>
      <c r="AU39" s="25">
        <f t="shared" si="4"/>
        <v>250</v>
      </c>
      <c r="AV39" s="181"/>
      <c r="AW39" s="13"/>
      <c r="AX39" s="259"/>
      <c r="AY39" s="260"/>
      <c r="AZ39" s="172"/>
      <c r="BA39" s="21" t="s">
        <v>5</v>
      </c>
      <c r="BB39" s="83">
        <v>65</v>
      </c>
      <c r="BC39" s="25">
        <f t="shared" si="5"/>
        <v>325</v>
      </c>
      <c r="BD39" s="181"/>
      <c r="BE39" s="13"/>
      <c r="BF39" s="259"/>
      <c r="BG39" s="260"/>
      <c r="BH39" s="172"/>
      <c r="BI39" s="21" t="s">
        <v>5</v>
      </c>
      <c r="BJ39" s="83">
        <v>28</v>
      </c>
      <c r="BK39" s="25">
        <f t="shared" ref="BK39:BK40" si="25">BJ39*5</f>
        <v>140</v>
      </c>
      <c r="BL39" s="181"/>
      <c r="BM39" s="13"/>
      <c r="BN39" s="275"/>
      <c r="BO39" s="276"/>
      <c r="BP39" s="172"/>
      <c r="BQ39" s="21" t="s">
        <v>5</v>
      </c>
      <c r="BR39" s="127">
        <v>2</v>
      </c>
      <c r="BS39" s="126">
        <f>BR39*5</f>
        <v>10</v>
      </c>
      <c r="BT39" s="181"/>
      <c r="BU39" s="13"/>
      <c r="BV39" s="275"/>
      <c r="BW39" s="276"/>
      <c r="BX39" s="172"/>
      <c r="BY39" s="21" t="s">
        <v>5</v>
      </c>
      <c r="BZ39" s="83">
        <v>4</v>
      </c>
      <c r="CA39" s="25">
        <f>SUM(BZ39*125)</f>
        <v>500</v>
      </c>
      <c r="CB39" s="181"/>
      <c r="CD39" s="274"/>
      <c r="CE39" s="274"/>
      <c r="CF39" s="274"/>
      <c r="CG39" s="96"/>
      <c r="CH39" s="96"/>
      <c r="CI39" s="124"/>
      <c r="CJ39" s="272"/>
      <c r="CL39" s="274"/>
      <c r="CM39" s="274"/>
      <c r="CN39" s="274"/>
      <c r="CO39" s="96"/>
      <c r="CP39" s="96"/>
      <c r="CQ39" s="124"/>
      <c r="CR39" s="272"/>
    </row>
    <row r="40" spans="1:96" ht="15" customHeight="1" x14ac:dyDescent="0.25">
      <c r="A40" s="13"/>
      <c r="B40" s="259"/>
      <c r="C40" s="266"/>
      <c r="D40" s="172"/>
      <c r="E40" s="21" t="s">
        <v>7</v>
      </c>
      <c r="F40" s="16">
        <v>36</v>
      </c>
      <c r="G40" s="25">
        <f>SUM(F40*5)</f>
        <v>180</v>
      </c>
      <c r="H40" s="181"/>
      <c r="I40" s="13"/>
      <c r="J40" s="259"/>
      <c r="K40" s="266"/>
      <c r="L40" s="172"/>
      <c r="M40" s="21" t="s">
        <v>7</v>
      </c>
      <c r="N40" s="16">
        <v>11</v>
      </c>
      <c r="O40" s="25">
        <f t="shared" si="21"/>
        <v>55</v>
      </c>
      <c r="P40" s="181"/>
      <c r="Q40" s="13"/>
      <c r="R40" s="259"/>
      <c r="S40" s="266"/>
      <c r="T40" s="172"/>
      <c r="U40" s="21" t="s">
        <v>7</v>
      </c>
      <c r="V40" s="16">
        <v>36</v>
      </c>
      <c r="W40" s="25">
        <f t="shared" si="10"/>
        <v>180</v>
      </c>
      <c r="X40" s="181"/>
      <c r="Y40" s="13"/>
      <c r="Z40" s="259"/>
      <c r="AA40" s="266"/>
      <c r="AB40" s="172"/>
      <c r="AC40" s="21" t="s">
        <v>7</v>
      </c>
      <c r="AD40" s="16"/>
      <c r="AE40" s="25"/>
      <c r="AF40" s="181"/>
      <c r="AG40" s="13"/>
      <c r="AH40" s="275"/>
      <c r="AI40" s="276"/>
      <c r="AJ40" s="172"/>
      <c r="AK40" s="21" t="s">
        <v>7</v>
      </c>
      <c r="AL40" s="16">
        <v>2</v>
      </c>
      <c r="AM40" s="25">
        <f t="shared" ref="AM40" si="26">SUM(AL40*5)</f>
        <v>10</v>
      </c>
      <c r="AN40" s="181"/>
      <c r="AO40" s="13"/>
      <c r="AP40" s="259"/>
      <c r="AQ40" s="260"/>
      <c r="AR40" s="172"/>
      <c r="AS40" s="21" t="s">
        <v>7</v>
      </c>
      <c r="AT40" s="83">
        <v>50</v>
      </c>
      <c r="AU40" s="25">
        <f t="shared" si="4"/>
        <v>250</v>
      </c>
      <c r="AV40" s="181"/>
      <c r="AW40" s="13"/>
      <c r="AX40" s="259"/>
      <c r="AY40" s="260"/>
      <c r="AZ40" s="172"/>
      <c r="BA40" s="21" t="s">
        <v>7</v>
      </c>
      <c r="BB40" s="16">
        <v>65</v>
      </c>
      <c r="BC40" s="25">
        <f t="shared" si="5"/>
        <v>325</v>
      </c>
      <c r="BD40" s="181"/>
      <c r="BE40" s="13"/>
      <c r="BF40" s="259"/>
      <c r="BG40" s="260"/>
      <c r="BH40" s="172"/>
      <c r="BI40" s="21" t="s">
        <v>7</v>
      </c>
      <c r="BJ40" s="16">
        <v>28</v>
      </c>
      <c r="BK40" s="25">
        <f t="shared" si="25"/>
        <v>140</v>
      </c>
      <c r="BL40" s="181"/>
      <c r="BM40" s="13"/>
      <c r="BN40" s="275"/>
      <c r="BO40" s="276"/>
      <c r="BP40" s="172"/>
      <c r="BQ40" s="21" t="s">
        <v>7</v>
      </c>
      <c r="BR40" s="16"/>
      <c r="BT40" s="181"/>
      <c r="BU40" s="13"/>
      <c r="BV40" s="275"/>
      <c r="BW40" s="276"/>
      <c r="BX40" s="172"/>
      <c r="BY40" s="21" t="s">
        <v>7</v>
      </c>
      <c r="BZ40" s="16"/>
      <c r="CA40" s="25"/>
      <c r="CB40" s="181"/>
      <c r="CD40" s="274"/>
      <c r="CE40" s="274"/>
      <c r="CF40" s="274"/>
      <c r="CG40" s="96"/>
      <c r="CH40" s="96"/>
      <c r="CI40" s="124"/>
      <c r="CJ40" s="272"/>
      <c r="CL40" s="274"/>
      <c r="CM40" s="274"/>
      <c r="CN40" s="274"/>
      <c r="CO40" s="96"/>
      <c r="CP40" s="96"/>
      <c r="CQ40" s="124"/>
      <c r="CR40" s="272"/>
    </row>
    <row r="41" spans="1:96" ht="15" customHeight="1" x14ac:dyDescent="0.25">
      <c r="A41" s="13"/>
      <c r="B41" s="259"/>
      <c r="C41" s="266"/>
      <c r="D41" s="172"/>
      <c r="E41" s="27" t="s">
        <v>8</v>
      </c>
      <c r="F41" s="22"/>
      <c r="G41" s="25"/>
      <c r="H41" s="181"/>
      <c r="I41" s="13"/>
      <c r="J41" s="259"/>
      <c r="K41" s="266"/>
      <c r="L41" s="172"/>
      <c r="M41" s="27" t="s">
        <v>8</v>
      </c>
      <c r="N41" s="22"/>
      <c r="O41" s="25"/>
      <c r="P41" s="181"/>
      <c r="Q41" s="13"/>
      <c r="R41" s="259"/>
      <c r="S41" s="266"/>
      <c r="T41" s="172"/>
      <c r="U41" s="27" t="s">
        <v>8</v>
      </c>
      <c r="V41" s="22">
        <v>36</v>
      </c>
      <c r="W41" s="25">
        <f t="shared" si="10"/>
        <v>180</v>
      </c>
      <c r="X41" s="181"/>
      <c r="Y41" s="13"/>
      <c r="Z41" s="259"/>
      <c r="AA41" s="266"/>
      <c r="AB41" s="172"/>
      <c r="AC41" s="27" t="s">
        <v>8</v>
      </c>
      <c r="AD41" s="22"/>
      <c r="AE41" s="25"/>
      <c r="AF41" s="181"/>
      <c r="AG41" s="13"/>
      <c r="AH41" s="275"/>
      <c r="AI41" s="276"/>
      <c r="AJ41" s="172"/>
      <c r="AK41" s="27" t="s">
        <v>8</v>
      </c>
      <c r="AL41" s="22"/>
      <c r="AM41" s="25"/>
      <c r="AN41" s="181"/>
      <c r="AO41" s="13"/>
      <c r="AP41" s="259"/>
      <c r="AQ41" s="260"/>
      <c r="AR41" s="172"/>
      <c r="AS41" s="27" t="s">
        <v>8</v>
      </c>
      <c r="AT41" s="83">
        <v>50</v>
      </c>
      <c r="AU41" s="25">
        <f t="shared" si="4"/>
        <v>250</v>
      </c>
      <c r="AV41" s="181"/>
      <c r="AW41" s="13"/>
      <c r="AX41" s="259"/>
      <c r="AY41" s="260"/>
      <c r="AZ41" s="172"/>
      <c r="BA41" s="27" t="s">
        <v>8</v>
      </c>
      <c r="BB41" s="22">
        <v>65</v>
      </c>
      <c r="BC41" s="25">
        <f t="shared" si="5"/>
        <v>325</v>
      </c>
      <c r="BD41" s="181"/>
      <c r="BE41" s="13"/>
      <c r="BF41" s="259"/>
      <c r="BG41" s="260"/>
      <c r="BH41" s="172"/>
      <c r="BI41" s="27" t="s">
        <v>8</v>
      </c>
      <c r="BJ41" s="22"/>
      <c r="BK41" s="25"/>
      <c r="BL41" s="181"/>
      <c r="BM41" s="13"/>
      <c r="BN41" s="275"/>
      <c r="BO41" s="276"/>
      <c r="BP41" s="172"/>
      <c r="BQ41" s="27" t="s">
        <v>8</v>
      </c>
      <c r="BR41" s="22"/>
      <c r="BS41" s="25"/>
      <c r="BT41" s="181"/>
      <c r="BU41" s="13"/>
      <c r="BV41" s="275"/>
      <c r="BW41" s="276"/>
      <c r="BX41" s="172"/>
      <c r="BY41" s="27" t="s">
        <v>8</v>
      </c>
      <c r="BZ41" s="22"/>
      <c r="CA41" s="25"/>
      <c r="CB41" s="181"/>
      <c r="CD41" s="274"/>
      <c r="CE41" s="274"/>
      <c r="CF41" s="274"/>
      <c r="CG41" s="96"/>
      <c r="CH41" s="96"/>
      <c r="CI41" s="124"/>
      <c r="CJ41" s="272"/>
      <c r="CL41" s="274"/>
      <c r="CM41" s="274"/>
      <c r="CN41" s="274"/>
      <c r="CO41" s="96"/>
      <c r="CP41" s="96"/>
      <c r="CQ41" s="124"/>
      <c r="CR41" s="272"/>
    </row>
    <row r="42" spans="1:96" ht="15" customHeight="1" thickBot="1" x14ac:dyDescent="0.3">
      <c r="A42" s="13"/>
      <c r="B42" s="261"/>
      <c r="C42" s="267"/>
      <c r="D42" s="173"/>
      <c r="E42" s="35" t="s">
        <v>8</v>
      </c>
      <c r="F42" s="28"/>
      <c r="G42" s="29"/>
      <c r="H42" s="182"/>
      <c r="I42" s="13"/>
      <c r="J42" s="261"/>
      <c r="K42" s="267"/>
      <c r="L42" s="173"/>
      <c r="M42" s="35" t="s">
        <v>8</v>
      </c>
      <c r="N42" s="28"/>
      <c r="O42" s="29"/>
      <c r="P42" s="182"/>
      <c r="Q42" s="13"/>
      <c r="R42" s="261"/>
      <c r="S42" s="267"/>
      <c r="T42" s="173"/>
      <c r="U42" s="35" t="s">
        <v>8</v>
      </c>
      <c r="V42" s="28">
        <v>36</v>
      </c>
      <c r="W42" s="29">
        <f t="shared" si="10"/>
        <v>180</v>
      </c>
      <c r="X42" s="182"/>
      <c r="Y42" s="13"/>
      <c r="Z42" s="261"/>
      <c r="AA42" s="267"/>
      <c r="AB42" s="173"/>
      <c r="AC42" s="35" t="s">
        <v>8</v>
      </c>
      <c r="AD42" s="28"/>
      <c r="AE42" s="29"/>
      <c r="AF42" s="182"/>
      <c r="AG42" s="13"/>
      <c r="AH42" s="277"/>
      <c r="AI42" s="278"/>
      <c r="AJ42" s="173"/>
      <c r="AK42" s="35" t="s">
        <v>8</v>
      </c>
      <c r="AL42" s="28"/>
      <c r="AM42" s="29"/>
      <c r="AN42" s="182"/>
      <c r="AO42" s="13"/>
      <c r="AP42" s="261"/>
      <c r="AQ42" s="262"/>
      <c r="AR42" s="173"/>
      <c r="AS42" s="35" t="s">
        <v>8</v>
      </c>
      <c r="AT42" s="28">
        <v>50</v>
      </c>
      <c r="AU42" s="29">
        <f t="shared" si="4"/>
        <v>250</v>
      </c>
      <c r="AV42" s="182"/>
      <c r="AW42" s="13"/>
      <c r="AX42" s="261"/>
      <c r="AY42" s="262"/>
      <c r="AZ42" s="173"/>
      <c r="BA42" s="35" t="s">
        <v>8</v>
      </c>
      <c r="BB42" s="28">
        <v>65</v>
      </c>
      <c r="BC42" s="29">
        <f t="shared" si="5"/>
        <v>325</v>
      </c>
      <c r="BD42" s="182"/>
      <c r="BE42" s="13"/>
      <c r="BF42" s="261"/>
      <c r="BG42" s="262"/>
      <c r="BH42" s="173"/>
      <c r="BI42" s="35" t="s">
        <v>8</v>
      </c>
      <c r="BJ42" s="28"/>
      <c r="BK42" s="29"/>
      <c r="BL42" s="182"/>
      <c r="BM42" s="13"/>
      <c r="BN42" s="277"/>
      <c r="BO42" s="278"/>
      <c r="BP42" s="173"/>
      <c r="BQ42" s="35" t="s">
        <v>8</v>
      </c>
      <c r="BR42" s="28"/>
      <c r="BS42" s="29"/>
      <c r="BT42" s="182"/>
      <c r="BU42" s="13"/>
      <c r="BV42" s="277"/>
      <c r="BW42" s="278"/>
      <c r="BX42" s="173"/>
      <c r="BY42" s="35" t="s">
        <v>8</v>
      </c>
      <c r="BZ42" s="28"/>
      <c r="CA42" s="29"/>
      <c r="CB42" s="182"/>
      <c r="CD42" s="274"/>
      <c r="CE42" s="274"/>
      <c r="CF42" s="274"/>
      <c r="CG42" s="96"/>
      <c r="CH42" s="96"/>
      <c r="CI42" s="124"/>
      <c r="CJ42" s="272"/>
      <c r="CL42" s="274"/>
      <c r="CM42" s="274"/>
      <c r="CN42" s="274"/>
      <c r="CO42" s="96"/>
      <c r="CP42" s="96"/>
      <c r="CQ42" s="124"/>
      <c r="CR42" s="272"/>
    </row>
    <row r="43" spans="1:96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D43" s="125"/>
      <c r="CE43" s="96"/>
      <c r="CF43" s="125"/>
      <c r="CG43" s="125"/>
      <c r="CH43" s="96"/>
      <c r="CI43" s="124"/>
      <c r="CJ43" s="125"/>
      <c r="CL43" s="125"/>
      <c r="CM43" s="96"/>
      <c r="CN43" s="125"/>
      <c r="CO43" s="125"/>
      <c r="CP43" s="96"/>
      <c r="CQ43" s="124"/>
      <c r="CR43" s="125"/>
    </row>
    <row r="44" spans="1:96" ht="15" customHeight="1" x14ac:dyDescent="0.25">
      <c r="A44" s="13"/>
      <c r="B44" s="215" t="s">
        <v>218</v>
      </c>
      <c r="C44" s="216"/>
      <c r="D44" s="227" t="s">
        <v>1</v>
      </c>
      <c r="E44" s="213"/>
      <c r="F44" s="33">
        <f>SUM(F15:F42)</f>
        <v>720</v>
      </c>
      <c r="G44" s="34">
        <f>SUM(G15:G42)</f>
        <v>3600</v>
      </c>
      <c r="H44" s="38"/>
      <c r="I44" s="13"/>
      <c r="J44" s="215" t="s">
        <v>218</v>
      </c>
      <c r="K44" s="216"/>
      <c r="L44" s="227" t="s">
        <v>1</v>
      </c>
      <c r="M44" s="213"/>
      <c r="N44" s="33">
        <f>SUM(N15:N42)</f>
        <v>205</v>
      </c>
      <c r="O44" s="34">
        <f>SUM(O15:O42)</f>
        <v>1025</v>
      </c>
      <c r="P44" s="38"/>
      <c r="Q44" s="13"/>
      <c r="R44" s="215" t="s">
        <v>218</v>
      </c>
      <c r="S44" s="216"/>
      <c r="T44" s="227" t="s">
        <v>1</v>
      </c>
      <c r="U44" s="213"/>
      <c r="V44" s="33">
        <f>SUM(V15:V42)</f>
        <v>1008</v>
      </c>
      <c r="W44" s="34">
        <f>SUM(W15:W42)</f>
        <v>5040</v>
      </c>
      <c r="X44" s="38"/>
      <c r="Y44" s="13"/>
      <c r="Z44" s="215" t="s">
        <v>218</v>
      </c>
      <c r="AA44" s="216"/>
      <c r="AB44" s="227" t="s">
        <v>1</v>
      </c>
      <c r="AC44" s="213"/>
      <c r="AD44" s="33">
        <f>SUM(AD15:AD42)</f>
        <v>304</v>
      </c>
      <c r="AE44" s="34">
        <f>SUM(AE15:AE42)</f>
        <v>1520</v>
      </c>
      <c r="AF44" s="38"/>
      <c r="AG44" s="13"/>
      <c r="AH44" s="215" t="s">
        <v>218</v>
      </c>
      <c r="AI44" s="216"/>
      <c r="AJ44" s="213" t="s">
        <v>1</v>
      </c>
      <c r="AK44" s="213"/>
      <c r="AL44" s="33">
        <f>SUM(AL15:AL42)</f>
        <v>8</v>
      </c>
      <c r="AM44" s="34">
        <f>SUM(AM15:AM42)</f>
        <v>40</v>
      </c>
      <c r="AN44" s="38"/>
      <c r="AO44" s="13"/>
      <c r="AP44" s="215" t="s">
        <v>218</v>
      </c>
      <c r="AQ44" s="216"/>
      <c r="AR44" s="213" t="s">
        <v>1</v>
      </c>
      <c r="AS44" s="213"/>
      <c r="AT44" s="33">
        <f>SUM(AT15:AT42)</f>
        <v>1400</v>
      </c>
      <c r="AU44" s="34">
        <f>SUM(AU15:AU42)</f>
        <v>7000</v>
      </c>
      <c r="AV44" s="38"/>
      <c r="AW44" s="13"/>
      <c r="AX44" s="215" t="s">
        <v>218</v>
      </c>
      <c r="AY44" s="216"/>
      <c r="AZ44" s="213" t="s">
        <v>1</v>
      </c>
      <c r="BA44" s="213"/>
      <c r="BB44" s="33">
        <f>SUM(BB15:BB42)</f>
        <v>1715</v>
      </c>
      <c r="BC44" s="34">
        <f>SUM(BC15:BC42)</f>
        <v>8575</v>
      </c>
      <c r="BD44" s="38"/>
      <c r="BE44" s="13"/>
      <c r="BF44" s="215" t="s">
        <v>218</v>
      </c>
      <c r="BG44" s="216"/>
      <c r="BH44" s="213" t="s">
        <v>1</v>
      </c>
      <c r="BI44" s="213"/>
      <c r="BJ44" s="33">
        <f>SUM(BJ15:BJ42)</f>
        <v>560</v>
      </c>
      <c r="BK44" s="34">
        <f>SUM(BK15:BK42)</f>
        <v>2800</v>
      </c>
      <c r="BL44" s="38"/>
      <c r="BM44" s="13"/>
      <c r="BN44" s="215" t="s">
        <v>218</v>
      </c>
      <c r="BO44" s="216"/>
      <c r="BP44" s="213" t="s">
        <v>1</v>
      </c>
      <c r="BQ44" s="213"/>
      <c r="BR44" s="33">
        <v>8</v>
      </c>
      <c r="BS44" s="34">
        <f>SUM(BS15:BS42)</f>
        <v>2540</v>
      </c>
      <c r="BT44" s="38"/>
      <c r="BU44" s="13"/>
      <c r="BV44" s="215" t="s">
        <v>218</v>
      </c>
      <c r="BW44" s="216"/>
      <c r="BX44" s="213" t="s">
        <v>1</v>
      </c>
      <c r="BY44" s="213"/>
      <c r="BZ44" s="33">
        <f>SUM(BZ15:BZ42)</f>
        <v>32</v>
      </c>
      <c r="CA44" s="34">
        <f>SUM(CA15:CA42)</f>
        <v>4000</v>
      </c>
      <c r="CB44" s="38"/>
      <c r="CD44" s="272"/>
      <c r="CE44" s="272"/>
      <c r="CF44" s="273"/>
      <c r="CG44" s="273"/>
      <c r="CH44" s="96"/>
      <c r="CI44" s="124"/>
      <c r="CJ44" s="125"/>
      <c r="CL44" s="272"/>
      <c r="CM44" s="272"/>
      <c r="CN44" s="273"/>
      <c r="CO44" s="273"/>
      <c r="CP44" s="96"/>
      <c r="CQ44" s="124"/>
      <c r="CR44" s="125"/>
    </row>
    <row r="45" spans="1:96" ht="15" customHeight="1" thickBot="1" x14ac:dyDescent="0.3">
      <c r="A45" s="13"/>
      <c r="B45" s="217"/>
      <c r="C45" s="218"/>
      <c r="D45" s="228" t="s">
        <v>3</v>
      </c>
      <c r="E45" s="214"/>
      <c r="F45" s="39">
        <v>10</v>
      </c>
      <c r="G45" s="40">
        <f>SUM(F45)*300</f>
        <v>3000</v>
      </c>
      <c r="H45" s="41"/>
      <c r="I45" s="13"/>
      <c r="J45" s="217"/>
      <c r="K45" s="218"/>
      <c r="L45" s="228" t="s">
        <v>3</v>
      </c>
      <c r="M45" s="214"/>
      <c r="N45" s="39">
        <v>12</v>
      </c>
      <c r="O45" s="40">
        <f>SUM(N45)*300</f>
        <v>3600</v>
      </c>
      <c r="P45" s="41"/>
      <c r="Q45" s="13"/>
      <c r="R45" s="217"/>
      <c r="S45" s="218"/>
      <c r="T45" s="228" t="s">
        <v>3</v>
      </c>
      <c r="U45" s="214"/>
      <c r="V45" s="39">
        <v>18</v>
      </c>
      <c r="W45" s="40">
        <f>SUM(V45)*300</f>
        <v>5400</v>
      </c>
      <c r="X45" s="41"/>
      <c r="Y45" s="13"/>
      <c r="Z45" s="217"/>
      <c r="AA45" s="218"/>
      <c r="AB45" s="228" t="s">
        <v>3</v>
      </c>
      <c r="AC45" s="214"/>
      <c r="AD45" s="39">
        <v>6</v>
      </c>
      <c r="AE45" s="40">
        <f>SUM(AD45)*300</f>
        <v>1800</v>
      </c>
      <c r="AF45" s="41"/>
      <c r="AG45" s="13"/>
      <c r="AH45" s="217"/>
      <c r="AI45" s="218"/>
      <c r="AJ45" s="214" t="s">
        <v>3</v>
      </c>
      <c r="AK45" s="214"/>
      <c r="AL45" s="39">
        <v>8</v>
      </c>
      <c r="AM45" s="40">
        <f>SUM(AL45)*300</f>
        <v>2400</v>
      </c>
      <c r="AN45" s="41"/>
      <c r="AO45" s="13"/>
      <c r="AP45" s="217"/>
      <c r="AQ45" s="218"/>
      <c r="AR45" s="214" t="s">
        <v>3</v>
      </c>
      <c r="AS45" s="214"/>
      <c r="AT45" s="39">
        <v>24</v>
      </c>
      <c r="AU45" s="40">
        <f>SUM(AT45)*300</f>
        <v>7200</v>
      </c>
      <c r="AV45" s="41"/>
      <c r="AW45" s="13"/>
      <c r="AX45" s="217"/>
      <c r="AY45" s="218"/>
      <c r="AZ45" s="214" t="s">
        <v>3</v>
      </c>
      <c r="BA45" s="214"/>
      <c r="BB45" s="39">
        <v>60</v>
      </c>
      <c r="BC45" s="40">
        <f>SUM(BB45)*300</f>
        <v>18000</v>
      </c>
      <c r="BD45" s="41"/>
      <c r="BE45" s="13"/>
      <c r="BF45" s="217"/>
      <c r="BG45" s="218"/>
      <c r="BH45" s="214" t="s">
        <v>3</v>
      </c>
      <c r="BI45" s="214"/>
      <c r="BJ45" s="39">
        <v>28</v>
      </c>
      <c r="BK45" s="40">
        <f>SUM(BJ45)*300</f>
        <v>8400</v>
      </c>
      <c r="BL45" s="41"/>
      <c r="BM45" s="13"/>
      <c r="BN45" s="217"/>
      <c r="BO45" s="218"/>
      <c r="BP45" s="214" t="s">
        <v>3</v>
      </c>
      <c r="BQ45" s="214"/>
      <c r="BR45" s="39">
        <v>8</v>
      </c>
      <c r="BS45" s="40">
        <f>SUM(BR45)*175</f>
        <v>1400</v>
      </c>
      <c r="BT45" s="41"/>
      <c r="BU45" s="13"/>
      <c r="BV45" s="217"/>
      <c r="BW45" s="218"/>
      <c r="BX45" s="214" t="s">
        <v>3</v>
      </c>
      <c r="BY45" s="214"/>
      <c r="BZ45" s="39">
        <v>32</v>
      </c>
      <c r="CA45" s="40">
        <f>SUM(BZ45)*175</f>
        <v>5600</v>
      </c>
      <c r="CB45" s="41"/>
      <c r="CD45" s="272"/>
      <c r="CE45" s="272"/>
      <c r="CF45" s="273"/>
      <c r="CG45" s="273"/>
      <c r="CH45" s="96"/>
      <c r="CI45" s="124"/>
      <c r="CJ45" s="125"/>
      <c r="CL45" s="272"/>
      <c r="CM45" s="272"/>
      <c r="CN45" s="273"/>
      <c r="CO45" s="273"/>
      <c r="CP45" s="96"/>
      <c r="CQ45" s="124"/>
      <c r="CR45" s="125"/>
    </row>
    <row r="46" spans="1:96" ht="15" customHeight="1" x14ac:dyDescent="0.25"/>
  </sheetData>
  <mergeCells count="294">
    <mergeCell ref="BV5:BW6"/>
    <mergeCell ref="BX5:BZ6"/>
    <mergeCell ref="BV7:BW8"/>
    <mergeCell ref="BX7:BX8"/>
    <mergeCell ref="CL44:CM45"/>
    <mergeCell ref="CN44:CO44"/>
    <mergeCell ref="CN45:CO45"/>
    <mergeCell ref="CL29:CM35"/>
    <mergeCell ref="CN29:CN35"/>
    <mergeCell ref="BV22:BW28"/>
    <mergeCell ref="BX22:BX28"/>
    <mergeCell ref="CB22:CB28"/>
    <mergeCell ref="CD22:CE28"/>
    <mergeCell ref="CF22:CF28"/>
    <mergeCell ref="CJ22:CJ28"/>
    <mergeCell ref="CD15:CE21"/>
    <mergeCell ref="CF15:CF21"/>
    <mergeCell ref="CJ15:CJ21"/>
    <mergeCell ref="CR29:CR35"/>
    <mergeCell ref="CL36:CM42"/>
    <mergeCell ref="CN36:CN42"/>
    <mergeCell ref="CR36:CR42"/>
    <mergeCell ref="CL14:CM14"/>
    <mergeCell ref="CN14:CO14"/>
    <mergeCell ref="CL15:CM21"/>
    <mergeCell ref="CN15:CN21"/>
    <mergeCell ref="CR15:CR21"/>
    <mergeCell ref="CL22:CM28"/>
    <mergeCell ref="CN22:CN28"/>
    <mergeCell ref="CR22:CR28"/>
    <mergeCell ref="CD3:CJ3"/>
    <mergeCell ref="CD4:CJ4"/>
    <mergeCell ref="CD5:CE6"/>
    <mergeCell ref="CF5:CH6"/>
    <mergeCell ref="CD7:CE8"/>
    <mergeCell ref="CF7:CF8"/>
    <mergeCell ref="BN44:BO45"/>
    <mergeCell ref="BP44:BQ44"/>
    <mergeCell ref="BV44:BW45"/>
    <mergeCell ref="BX44:BY44"/>
    <mergeCell ref="CD44:CE45"/>
    <mergeCell ref="CF44:CG44"/>
    <mergeCell ref="BP45:BQ45"/>
    <mergeCell ref="BX45:BY45"/>
    <mergeCell ref="CF45:CG45"/>
    <mergeCell ref="BV36:BW42"/>
    <mergeCell ref="BX36:BX42"/>
    <mergeCell ref="CB36:CB42"/>
    <mergeCell ref="CD36:CE42"/>
    <mergeCell ref="CF36:CF42"/>
    <mergeCell ref="CJ36:CJ42"/>
    <mergeCell ref="CD29:CE35"/>
    <mergeCell ref="CF29:CF35"/>
    <mergeCell ref="CJ29:CJ35"/>
    <mergeCell ref="AX44:AY45"/>
    <mergeCell ref="AZ44:BA44"/>
    <mergeCell ref="BF44:BG45"/>
    <mergeCell ref="BH44:BI44"/>
    <mergeCell ref="AZ45:BA45"/>
    <mergeCell ref="BH45:BI45"/>
    <mergeCell ref="Z44:AA45"/>
    <mergeCell ref="AB44:AC44"/>
    <mergeCell ref="AH44:AI45"/>
    <mergeCell ref="AJ44:AK44"/>
    <mergeCell ref="AP44:AQ45"/>
    <mergeCell ref="AR44:AS44"/>
    <mergeCell ref="AB45:AC45"/>
    <mergeCell ref="AJ45:AK45"/>
    <mergeCell ref="AR45:AS45"/>
    <mergeCell ref="B44:C45"/>
    <mergeCell ref="D44:E44"/>
    <mergeCell ref="J44:K45"/>
    <mergeCell ref="L44:M44"/>
    <mergeCell ref="R44:S45"/>
    <mergeCell ref="T44:U44"/>
    <mergeCell ref="D45:E45"/>
    <mergeCell ref="L45:M45"/>
    <mergeCell ref="T45:U45"/>
    <mergeCell ref="BF36:BG42"/>
    <mergeCell ref="BH36:BH42"/>
    <mergeCell ref="BL36:BL42"/>
    <mergeCell ref="BN36:BO42"/>
    <mergeCell ref="BP36:BP42"/>
    <mergeCell ref="BT36:BT42"/>
    <mergeCell ref="AZ36:AZ42"/>
    <mergeCell ref="AX36:AY42"/>
    <mergeCell ref="BD36:BD42"/>
    <mergeCell ref="AH36:AI42"/>
    <mergeCell ref="AJ36:AJ42"/>
    <mergeCell ref="AN36:AN42"/>
    <mergeCell ref="AP36:AQ42"/>
    <mergeCell ref="AR36:AR42"/>
    <mergeCell ref="AV36:AV42"/>
    <mergeCell ref="R36:S42"/>
    <mergeCell ref="T36:T42"/>
    <mergeCell ref="X36:X42"/>
    <mergeCell ref="Z36:AA42"/>
    <mergeCell ref="AB36:AB42"/>
    <mergeCell ref="AF36:AF42"/>
    <mergeCell ref="B36:C42"/>
    <mergeCell ref="D36:D42"/>
    <mergeCell ref="H36:H42"/>
    <mergeCell ref="J36:K42"/>
    <mergeCell ref="L36:L42"/>
    <mergeCell ref="P36:P42"/>
    <mergeCell ref="BV29:BW35"/>
    <mergeCell ref="BX29:BX35"/>
    <mergeCell ref="CB29:CB35"/>
    <mergeCell ref="BF29:BG35"/>
    <mergeCell ref="BH29:BH35"/>
    <mergeCell ref="BL29:BL35"/>
    <mergeCell ref="BN29:BO35"/>
    <mergeCell ref="BP29:BP35"/>
    <mergeCell ref="BT29:BT35"/>
    <mergeCell ref="AZ29:AZ35"/>
    <mergeCell ref="AX29:AY35"/>
    <mergeCell ref="BD29:BD35"/>
    <mergeCell ref="AH29:AI35"/>
    <mergeCell ref="AJ29:AJ35"/>
    <mergeCell ref="AN29:AN35"/>
    <mergeCell ref="AP29:AQ35"/>
    <mergeCell ref="AR29:AR35"/>
    <mergeCell ref="AV29:AV35"/>
    <mergeCell ref="R29:S35"/>
    <mergeCell ref="T29:T35"/>
    <mergeCell ref="X29:X35"/>
    <mergeCell ref="Z29:AA35"/>
    <mergeCell ref="AB29:AB35"/>
    <mergeCell ref="AF29:AF35"/>
    <mergeCell ref="B29:C35"/>
    <mergeCell ref="D29:D35"/>
    <mergeCell ref="H29:H35"/>
    <mergeCell ref="J29:K35"/>
    <mergeCell ref="L29:L35"/>
    <mergeCell ref="P29:P35"/>
    <mergeCell ref="BF22:BG28"/>
    <mergeCell ref="BH22:BH28"/>
    <mergeCell ref="BL22:BL28"/>
    <mergeCell ref="BN22:BO28"/>
    <mergeCell ref="BP22:BP28"/>
    <mergeCell ref="BT22:BT28"/>
    <mergeCell ref="AZ22:AZ28"/>
    <mergeCell ref="AX22:AY28"/>
    <mergeCell ref="BD22:BD28"/>
    <mergeCell ref="AH22:AI28"/>
    <mergeCell ref="AJ22:AJ28"/>
    <mergeCell ref="AN22:AN28"/>
    <mergeCell ref="AP22:AQ28"/>
    <mergeCell ref="AR22:AR28"/>
    <mergeCell ref="AV22:AV28"/>
    <mergeCell ref="R22:S28"/>
    <mergeCell ref="T22:T28"/>
    <mergeCell ref="X22:X28"/>
    <mergeCell ref="Z22:AA28"/>
    <mergeCell ref="AB22:AB28"/>
    <mergeCell ref="AF22:AF28"/>
    <mergeCell ref="B22:C28"/>
    <mergeCell ref="D22:D28"/>
    <mergeCell ref="H22:H28"/>
    <mergeCell ref="J22:K28"/>
    <mergeCell ref="L22:L28"/>
    <mergeCell ref="P22:P28"/>
    <mergeCell ref="BV15:BW21"/>
    <mergeCell ref="BX15:BX21"/>
    <mergeCell ref="CB15:CB21"/>
    <mergeCell ref="BF15:BG21"/>
    <mergeCell ref="BH15:BH21"/>
    <mergeCell ref="BL15:BL21"/>
    <mergeCell ref="BN15:BO21"/>
    <mergeCell ref="BP15:BP21"/>
    <mergeCell ref="BT15:BT21"/>
    <mergeCell ref="AZ15:AZ21"/>
    <mergeCell ref="AX15:AY21"/>
    <mergeCell ref="BD15:BD21"/>
    <mergeCell ref="AH15:AI21"/>
    <mergeCell ref="AJ15:AJ21"/>
    <mergeCell ref="AN15:AN21"/>
    <mergeCell ref="AP15:AQ21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B15:C21"/>
    <mergeCell ref="D15:D21"/>
    <mergeCell ref="H15:H21"/>
    <mergeCell ref="J15:K21"/>
    <mergeCell ref="L15:L21"/>
    <mergeCell ref="P15:P21"/>
    <mergeCell ref="BN14:BO14"/>
    <mergeCell ref="BP14:BQ14"/>
    <mergeCell ref="BV14:BW14"/>
    <mergeCell ref="BX14:BY14"/>
    <mergeCell ref="CD14:CE14"/>
    <mergeCell ref="CF14:CG14"/>
    <mergeCell ref="AX14:AY14"/>
    <mergeCell ref="AZ14:BA14"/>
    <mergeCell ref="BF14:BG14"/>
    <mergeCell ref="BH14:BI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J14:K14"/>
    <mergeCell ref="L14:M14"/>
    <mergeCell ref="R14:S14"/>
    <mergeCell ref="T14:U14"/>
    <mergeCell ref="AX13:BD13"/>
    <mergeCell ref="BF13:BL13"/>
    <mergeCell ref="BN13:BT13"/>
    <mergeCell ref="BV13:CB13"/>
    <mergeCell ref="CD13:CJ13"/>
    <mergeCell ref="CL13:CR13"/>
    <mergeCell ref="B13:H13"/>
    <mergeCell ref="J13:P13"/>
    <mergeCell ref="R13:X13"/>
    <mergeCell ref="Z13:AF13"/>
    <mergeCell ref="AH13:AN13"/>
    <mergeCell ref="AP13:AV13"/>
    <mergeCell ref="AX12:BD12"/>
    <mergeCell ref="BF12:BL12"/>
    <mergeCell ref="BN12:BT12"/>
    <mergeCell ref="BV12:CB12"/>
    <mergeCell ref="CD12:CJ12"/>
    <mergeCell ref="CL12:CR12"/>
    <mergeCell ref="B12:H12"/>
    <mergeCell ref="J12:P12"/>
    <mergeCell ref="R12:X12"/>
    <mergeCell ref="Z12:AF12"/>
    <mergeCell ref="AH12:AN12"/>
    <mergeCell ref="AP12:AV12"/>
    <mergeCell ref="BN7:BO8"/>
    <mergeCell ref="BP7:BP8"/>
    <mergeCell ref="AX7:AY8"/>
    <mergeCell ref="AZ7:AZ8"/>
    <mergeCell ref="BF7:BG8"/>
    <mergeCell ref="BH7:BH8"/>
    <mergeCell ref="Z7:AA8"/>
    <mergeCell ref="AB7:AB8"/>
    <mergeCell ref="AH7:AI8"/>
    <mergeCell ref="AJ7:AJ8"/>
    <mergeCell ref="AP7:AQ8"/>
    <mergeCell ref="AR7:AR8"/>
    <mergeCell ref="B7:C8"/>
    <mergeCell ref="D7:D8"/>
    <mergeCell ref="J7:K8"/>
    <mergeCell ref="L7:L8"/>
    <mergeCell ref="R7:S8"/>
    <mergeCell ref="T7:T8"/>
    <mergeCell ref="BN5:BO6"/>
    <mergeCell ref="BP5:BR6"/>
    <mergeCell ref="AX5:AY6"/>
    <mergeCell ref="AZ5:BB6"/>
    <mergeCell ref="BF5:BG6"/>
    <mergeCell ref="BH5:BJ6"/>
    <mergeCell ref="Z5:AA6"/>
    <mergeCell ref="AB5:AD6"/>
    <mergeCell ref="AH5:AI6"/>
    <mergeCell ref="AJ5:AL6"/>
    <mergeCell ref="AP5:AQ6"/>
    <mergeCell ref="AR5:AT6"/>
    <mergeCell ref="B5:C6"/>
    <mergeCell ref="D5:F6"/>
    <mergeCell ref="J5:K6"/>
    <mergeCell ref="L5:N6"/>
    <mergeCell ref="R5:S6"/>
    <mergeCell ref="T5:V6"/>
    <mergeCell ref="AX4:BD4"/>
    <mergeCell ref="BF4:BL4"/>
    <mergeCell ref="BN4:BT4"/>
    <mergeCell ref="BV4:CB4"/>
    <mergeCell ref="B4:H4"/>
    <mergeCell ref="J4:P4"/>
    <mergeCell ref="R4:X4"/>
    <mergeCell ref="Z4:AF4"/>
    <mergeCell ref="AH4:AN4"/>
    <mergeCell ref="AP4:AV4"/>
    <mergeCell ref="AX3:BD3"/>
    <mergeCell ref="BF3:BL3"/>
    <mergeCell ref="BN3:BT3"/>
    <mergeCell ref="BV3:CB3"/>
    <mergeCell ref="B3:H3"/>
    <mergeCell ref="J3:P3"/>
    <mergeCell ref="R3:X3"/>
    <mergeCell ref="Z3:AF3"/>
    <mergeCell ref="AH3:AN3"/>
    <mergeCell ref="AP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May 2019</vt:lpstr>
      <vt:lpstr>June 2019</vt:lpstr>
      <vt:lpstr>July 2019</vt:lpstr>
      <vt:lpstr>Aug 2019</vt:lpstr>
      <vt:lpstr>Sep 2019</vt:lpstr>
      <vt:lpstr>Oct 2019</vt:lpstr>
      <vt:lpstr>Nov 2019</vt:lpstr>
      <vt:lpstr>Dec 2019</vt:lpstr>
      <vt:lpstr>Jan 2020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Sawdon, Helen L.</dc:creator>
  <cp:lastModifiedBy>Helen Sawdon</cp:lastModifiedBy>
  <dcterms:created xsi:type="dcterms:W3CDTF">2018-11-06T16:45:17Z</dcterms:created>
  <dcterms:modified xsi:type="dcterms:W3CDTF">2019-12-20T12:42:01Z</dcterms:modified>
</cp:coreProperties>
</file>