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e3c6a3c3ec2d78/Desktop/Website Docs/"/>
    </mc:Choice>
  </mc:AlternateContent>
  <xr:revisionPtr revIDLastSave="0" documentId="8_{47C57BCE-3C95-4336-997C-36B689B5056D}" xr6:coauthVersionLast="45" xr6:coauthVersionMax="45" xr10:uidLastSave="{00000000-0000-0000-0000-000000000000}"/>
  <bookViews>
    <workbookView xWindow="-120" yWindow="-120" windowWidth="20730" windowHeight="11160" firstSheet="12" activeTab="20" xr2:uid="{00000000-000D-0000-FFFF-FFFF00000000}"/>
  </bookViews>
  <sheets>
    <sheet name="May 2019" sheetId="5" r:id="rId1"/>
    <sheet name="June 2019" sheetId="3" r:id="rId2"/>
    <sheet name="July 2019" sheetId="6" r:id="rId3"/>
    <sheet name="Aug 2019" sheetId="7" r:id="rId4"/>
    <sheet name="Sep 2019" sheetId="8" r:id="rId5"/>
    <sheet name="Oct 2019" sheetId="9" r:id="rId6"/>
    <sheet name="Nov 2019" sheetId="10" r:id="rId7"/>
    <sheet name="Dec 2019" sheetId="11" r:id="rId8"/>
    <sheet name="Jan 2020" sheetId="12" r:id="rId9"/>
    <sheet name="Feb 2020" sheetId="13" r:id="rId10"/>
    <sheet name="Mar 2020" sheetId="14" r:id="rId11"/>
    <sheet name="Apr 2020" sheetId="17" r:id="rId12"/>
    <sheet name="May 2020" sheetId="16" r:id="rId13"/>
    <sheet name="June 2020" sheetId="18" r:id="rId14"/>
    <sheet name="July 2020" sheetId="19" r:id="rId15"/>
    <sheet name="Aug 2020" sheetId="20" r:id="rId16"/>
    <sheet name="Sep 2020" sheetId="21" r:id="rId17"/>
    <sheet name="Oct 2020" sheetId="22" r:id="rId18"/>
    <sheet name="Nov 2020" sheetId="23" r:id="rId19"/>
    <sheet name="Dec 2020" sheetId="24" r:id="rId20"/>
    <sheet name="Jan 2021" sheetId="25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T36" i="25" l="1"/>
  <c r="FT37" i="25"/>
  <c r="FT38" i="25"/>
  <c r="FT30" i="25"/>
  <c r="FT31" i="25"/>
  <c r="FT29" i="25"/>
  <c r="FL20" i="25"/>
  <c r="FL21" i="25"/>
  <c r="FL22" i="25"/>
  <c r="FL23" i="25"/>
  <c r="FL24" i="25"/>
  <c r="FL25" i="25"/>
  <c r="FL26" i="25"/>
  <c r="FL27" i="25"/>
  <c r="FL28" i="25"/>
  <c r="FL29" i="25"/>
  <c r="FL30" i="25"/>
  <c r="FL31" i="25"/>
  <c r="FL32" i="25"/>
  <c r="FL33" i="25"/>
  <c r="FL34" i="25"/>
  <c r="FL35" i="25"/>
  <c r="FL36" i="25"/>
  <c r="FL37" i="25"/>
  <c r="FL38" i="25"/>
  <c r="FL39" i="25"/>
  <c r="FL40" i="25"/>
  <c r="FL19" i="25"/>
  <c r="FL18" i="25"/>
  <c r="GB38" i="25"/>
  <c r="GB37" i="25"/>
  <c r="GB36" i="25"/>
  <c r="GB35" i="25"/>
  <c r="GB34" i="25"/>
  <c r="GB31" i="25"/>
  <c r="GB30" i="25"/>
  <c r="GB29" i="25"/>
  <c r="GB28" i="25"/>
  <c r="GB27" i="25"/>
  <c r="GB24" i="25"/>
  <c r="GB23" i="25"/>
  <c r="GB22" i="25"/>
  <c r="GB21" i="25"/>
  <c r="GB20" i="25"/>
  <c r="GB17" i="25"/>
  <c r="GB16" i="25"/>
  <c r="GB15" i="25"/>
  <c r="GB14" i="25"/>
  <c r="GB13" i="25"/>
  <c r="FL14" i="25"/>
  <c r="FL15" i="25"/>
  <c r="FL16" i="25"/>
  <c r="FL17" i="25"/>
  <c r="FL13" i="25"/>
  <c r="FD20" i="25"/>
  <c r="FD21" i="25"/>
  <c r="FD22" i="25"/>
  <c r="FD23" i="25"/>
  <c r="FD24" i="25"/>
  <c r="FD27" i="25"/>
  <c r="FD28" i="25"/>
  <c r="FD29" i="25"/>
  <c r="FD30" i="25"/>
  <c r="FD31" i="25"/>
  <c r="FD34" i="25"/>
  <c r="FD35" i="25"/>
  <c r="FD36" i="25"/>
  <c r="FD37" i="25"/>
  <c r="FD38" i="25"/>
  <c r="FD14" i="25"/>
  <c r="FD15" i="25"/>
  <c r="FD16" i="25"/>
  <c r="FD17" i="25"/>
  <c r="FD13" i="25"/>
  <c r="GB43" i="25"/>
  <c r="GA42" i="25"/>
  <c r="FT43" i="25"/>
  <c r="FS42" i="25"/>
  <c r="FL43" i="25"/>
  <c r="FK42" i="25"/>
  <c r="FD43" i="25"/>
  <c r="FC42" i="25"/>
  <c r="EV19" i="25"/>
  <c r="EV18" i="25"/>
  <c r="EV17" i="25"/>
  <c r="EV16" i="25"/>
  <c r="EV15" i="25"/>
  <c r="EV14" i="25"/>
  <c r="EV13" i="25"/>
  <c r="EN19" i="25"/>
  <c r="EN18" i="25"/>
  <c r="EN17" i="25"/>
  <c r="EN16" i="25"/>
  <c r="EN15" i="25"/>
  <c r="EN14" i="25"/>
  <c r="EN13" i="25"/>
  <c r="DX43" i="25"/>
  <c r="DW42" i="25"/>
  <c r="DX27" i="25"/>
  <c r="DX28" i="25"/>
  <c r="DX29" i="25"/>
  <c r="DX30" i="25"/>
  <c r="DX31" i="25"/>
  <c r="DX32" i="25"/>
  <c r="DX33" i="25"/>
  <c r="DX34" i="25"/>
  <c r="DX35" i="25"/>
  <c r="DX36" i="25"/>
  <c r="DX37" i="25"/>
  <c r="DX38" i="25"/>
  <c r="DX39" i="25"/>
  <c r="DX40" i="25"/>
  <c r="DX26" i="25"/>
  <c r="DX25" i="25"/>
  <c r="DX24" i="25"/>
  <c r="DX23" i="25"/>
  <c r="DX22" i="25"/>
  <c r="DX21" i="25"/>
  <c r="DX20" i="25"/>
  <c r="EF19" i="25"/>
  <c r="EF18" i="25"/>
  <c r="EF17" i="25"/>
  <c r="EF16" i="25"/>
  <c r="EF15" i="25"/>
  <c r="EF14" i="25"/>
  <c r="EF13" i="25"/>
  <c r="DP27" i="25"/>
  <c r="DP28" i="25"/>
  <c r="DP29" i="25"/>
  <c r="DP30" i="25"/>
  <c r="DP34" i="25"/>
  <c r="DP35" i="25"/>
  <c r="DP36" i="25"/>
  <c r="DP37" i="25"/>
  <c r="DP23" i="25"/>
  <c r="DP21" i="25"/>
  <c r="DP20" i="25"/>
  <c r="DH38" i="25"/>
  <c r="DH37" i="25"/>
  <c r="DH36" i="25"/>
  <c r="DH35" i="25"/>
  <c r="DH34" i="25"/>
  <c r="DH31" i="25"/>
  <c r="DH30" i="25"/>
  <c r="DH29" i="25"/>
  <c r="DH28" i="25"/>
  <c r="DH27" i="25"/>
  <c r="DH24" i="25"/>
  <c r="DH23" i="25"/>
  <c r="DH22" i="25"/>
  <c r="DH21" i="25"/>
  <c r="DH20" i="25"/>
  <c r="CR17" i="25"/>
  <c r="CR16" i="25"/>
  <c r="CR15" i="25"/>
  <c r="CR14" i="25"/>
  <c r="CR13" i="25"/>
  <c r="CJ19" i="25"/>
  <c r="CJ18" i="25"/>
  <c r="CJ17" i="25"/>
  <c r="CJ16" i="25"/>
  <c r="CJ15" i="25"/>
  <c r="CJ14" i="25"/>
  <c r="CJ13" i="25"/>
  <c r="BS19" i="25"/>
  <c r="BS18" i="25"/>
  <c r="BS17" i="25"/>
  <c r="BS16" i="25"/>
  <c r="BS15" i="25"/>
  <c r="BS14" i="25"/>
  <c r="BS13" i="25"/>
  <c r="BK19" i="25"/>
  <c r="BK18" i="25"/>
  <c r="BK17" i="25"/>
  <c r="BK16" i="25"/>
  <c r="BK15" i="25"/>
  <c r="BK14" i="25"/>
  <c r="BK13" i="25"/>
  <c r="BC17" i="25"/>
  <c r="BC16" i="25"/>
  <c r="BC15" i="25"/>
  <c r="BC14" i="25"/>
  <c r="BC13" i="25"/>
  <c r="AU17" i="25"/>
  <c r="AU16" i="25"/>
  <c r="AU15" i="25"/>
  <c r="AU14" i="25"/>
  <c r="AU13" i="25"/>
  <c r="AM19" i="25"/>
  <c r="AM18" i="25"/>
  <c r="AM17" i="25"/>
  <c r="AM16" i="25"/>
  <c r="AM15" i="25"/>
  <c r="AM14" i="25"/>
  <c r="AM13" i="25"/>
  <c r="GB42" i="25" l="1"/>
  <c r="FT42" i="25"/>
  <c r="FL42" i="25"/>
  <c r="FD42" i="25"/>
  <c r="DX42" i="25"/>
  <c r="EV43" i="25"/>
  <c r="EN43" i="25"/>
  <c r="EF43" i="25"/>
  <c r="DP43" i="25"/>
  <c r="DH43" i="25"/>
  <c r="CZ43" i="25"/>
  <c r="CR43" i="25"/>
  <c r="CJ43" i="25"/>
  <c r="CB43" i="25"/>
  <c r="BS43" i="25"/>
  <c r="BK43" i="25"/>
  <c r="BC43" i="25"/>
  <c r="AU43" i="25"/>
  <c r="AM43" i="25"/>
  <c r="AE43" i="25"/>
  <c r="W43" i="25"/>
  <c r="O43" i="25"/>
  <c r="G43" i="25"/>
  <c r="EU42" i="25"/>
  <c r="EM42" i="25"/>
  <c r="EE42" i="25"/>
  <c r="DO42" i="25"/>
  <c r="DG42" i="25"/>
  <c r="CY42" i="25"/>
  <c r="CQ42" i="25"/>
  <c r="CI42" i="25"/>
  <c r="CA42" i="25"/>
  <c r="BR42" i="25"/>
  <c r="BJ42" i="25"/>
  <c r="BB42" i="25"/>
  <c r="AT42" i="25"/>
  <c r="AL42" i="25"/>
  <c r="AD42" i="25"/>
  <c r="V42" i="25"/>
  <c r="N42" i="25"/>
  <c r="F42" i="25"/>
  <c r="EV40" i="25"/>
  <c r="CJ40" i="25"/>
  <c r="CB40" i="25"/>
  <c r="BS40" i="25"/>
  <c r="AU40" i="25"/>
  <c r="AM40" i="25"/>
  <c r="AE40" i="25"/>
  <c r="W40" i="25"/>
  <c r="O40" i="25"/>
  <c r="G40" i="25"/>
  <c r="EV39" i="25"/>
  <c r="CJ39" i="25"/>
  <c r="CB39" i="25"/>
  <c r="BS39" i="25"/>
  <c r="AM39" i="25"/>
  <c r="AE39" i="25"/>
  <c r="W39" i="25"/>
  <c r="O39" i="25"/>
  <c r="G39" i="25"/>
  <c r="EV38" i="25"/>
  <c r="CZ38" i="25"/>
  <c r="CR38" i="25"/>
  <c r="CJ38" i="25"/>
  <c r="CB38" i="25"/>
  <c r="BS38" i="25"/>
  <c r="BC38" i="25"/>
  <c r="AU38" i="25"/>
  <c r="AM38" i="25"/>
  <c r="AE38" i="25"/>
  <c r="W38" i="25"/>
  <c r="O38" i="25"/>
  <c r="G38" i="25"/>
  <c r="EV37" i="25"/>
  <c r="CZ37" i="25"/>
  <c r="CR37" i="25"/>
  <c r="CJ37" i="25"/>
  <c r="CB37" i="25"/>
  <c r="BS37" i="25"/>
  <c r="BC37" i="25"/>
  <c r="AU37" i="25"/>
  <c r="AM37" i="25"/>
  <c r="AE37" i="25"/>
  <c r="W37" i="25"/>
  <c r="O37" i="25"/>
  <c r="G37" i="25"/>
  <c r="EV36" i="25"/>
  <c r="CZ36" i="25"/>
  <c r="CR36" i="25"/>
  <c r="CJ36" i="25"/>
  <c r="CB36" i="25"/>
  <c r="BS36" i="25"/>
  <c r="BC36" i="25"/>
  <c r="AU36" i="25"/>
  <c r="AM36" i="25"/>
  <c r="AE36" i="25"/>
  <c r="W36" i="25"/>
  <c r="O36" i="25"/>
  <c r="G36" i="25"/>
  <c r="EV35" i="25"/>
  <c r="CZ35" i="25"/>
  <c r="CR35" i="25"/>
  <c r="CJ35" i="25"/>
  <c r="CB35" i="25"/>
  <c r="BS35" i="25"/>
  <c r="BC35" i="25"/>
  <c r="AU35" i="25"/>
  <c r="AM35" i="25"/>
  <c r="AE35" i="25"/>
  <c r="W35" i="25"/>
  <c r="O35" i="25"/>
  <c r="G35" i="25"/>
  <c r="EV34" i="25"/>
  <c r="CZ34" i="25"/>
  <c r="CR34" i="25"/>
  <c r="CJ34" i="25"/>
  <c r="CB34" i="25"/>
  <c r="BS34" i="25"/>
  <c r="BC34" i="25"/>
  <c r="AU34" i="25"/>
  <c r="AM34" i="25"/>
  <c r="AE34" i="25"/>
  <c r="W34" i="25"/>
  <c r="O34" i="25"/>
  <c r="G34" i="25"/>
  <c r="EV33" i="25"/>
  <c r="CJ33" i="25"/>
  <c r="CB33" i="25"/>
  <c r="BS33" i="25"/>
  <c r="AU33" i="25"/>
  <c r="AM33" i="25"/>
  <c r="AE33" i="25"/>
  <c r="W33" i="25"/>
  <c r="O33" i="25"/>
  <c r="G33" i="25"/>
  <c r="EV32" i="25"/>
  <c r="CJ32" i="25"/>
  <c r="CB32" i="25"/>
  <c r="BS32" i="25"/>
  <c r="AM32" i="25"/>
  <c r="AE32" i="25"/>
  <c r="W32" i="25"/>
  <c r="O32" i="25"/>
  <c r="G32" i="25"/>
  <c r="EV31" i="25"/>
  <c r="CZ31" i="25"/>
  <c r="CR31" i="25"/>
  <c r="CJ31" i="25"/>
  <c r="CB31" i="25"/>
  <c r="BS31" i="25"/>
  <c r="BC31" i="25"/>
  <c r="AU31" i="25"/>
  <c r="AM31" i="25"/>
  <c r="AE31" i="25"/>
  <c r="W31" i="25"/>
  <c r="O31" i="25"/>
  <c r="G31" i="25"/>
  <c r="EV30" i="25"/>
  <c r="CZ30" i="25"/>
  <c r="CR30" i="25"/>
  <c r="CJ30" i="25"/>
  <c r="CB30" i="25"/>
  <c r="BS30" i="25"/>
  <c r="BC30" i="25"/>
  <c r="AU30" i="25"/>
  <c r="AM30" i="25"/>
  <c r="AE30" i="25"/>
  <c r="W30" i="25"/>
  <c r="O30" i="25"/>
  <c r="G30" i="25"/>
  <c r="EV29" i="25"/>
  <c r="CZ29" i="25"/>
  <c r="CR29" i="25"/>
  <c r="CJ29" i="25"/>
  <c r="CB29" i="25"/>
  <c r="BS29" i="25"/>
  <c r="BC29" i="25"/>
  <c r="AU29" i="25"/>
  <c r="AM29" i="25"/>
  <c r="AE29" i="25"/>
  <c r="W29" i="25"/>
  <c r="O29" i="25"/>
  <c r="G29" i="25"/>
  <c r="EV28" i="25"/>
  <c r="CZ28" i="25"/>
  <c r="CR28" i="25"/>
  <c r="CJ28" i="25"/>
  <c r="CB28" i="25"/>
  <c r="BS28" i="25"/>
  <c r="BC28" i="25"/>
  <c r="AU28" i="25"/>
  <c r="AM28" i="25"/>
  <c r="AE28" i="25"/>
  <c r="W28" i="25"/>
  <c r="O28" i="25"/>
  <c r="G28" i="25"/>
  <c r="EV27" i="25"/>
  <c r="CZ27" i="25"/>
  <c r="CR27" i="25"/>
  <c r="CJ27" i="25"/>
  <c r="CB27" i="25"/>
  <c r="BS27" i="25"/>
  <c r="BC27" i="25"/>
  <c r="AU27" i="25"/>
  <c r="AM27" i="25"/>
  <c r="AE27" i="25"/>
  <c r="W27" i="25"/>
  <c r="O27" i="25"/>
  <c r="G27" i="25"/>
  <c r="EV26" i="25"/>
  <c r="CJ26" i="25"/>
  <c r="CB26" i="25"/>
  <c r="BS26" i="25"/>
  <c r="AU26" i="25"/>
  <c r="AM26" i="25"/>
  <c r="AE26" i="25"/>
  <c r="W26" i="25"/>
  <c r="O26" i="25"/>
  <c r="G26" i="25"/>
  <c r="EV25" i="25"/>
  <c r="CJ25" i="25"/>
  <c r="CB25" i="25"/>
  <c r="BS25" i="25"/>
  <c r="AM25" i="25"/>
  <c r="AE25" i="25"/>
  <c r="W25" i="25"/>
  <c r="O25" i="25"/>
  <c r="G25" i="25"/>
  <c r="EV24" i="25"/>
  <c r="CZ24" i="25"/>
  <c r="CR24" i="25"/>
  <c r="CJ24" i="25"/>
  <c r="CB24" i="25"/>
  <c r="BS24" i="25"/>
  <c r="BC24" i="25"/>
  <c r="AU24" i="25"/>
  <c r="AM24" i="25"/>
  <c r="AE24" i="25"/>
  <c r="W24" i="25"/>
  <c r="O24" i="25"/>
  <c r="G24" i="25"/>
  <c r="EV23" i="25"/>
  <c r="CZ23" i="25"/>
  <c r="CR23" i="25"/>
  <c r="CJ23" i="25"/>
  <c r="CB23" i="25"/>
  <c r="BS23" i="25"/>
  <c r="BC23" i="25"/>
  <c r="AU23" i="25"/>
  <c r="AM23" i="25"/>
  <c r="AE23" i="25"/>
  <c r="W23" i="25"/>
  <c r="O23" i="25"/>
  <c r="G23" i="25"/>
  <c r="EV22" i="25"/>
  <c r="DP22" i="25"/>
  <c r="CZ22" i="25"/>
  <c r="CR22" i="25"/>
  <c r="CJ22" i="25"/>
  <c r="CB22" i="25"/>
  <c r="BS22" i="25"/>
  <c r="BC22" i="25"/>
  <c r="AU22" i="25"/>
  <c r="AM22" i="25"/>
  <c r="AE22" i="25"/>
  <c r="W22" i="25"/>
  <c r="O22" i="25"/>
  <c r="G22" i="25"/>
  <c r="EV21" i="25"/>
  <c r="CZ21" i="25"/>
  <c r="CR21" i="25"/>
  <c r="CJ21" i="25"/>
  <c r="CB21" i="25"/>
  <c r="BS21" i="25"/>
  <c r="BC21" i="25"/>
  <c r="AU21" i="25"/>
  <c r="AM21" i="25"/>
  <c r="AE21" i="25"/>
  <c r="W21" i="25"/>
  <c r="O21" i="25"/>
  <c r="G21" i="25"/>
  <c r="EV20" i="25"/>
  <c r="CZ20" i="25"/>
  <c r="CR20" i="25"/>
  <c r="CJ20" i="25"/>
  <c r="CB20" i="25"/>
  <c r="BS20" i="25"/>
  <c r="BC20" i="25"/>
  <c r="AU20" i="25"/>
  <c r="AM20" i="25"/>
  <c r="AE20" i="25"/>
  <c r="W20" i="25"/>
  <c r="O20" i="25"/>
  <c r="G20" i="25"/>
  <c r="CB19" i="25"/>
  <c r="AE19" i="25"/>
  <c r="W19" i="25"/>
  <c r="O19" i="25"/>
  <c r="CB18" i="25"/>
  <c r="AE18" i="25"/>
  <c r="W18" i="25"/>
  <c r="O18" i="25"/>
  <c r="CZ17" i="25"/>
  <c r="CB17" i="25"/>
  <c r="AE17" i="25"/>
  <c r="W17" i="25"/>
  <c r="O17" i="25"/>
  <c r="DH16" i="25"/>
  <c r="CZ16" i="25"/>
  <c r="CB16" i="25"/>
  <c r="AE16" i="25"/>
  <c r="W16" i="25"/>
  <c r="O16" i="25"/>
  <c r="CZ15" i="25"/>
  <c r="CB15" i="25"/>
  <c r="AE15" i="25"/>
  <c r="W15" i="25"/>
  <c r="O15" i="25"/>
  <c r="DH14" i="25"/>
  <c r="CZ14" i="25"/>
  <c r="CB14" i="25"/>
  <c r="AE14" i="25"/>
  <c r="W14" i="25"/>
  <c r="O14" i="25"/>
  <c r="DH13" i="25"/>
  <c r="CZ13" i="25"/>
  <c r="CB13" i="25"/>
  <c r="AE13" i="25"/>
  <c r="W13" i="25"/>
  <c r="O13" i="25"/>
  <c r="G42" i="25" l="1"/>
  <c r="CZ42" i="25"/>
  <c r="O42" i="25"/>
  <c r="DH42" i="25"/>
  <c r="W42" i="25"/>
  <c r="EF42" i="25"/>
  <c r="BK42" i="25"/>
  <c r="AE42" i="25"/>
  <c r="BS42" i="25"/>
  <c r="EN42" i="25"/>
  <c r="DP42" i="25"/>
  <c r="AM42" i="25"/>
  <c r="CB42" i="25"/>
  <c r="AU42" i="25"/>
  <c r="CJ42" i="25"/>
  <c r="EV42" i="25"/>
  <c r="BC42" i="25"/>
  <c r="CR42" i="25"/>
  <c r="IF60" i="24"/>
  <c r="IF59" i="24"/>
  <c r="IF58" i="24"/>
  <c r="IF57" i="24"/>
  <c r="IF56" i="24"/>
  <c r="IF55" i="24"/>
  <c r="IF54" i="24"/>
  <c r="IF20" i="24"/>
  <c r="IF21" i="24"/>
  <c r="IF22" i="24"/>
  <c r="IF23" i="24"/>
  <c r="IF24" i="24"/>
  <c r="IF25" i="24"/>
  <c r="IF26" i="24"/>
  <c r="IF27" i="24"/>
  <c r="IF28" i="24"/>
  <c r="IF29" i="24"/>
  <c r="IF30" i="24"/>
  <c r="IF31" i="24"/>
  <c r="IF32" i="24"/>
  <c r="IF33" i="24"/>
  <c r="IF34" i="24"/>
  <c r="IF35" i="24"/>
  <c r="IF36" i="24"/>
  <c r="IF37" i="24"/>
  <c r="IF38" i="24"/>
  <c r="IF39" i="24"/>
  <c r="IF40" i="24"/>
  <c r="IF41" i="24"/>
  <c r="IF42" i="24"/>
  <c r="IF43" i="24"/>
  <c r="IF44" i="24"/>
  <c r="IF45" i="24"/>
  <c r="IF46" i="24"/>
  <c r="IF47" i="24"/>
  <c r="HX60" i="24"/>
  <c r="HX59" i="24"/>
  <c r="HX58" i="24"/>
  <c r="HX57" i="24"/>
  <c r="HX56" i="24"/>
  <c r="HX55" i="24"/>
  <c r="HX54" i="24"/>
  <c r="HP60" i="24"/>
  <c r="HP59" i="24"/>
  <c r="HP58" i="24"/>
  <c r="HP57" i="24"/>
  <c r="HP56" i="24"/>
  <c r="HP55" i="24"/>
  <c r="HP54" i="24"/>
  <c r="HH60" i="24"/>
  <c r="HH59" i="24"/>
  <c r="HH58" i="24"/>
  <c r="HH57" i="24"/>
  <c r="HH56" i="24"/>
  <c r="HH55" i="24"/>
  <c r="HH54" i="24"/>
  <c r="HH20" i="24"/>
  <c r="HH21" i="24"/>
  <c r="HH22" i="24"/>
  <c r="HH23" i="24"/>
  <c r="HH24" i="24"/>
  <c r="HH25" i="24"/>
  <c r="HH26" i="24"/>
  <c r="HH27" i="24"/>
  <c r="HH28" i="24"/>
  <c r="HH29" i="24"/>
  <c r="HH30" i="24"/>
  <c r="HH31" i="24"/>
  <c r="HH32" i="24"/>
  <c r="HH33" i="24"/>
  <c r="HH34" i="24"/>
  <c r="HH35" i="24"/>
  <c r="HH36" i="24"/>
  <c r="HH37" i="24"/>
  <c r="HH38" i="24"/>
  <c r="HH39" i="24"/>
  <c r="HH40" i="24"/>
  <c r="HH41" i="24"/>
  <c r="HH42" i="24"/>
  <c r="HH43" i="24"/>
  <c r="HH44" i="24"/>
  <c r="HH45" i="24"/>
  <c r="HH46" i="24"/>
  <c r="HH47" i="24"/>
  <c r="GZ60" i="24"/>
  <c r="GZ59" i="24"/>
  <c r="GZ58" i="24"/>
  <c r="GZ57" i="24"/>
  <c r="GZ56" i="24"/>
  <c r="GZ55" i="24"/>
  <c r="GZ54" i="24"/>
  <c r="IN50" i="24" l="1"/>
  <c r="IM49" i="24"/>
  <c r="IN47" i="24"/>
  <c r="IN46" i="24"/>
  <c r="IN45" i="24"/>
  <c r="IN44" i="24"/>
  <c r="IN43" i="24"/>
  <c r="IN42" i="24"/>
  <c r="IN41" i="24"/>
  <c r="IN40" i="24"/>
  <c r="IN39" i="24"/>
  <c r="IN38" i="24"/>
  <c r="IN37" i="24"/>
  <c r="IN36" i="24"/>
  <c r="IN35" i="24"/>
  <c r="IN34" i="24"/>
  <c r="IN33" i="24"/>
  <c r="IN32" i="24"/>
  <c r="IN31" i="24"/>
  <c r="IN30" i="24"/>
  <c r="IN29" i="24"/>
  <c r="IN28" i="24"/>
  <c r="IN27" i="24"/>
  <c r="IN26" i="24"/>
  <c r="IN25" i="24"/>
  <c r="IN24" i="24"/>
  <c r="IN23" i="24"/>
  <c r="IN22" i="24"/>
  <c r="IN21" i="24"/>
  <c r="IN20" i="24"/>
  <c r="IN19" i="24"/>
  <c r="IN18" i="24"/>
  <c r="IN17" i="24"/>
  <c r="IN16" i="24"/>
  <c r="IN15" i="24"/>
  <c r="IN14" i="24"/>
  <c r="IN13" i="24"/>
  <c r="IF19" i="24"/>
  <c r="IF18" i="24"/>
  <c r="IF17" i="24"/>
  <c r="IF16" i="24"/>
  <c r="IF15" i="24"/>
  <c r="IF14" i="24"/>
  <c r="IF13" i="24"/>
  <c r="HH19" i="24"/>
  <c r="HH18" i="24"/>
  <c r="HH17" i="24"/>
  <c r="HH16" i="24"/>
  <c r="HH15" i="24"/>
  <c r="HH14" i="24"/>
  <c r="HH13" i="24"/>
  <c r="HX47" i="24"/>
  <c r="HX46" i="24"/>
  <c r="HX45" i="24"/>
  <c r="HX44" i="24"/>
  <c r="HX43" i="24"/>
  <c r="HX42" i="24"/>
  <c r="HX41" i="24"/>
  <c r="HX40" i="24"/>
  <c r="HX39" i="24"/>
  <c r="HX38" i="24"/>
  <c r="HX37" i="24"/>
  <c r="HX36" i="24"/>
  <c r="HX35" i="24"/>
  <c r="HX34" i="24"/>
  <c r="HX33" i="24"/>
  <c r="HX32" i="24"/>
  <c r="HX31" i="24"/>
  <c r="HX30" i="24"/>
  <c r="HX29" i="24"/>
  <c r="HX28" i="24"/>
  <c r="HX27" i="24"/>
  <c r="HX26" i="24"/>
  <c r="HX25" i="24"/>
  <c r="HX24" i="24"/>
  <c r="HX23" i="24"/>
  <c r="HX22" i="24"/>
  <c r="HX21" i="24"/>
  <c r="HX20" i="24"/>
  <c r="HX19" i="24"/>
  <c r="HX18" i="24"/>
  <c r="HX17" i="24"/>
  <c r="HX16" i="24"/>
  <c r="HX15" i="24"/>
  <c r="HX14" i="24"/>
  <c r="HX13" i="24"/>
  <c r="HP47" i="24"/>
  <c r="HP46" i="24"/>
  <c r="HP45" i="24"/>
  <c r="HP44" i="24"/>
  <c r="HP43" i="24"/>
  <c r="HP42" i="24"/>
  <c r="HP41" i="24"/>
  <c r="HP40" i="24"/>
  <c r="HP39" i="24"/>
  <c r="HP38" i="24"/>
  <c r="HP37" i="24"/>
  <c r="HP36" i="24"/>
  <c r="HP35" i="24"/>
  <c r="HP34" i="24"/>
  <c r="HP33" i="24"/>
  <c r="HP32" i="24"/>
  <c r="HP31" i="24"/>
  <c r="HP30" i="24"/>
  <c r="HP29" i="24"/>
  <c r="HP28" i="24"/>
  <c r="HP27" i="24"/>
  <c r="HP26" i="24"/>
  <c r="HP25" i="24"/>
  <c r="HP24" i="24"/>
  <c r="HP23" i="24"/>
  <c r="HP22" i="24"/>
  <c r="HP21" i="24"/>
  <c r="HP20" i="24"/>
  <c r="HP19" i="24"/>
  <c r="HP18" i="24"/>
  <c r="HP17" i="24"/>
  <c r="HP16" i="24"/>
  <c r="HP15" i="24"/>
  <c r="HP14" i="24"/>
  <c r="HP13" i="24"/>
  <c r="GZ47" i="24"/>
  <c r="GZ46" i="24"/>
  <c r="GZ45" i="24"/>
  <c r="GZ44" i="24"/>
  <c r="GZ43" i="24"/>
  <c r="GZ42" i="24"/>
  <c r="GZ41" i="24"/>
  <c r="IF50" i="24"/>
  <c r="IE49" i="24"/>
  <c r="HH50" i="24"/>
  <c r="HG49" i="24"/>
  <c r="GA49" i="24"/>
  <c r="GB50" i="24"/>
  <c r="HX50" i="24"/>
  <c r="HW49" i="24"/>
  <c r="HP50" i="24"/>
  <c r="HO49" i="24"/>
  <c r="GZ50" i="24"/>
  <c r="GY49" i="24"/>
  <c r="GR59" i="24"/>
  <c r="GR20" i="24"/>
  <c r="GR21" i="24"/>
  <c r="GR22" i="24"/>
  <c r="GR23" i="24"/>
  <c r="GR24" i="24"/>
  <c r="GR25" i="24"/>
  <c r="GR26" i="24"/>
  <c r="GR27" i="24"/>
  <c r="GR28" i="24"/>
  <c r="GR29" i="24"/>
  <c r="GR30" i="24"/>
  <c r="GR31" i="24"/>
  <c r="GR32" i="24"/>
  <c r="GR33" i="24"/>
  <c r="GR34" i="24"/>
  <c r="GR35" i="24"/>
  <c r="GR36" i="24"/>
  <c r="GR37" i="24"/>
  <c r="GR38" i="24"/>
  <c r="GR39" i="24"/>
  <c r="GR40" i="24"/>
  <c r="GR41" i="24"/>
  <c r="GR42" i="24"/>
  <c r="GR43" i="24"/>
  <c r="GR44" i="24"/>
  <c r="GR45" i="24"/>
  <c r="GR46" i="24"/>
  <c r="GR47" i="24"/>
  <c r="GR18" i="24"/>
  <c r="GR13" i="24"/>
  <c r="GR14" i="24"/>
  <c r="GR15" i="24"/>
  <c r="GR16" i="24"/>
  <c r="GR17" i="24"/>
  <c r="GR19" i="24"/>
  <c r="GJ59" i="24"/>
  <c r="GJ20" i="24"/>
  <c r="GJ21" i="24"/>
  <c r="GJ22" i="24"/>
  <c r="GJ23" i="24"/>
  <c r="GJ24" i="24"/>
  <c r="GJ25" i="24"/>
  <c r="GJ26" i="24"/>
  <c r="GJ27" i="24"/>
  <c r="GJ28" i="24"/>
  <c r="GJ29" i="24"/>
  <c r="GJ30" i="24"/>
  <c r="GJ31" i="24"/>
  <c r="GJ32" i="24"/>
  <c r="GJ33" i="24"/>
  <c r="GJ34" i="24"/>
  <c r="GJ35" i="24"/>
  <c r="GJ36" i="24"/>
  <c r="GJ37" i="24"/>
  <c r="GJ38" i="24"/>
  <c r="GJ39" i="24"/>
  <c r="GJ40" i="24"/>
  <c r="GJ41" i="24"/>
  <c r="GJ42" i="24"/>
  <c r="GJ43" i="24"/>
  <c r="GJ44" i="24"/>
  <c r="GJ45" i="24"/>
  <c r="GJ46" i="24"/>
  <c r="GJ47" i="24"/>
  <c r="GJ18" i="24"/>
  <c r="GJ13" i="24"/>
  <c r="GJ14" i="24"/>
  <c r="GJ15" i="24"/>
  <c r="GJ16" i="24"/>
  <c r="GJ17" i="24"/>
  <c r="GJ19" i="24"/>
  <c r="GB20" i="24"/>
  <c r="GB21" i="24"/>
  <c r="GB22" i="24"/>
  <c r="GB23" i="24"/>
  <c r="GB24" i="24"/>
  <c r="GB25" i="24"/>
  <c r="GB26" i="24"/>
  <c r="GB27" i="24"/>
  <c r="GB28" i="24"/>
  <c r="GB29" i="24"/>
  <c r="GB30" i="24"/>
  <c r="GB31" i="24"/>
  <c r="GB32" i="24"/>
  <c r="GB33" i="24"/>
  <c r="GB18" i="24"/>
  <c r="GB13" i="24"/>
  <c r="GB14" i="24"/>
  <c r="GB49" i="24" s="1"/>
  <c r="GB15" i="24"/>
  <c r="GB16" i="24"/>
  <c r="GB17" i="24"/>
  <c r="GB19" i="24"/>
  <c r="FT22" i="24"/>
  <c r="FT25" i="24"/>
  <c r="FT29" i="24"/>
  <c r="FT32" i="24"/>
  <c r="FT36" i="24"/>
  <c r="FT39" i="24"/>
  <c r="FT43" i="24"/>
  <c r="FT46" i="24"/>
  <c r="FT18" i="24"/>
  <c r="FT15" i="24"/>
  <c r="FL20" i="24"/>
  <c r="FL21" i="24"/>
  <c r="FL23" i="24"/>
  <c r="FL27" i="24"/>
  <c r="FL28" i="24"/>
  <c r="FL30" i="24"/>
  <c r="FL13" i="24"/>
  <c r="FL14" i="24"/>
  <c r="FL16" i="24"/>
  <c r="EV60" i="24"/>
  <c r="EV59" i="24"/>
  <c r="EV58" i="24"/>
  <c r="FD20" i="24"/>
  <c r="FD21" i="24"/>
  <c r="FD22" i="24"/>
  <c r="FD23" i="24"/>
  <c r="FD24" i="24"/>
  <c r="FD27" i="24"/>
  <c r="FD28" i="24"/>
  <c r="FD29" i="24"/>
  <c r="FD30" i="24"/>
  <c r="FD31" i="24"/>
  <c r="FD34" i="24"/>
  <c r="FD35" i="24"/>
  <c r="FD36" i="24"/>
  <c r="FD37" i="24"/>
  <c r="FD38" i="24"/>
  <c r="FD41" i="24"/>
  <c r="FD42" i="24"/>
  <c r="FD43" i="24"/>
  <c r="FD44" i="24"/>
  <c r="FD45" i="24"/>
  <c r="EV20" i="24"/>
  <c r="EV21" i="24"/>
  <c r="EV22" i="24"/>
  <c r="EV23" i="24"/>
  <c r="EV24" i="24"/>
  <c r="EV27" i="24"/>
  <c r="EV28" i="24"/>
  <c r="EV29" i="24"/>
  <c r="EV30" i="24"/>
  <c r="EV31" i="24"/>
  <c r="EV34" i="24"/>
  <c r="EV35" i="24"/>
  <c r="EV36" i="24"/>
  <c r="EV37" i="24"/>
  <c r="EV38" i="24"/>
  <c r="EV41" i="24"/>
  <c r="EV42" i="24"/>
  <c r="EV43" i="24"/>
  <c r="EV44" i="24"/>
  <c r="EV45" i="24"/>
  <c r="EV17" i="24"/>
  <c r="EN20" i="24"/>
  <c r="EN21" i="24"/>
  <c r="EN22" i="24"/>
  <c r="EN23" i="24"/>
  <c r="EN24" i="24"/>
  <c r="EN25" i="24"/>
  <c r="EN26" i="24"/>
  <c r="EN27" i="24"/>
  <c r="EN28" i="24"/>
  <c r="EN29" i="24"/>
  <c r="EN30" i="24"/>
  <c r="EN31" i="24"/>
  <c r="EN32" i="24"/>
  <c r="EN33" i="24"/>
  <c r="EN34" i="24"/>
  <c r="EN35" i="24"/>
  <c r="EN36" i="24"/>
  <c r="EN37" i="24"/>
  <c r="EN38" i="24"/>
  <c r="EN39" i="24"/>
  <c r="EN40" i="24"/>
  <c r="EN41" i="24"/>
  <c r="EN42" i="24"/>
  <c r="EN43" i="24"/>
  <c r="EN44" i="24"/>
  <c r="EN45" i="24"/>
  <c r="EN46" i="24"/>
  <c r="EN47" i="24"/>
  <c r="DW20" i="24"/>
  <c r="DW21" i="24"/>
  <c r="DW22" i="24"/>
  <c r="DW23" i="24"/>
  <c r="DW24" i="24"/>
  <c r="DW25" i="24"/>
  <c r="DW26" i="24"/>
  <c r="DW27" i="24"/>
  <c r="DW28" i="24"/>
  <c r="DW29" i="24"/>
  <c r="DW30" i="24"/>
  <c r="DW31" i="24"/>
  <c r="DW32" i="24"/>
  <c r="DW33" i="24"/>
  <c r="DW34" i="24"/>
  <c r="DW35" i="24"/>
  <c r="DW36" i="24"/>
  <c r="DW37" i="24"/>
  <c r="DW38" i="24"/>
  <c r="DW39" i="24"/>
  <c r="DW40" i="24"/>
  <c r="DW41" i="24"/>
  <c r="DW42" i="24"/>
  <c r="DW43" i="24"/>
  <c r="DW44" i="24"/>
  <c r="DW45" i="24"/>
  <c r="DW46" i="24"/>
  <c r="DW47" i="24"/>
  <c r="DO20" i="24"/>
  <c r="DO21" i="24"/>
  <c r="DO22" i="24"/>
  <c r="DO23" i="24"/>
  <c r="DO24" i="24"/>
  <c r="DO25" i="24"/>
  <c r="DO26" i="24"/>
  <c r="DO27" i="24"/>
  <c r="DO28" i="24"/>
  <c r="DO29" i="24"/>
  <c r="DO30" i="24"/>
  <c r="DO31" i="24"/>
  <c r="DO32" i="24"/>
  <c r="DO33" i="24"/>
  <c r="DO34" i="24"/>
  <c r="DO35" i="24"/>
  <c r="DO36" i="24"/>
  <c r="DO37" i="24"/>
  <c r="DO38" i="24"/>
  <c r="DO39" i="24"/>
  <c r="DO40" i="24"/>
  <c r="DO41" i="24"/>
  <c r="DO42" i="24"/>
  <c r="DO43" i="24"/>
  <c r="DO44" i="24"/>
  <c r="DO45" i="24"/>
  <c r="DO46" i="24"/>
  <c r="DO47" i="24"/>
  <c r="CY20" i="24"/>
  <c r="CY26" i="24"/>
  <c r="CY27" i="24"/>
  <c r="CY33" i="24"/>
  <c r="CY34" i="24"/>
  <c r="CY40" i="24"/>
  <c r="CY41" i="24"/>
  <c r="CY47" i="24"/>
  <c r="CQ20" i="24"/>
  <c r="CQ21" i="24"/>
  <c r="CQ22" i="24"/>
  <c r="CQ23" i="24"/>
  <c r="CQ24" i="24"/>
  <c r="CQ26" i="24"/>
  <c r="CQ27" i="24"/>
  <c r="CQ28" i="24"/>
  <c r="CQ29" i="24"/>
  <c r="CQ30" i="24"/>
  <c r="CQ31" i="24"/>
  <c r="CQ33" i="24"/>
  <c r="CQ34" i="24"/>
  <c r="CQ35" i="24"/>
  <c r="CQ36" i="24"/>
  <c r="CQ37" i="24"/>
  <c r="CQ38" i="24"/>
  <c r="CQ40" i="24"/>
  <c r="CQ41" i="24"/>
  <c r="CQ42" i="24"/>
  <c r="CQ43" i="24"/>
  <c r="CQ44" i="24"/>
  <c r="CQ45" i="24"/>
  <c r="CQ47" i="24"/>
  <c r="CI20" i="24"/>
  <c r="CI21" i="24"/>
  <c r="CI22" i="24"/>
  <c r="CI23" i="24"/>
  <c r="CI24" i="24"/>
  <c r="CI27" i="24"/>
  <c r="CI28" i="24"/>
  <c r="CI29" i="24"/>
  <c r="CI30" i="24"/>
  <c r="CI31" i="24"/>
  <c r="CI34" i="24"/>
  <c r="CI35" i="24"/>
  <c r="CI36" i="24"/>
  <c r="CI37" i="24"/>
  <c r="CI38" i="24"/>
  <c r="CI41" i="24"/>
  <c r="CI42" i="24"/>
  <c r="CI43" i="24"/>
  <c r="CI44" i="24"/>
  <c r="CI45" i="24"/>
  <c r="CA20" i="24"/>
  <c r="CA21" i="24"/>
  <c r="CA22" i="24"/>
  <c r="CA23" i="24"/>
  <c r="CA24" i="24"/>
  <c r="CA26" i="24"/>
  <c r="CA27" i="24"/>
  <c r="CA28" i="24"/>
  <c r="CA29" i="24"/>
  <c r="CA30" i="24"/>
  <c r="CA31" i="24"/>
  <c r="CA33" i="24"/>
  <c r="CA34" i="24"/>
  <c r="CA35" i="24"/>
  <c r="CA36" i="24"/>
  <c r="CA37" i="24"/>
  <c r="CA38" i="24"/>
  <c r="CA40" i="24"/>
  <c r="CA41" i="24"/>
  <c r="CA42" i="24"/>
  <c r="CA43" i="24"/>
  <c r="CA44" i="24"/>
  <c r="CA45" i="24"/>
  <c r="CA47" i="24"/>
  <c r="CA19" i="24"/>
  <c r="IN49" i="24" l="1"/>
  <c r="IF49" i="24"/>
  <c r="HX49" i="24"/>
  <c r="HP49" i="24"/>
  <c r="HH49" i="24"/>
  <c r="GZ49" i="24"/>
  <c r="BS20" i="24"/>
  <c r="BS21" i="24"/>
  <c r="BS22" i="24"/>
  <c r="BS23" i="24"/>
  <c r="BS24" i="24"/>
  <c r="BS25" i="24"/>
  <c r="BS26" i="24"/>
  <c r="BS27" i="24"/>
  <c r="BS28" i="24"/>
  <c r="BS29" i="24"/>
  <c r="BS30" i="24"/>
  <c r="BS31" i="24"/>
  <c r="BS32" i="24"/>
  <c r="BS33" i="24"/>
  <c r="BS34" i="24"/>
  <c r="BS35" i="24"/>
  <c r="BS36" i="24"/>
  <c r="BS37" i="24"/>
  <c r="BS38" i="24"/>
  <c r="BS39" i="24"/>
  <c r="BS40" i="24"/>
  <c r="BS41" i="24"/>
  <c r="BS42" i="24"/>
  <c r="BS43" i="24"/>
  <c r="BS44" i="24"/>
  <c r="BS45" i="24"/>
  <c r="BS46" i="24"/>
  <c r="BS47" i="24"/>
  <c r="BK20" i="24"/>
  <c r="BK21" i="24"/>
  <c r="BK22" i="24"/>
  <c r="BK23" i="24"/>
  <c r="BK24" i="24"/>
  <c r="BK25" i="24"/>
  <c r="BK26" i="24"/>
  <c r="BK27" i="24"/>
  <c r="BK28" i="24"/>
  <c r="BK29" i="24"/>
  <c r="BK30" i="24"/>
  <c r="BK31" i="24"/>
  <c r="BK32" i="24"/>
  <c r="BK33" i="24"/>
  <c r="BK34" i="24"/>
  <c r="BK35" i="24"/>
  <c r="BK36" i="24"/>
  <c r="BK37" i="24"/>
  <c r="BK38" i="24"/>
  <c r="BK39" i="24"/>
  <c r="BK40" i="24"/>
  <c r="BK41" i="24"/>
  <c r="BK42" i="24"/>
  <c r="BK43" i="24"/>
  <c r="BK44" i="24"/>
  <c r="BK45" i="24"/>
  <c r="BK46" i="24"/>
  <c r="BK47" i="24"/>
  <c r="BC22" i="24"/>
  <c r="BC23" i="24"/>
  <c r="BC29" i="24"/>
  <c r="BC30" i="24"/>
  <c r="BC36" i="24"/>
  <c r="BC37" i="24"/>
  <c r="BC43" i="24"/>
  <c r="BC44" i="24"/>
  <c r="BC15" i="24"/>
  <c r="BC16" i="24"/>
  <c r="AU20" i="24"/>
  <c r="AU21" i="24"/>
  <c r="AU22" i="24"/>
  <c r="AU23" i="24"/>
  <c r="AU24" i="24"/>
  <c r="AU25" i="24"/>
  <c r="AU26" i="24"/>
  <c r="AU27" i="24"/>
  <c r="AU28" i="24"/>
  <c r="AU29" i="24"/>
  <c r="AU30" i="24"/>
  <c r="AU31" i="24"/>
  <c r="AU32" i="24"/>
  <c r="AU33" i="24"/>
  <c r="AU34" i="24"/>
  <c r="AU35" i="24"/>
  <c r="AU36" i="24"/>
  <c r="AU37" i="24"/>
  <c r="AU38" i="24"/>
  <c r="AU39" i="24"/>
  <c r="AU40" i="24"/>
  <c r="AU41" i="24"/>
  <c r="AU42" i="24"/>
  <c r="AU43" i="24"/>
  <c r="AU44" i="24"/>
  <c r="AU45" i="24"/>
  <c r="AU46" i="24"/>
  <c r="AU47" i="24"/>
  <c r="AM20" i="24"/>
  <c r="AM21" i="24"/>
  <c r="AM22" i="24"/>
  <c r="AM23" i="24"/>
  <c r="AM24" i="24"/>
  <c r="AM27" i="24"/>
  <c r="AM28" i="24"/>
  <c r="AM29" i="24"/>
  <c r="AM30" i="24"/>
  <c r="AM31" i="24"/>
  <c r="AM34" i="24"/>
  <c r="AM35" i="24"/>
  <c r="AM36" i="24"/>
  <c r="AM37" i="24"/>
  <c r="AM38" i="24"/>
  <c r="AM41" i="24"/>
  <c r="AM42" i="24"/>
  <c r="AM43" i="24"/>
  <c r="AM44" i="24"/>
  <c r="AM45" i="24"/>
  <c r="AE60" i="24"/>
  <c r="AE59" i="24"/>
  <c r="AE58" i="24"/>
  <c r="AE57" i="24"/>
  <c r="AE56" i="24"/>
  <c r="AE55" i="24"/>
  <c r="AE54" i="24"/>
  <c r="AE20" i="24"/>
  <c r="AE21" i="24"/>
  <c r="AE22" i="24"/>
  <c r="AE23" i="24"/>
  <c r="AE24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EF40" i="24"/>
  <c r="DG40" i="24"/>
  <c r="W40" i="24"/>
  <c r="O40" i="24"/>
  <c r="G40" i="24"/>
  <c r="EF39" i="24"/>
  <c r="DG39" i="24"/>
  <c r="W39" i="24"/>
  <c r="O39" i="24"/>
  <c r="G39" i="24"/>
  <c r="EF38" i="24"/>
  <c r="DG38" i="24"/>
  <c r="W38" i="24"/>
  <c r="O38" i="24"/>
  <c r="G38" i="24"/>
  <c r="EF37" i="24"/>
  <c r="DG37" i="24"/>
  <c r="W37" i="24"/>
  <c r="O37" i="24"/>
  <c r="G37" i="24"/>
  <c r="EF36" i="24"/>
  <c r="DG36" i="24"/>
  <c r="W36" i="24"/>
  <c r="O36" i="24"/>
  <c r="G36" i="24"/>
  <c r="EF35" i="24"/>
  <c r="DG35" i="24"/>
  <c r="W35" i="24"/>
  <c r="O35" i="24"/>
  <c r="G35" i="24"/>
  <c r="EF34" i="24"/>
  <c r="DG34" i="24"/>
  <c r="W34" i="24"/>
  <c r="O34" i="24"/>
  <c r="G34" i="24"/>
  <c r="GR60" i="24"/>
  <c r="GJ60" i="24"/>
  <c r="EN60" i="24"/>
  <c r="EF60" i="24"/>
  <c r="DW60" i="24"/>
  <c r="DO60" i="24"/>
  <c r="DG60" i="24"/>
  <c r="CY60" i="24"/>
  <c r="BS60" i="24"/>
  <c r="BK60" i="24"/>
  <c r="AU60" i="24"/>
  <c r="EN59" i="24"/>
  <c r="EF59" i="24"/>
  <c r="DW59" i="24"/>
  <c r="DO59" i="24"/>
  <c r="DG59" i="24"/>
  <c r="BS59" i="24"/>
  <c r="BK59" i="24"/>
  <c r="AU59" i="24"/>
  <c r="GR58" i="24"/>
  <c r="GJ58" i="24"/>
  <c r="FD58" i="24"/>
  <c r="EN58" i="24"/>
  <c r="EF58" i="24"/>
  <c r="DW58" i="24"/>
  <c r="DO58" i="24"/>
  <c r="DG58" i="24"/>
  <c r="CY58" i="24"/>
  <c r="CI58" i="24"/>
  <c r="CA58" i="24"/>
  <c r="BS58" i="24"/>
  <c r="BK58" i="24"/>
  <c r="AU58" i="24"/>
  <c r="AM58" i="24"/>
  <c r="GR57" i="24"/>
  <c r="GJ57" i="24"/>
  <c r="FD57" i="24"/>
  <c r="EV57" i="24"/>
  <c r="EN57" i="24"/>
  <c r="EF57" i="24"/>
  <c r="DW57" i="24"/>
  <c r="DO57" i="24"/>
  <c r="DG57" i="24"/>
  <c r="CY57" i="24"/>
  <c r="CI57" i="24"/>
  <c r="CA57" i="24"/>
  <c r="BS57" i="24"/>
  <c r="BK57" i="24"/>
  <c r="AU57" i="24"/>
  <c r="AM57" i="24"/>
  <c r="GR56" i="24"/>
  <c r="GJ56" i="24"/>
  <c r="FD56" i="24"/>
  <c r="EV56" i="24"/>
  <c r="EN56" i="24"/>
  <c r="EF56" i="24"/>
  <c r="DW56" i="24"/>
  <c r="DO56" i="24"/>
  <c r="DG56" i="24"/>
  <c r="CY56" i="24"/>
  <c r="CI56" i="24"/>
  <c r="CA56" i="24"/>
  <c r="BS56" i="24"/>
  <c r="BK56" i="24"/>
  <c r="AU56" i="24"/>
  <c r="AM56" i="24"/>
  <c r="GR55" i="24"/>
  <c r="GJ55" i="24"/>
  <c r="FD55" i="24"/>
  <c r="EV55" i="24"/>
  <c r="EN55" i="24"/>
  <c r="EF55" i="24"/>
  <c r="DW55" i="24"/>
  <c r="DO55" i="24"/>
  <c r="DG55" i="24"/>
  <c r="CY55" i="24"/>
  <c r="CI55" i="24"/>
  <c r="CA55" i="24"/>
  <c r="BS55" i="24"/>
  <c r="BK55" i="24"/>
  <c r="AU55" i="24"/>
  <c r="AM55" i="24"/>
  <c r="GR54" i="24"/>
  <c r="GJ54" i="24"/>
  <c r="FD54" i="24"/>
  <c r="EV54" i="24"/>
  <c r="EN54" i="24"/>
  <c r="EF54" i="24"/>
  <c r="DW54" i="24"/>
  <c r="DO54" i="24"/>
  <c r="DG54" i="24"/>
  <c r="CY54" i="24"/>
  <c r="CI54" i="24"/>
  <c r="CA54" i="24"/>
  <c r="BS54" i="24"/>
  <c r="BK54" i="24"/>
  <c r="AU54" i="24"/>
  <c r="AM54" i="24"/>
  <c r="GR50" i="24"/>
  <c r="GJ50" i="24"/>
  <c r="FT50" i="24"/>
  <c r="FL50" i="24"/>
  <c r="FD50" i="24"/>
  <c r="EV50" i="24"/>
  <c r="EN50" i="24"/>
  <c r="EF50" i="24"/>
  <c r="DW50" i="24"/>
  <c r="DO50" i="24"/>
  <c r="DG50" i="24"/>
  <c r="CY50" i="24"/>
  <c r="CQ50" i="24"/>
  <c r="CI50" i="24"/>
  <c r="CA50" i="24"/>
  <c r="BS50" i="24"/>
  <c r="BK50" i="24"/>
  <c r="BC50" i="24"/>
  <c r="AU50" i="24"/>
  <c r="AM50" i="24"/>
  <c r="AE50" i="24"/>
  <c r="W50" i="24"/>
  <c r="O50" i="24"/>
  <c r="G50" i="24"/>
  <c r="GQ49" i="24"/>
  <c r="GI49" i="24"/>
  <c r="FS49" i="24"/>
  <c r="FK49" i="24"/>
  <c r="FC49" i="24"/>
  <c r="EU49" i="24"/>
  <c r="EM49" i="24"/>
  <c r="EE49" i="24"/>
  <c r="DV49" i="24"/>
  <c r="DN49" i="24"/>
  <c r="DF49" i="24"/>
  <c r="CX49" i="24"/>
  <c r="CP49" i="24"/>
  <c r="CH49" i="24"/>
  <c r="BZ49" i="24"/>
  <c r="BR49" i="24"/>
  <c r="BJ49" i="24"/>
  <c r="BB49" i="24"/>
  <c r="AT49" i="24"/>
  <c r="AL49" i="24"/>
  <c r="AD49" i="24"/>
  <c r="V49" i="24"/>
  <c r="N49" i="24"/>
  <c r="F49" i="24"/>
  <c r="EF47" i="24"/>
  <c r="DG47" i="24"/>
  <c r="W47" i="24"/>
  <c r="O47" i="24"/>
  <c r="G47" i="24"/>
  <c r="EF46" i="24"/>
  <c r="DG46" i="24"/>
  <c r="W46" i="24"/>
  <c r="O46" i="24"/>
  <c r="G46" i="24"/>
  <c r="EF45" i="24"/>
  <c r="DG45" i="24"/>
  <c r="W45" i="24"/>
  <c r="O45" i="24"/>
  <c r="G45" i="24"/>
  <c r="EF44" i="24"/>
  <c r="DG44" i="24"/>
  <c r="W44" i="24"/>
  <c r="O44" i="24"/>
  <c r="G44" i="24"/>
  <c r="EF43" i="24"/>
  <c r="DG43" i="24"/>
  <c r="W43" i="24"/>
  <c r="O43" i="24"/>
  <c r="G43" i="24"/>
  <c r="EF42" i="24"/>
  <c r="DG42" i="24"/>
  <c r="W42" i="24"/>
  <c r="O42" i="24"/>
  <c r="G42" i="24"/>
  <c r="EF41" i="24"/>
  <c r="DG41" i="24"/>
  <c r="W41" i="24"/>
  <c r="O41" i="24"/>
  <c r="G41" i="24"/>
  <c r="EF33" i="24"/>
  <c r="DG33" i="24"/>
  <c r="W33" i="24"/>
  <c r="O33" i="24"/>
  <c r="G33" i="24"/>
  <c r="EF32" i="24"/>
  <c r="DG32" i="24"/>
  <c r="W32" i="24"/>
  <c r="O32" i="24"/>
  <c r="G32" i="24"/>
  <c r="EF31" i="24"/>
  <c r="DG31" i="24"/>
  <c r="W31" i="24"/>
  <c r="O31" i="24"/>
  <c r="G31" i="24"/>
  <c r="EF30" i="24"/>
  <c r="DG30" i="24"/>
  <c r="W30" i="24"/>
  <c r="O30" i="24"/>
  <c r="G30" i="24"/>
  <c r="EF29" i="24"/>
  <c r="DG29" i="24"/>
  <c r="W29" i="24"/>
  <c r="O29" i="24"/>
  <c r="G29" i="24"/>
  <c r="EF28" i="24"/>
  <c r="DG28" i="24"/>
  <c r="W28" i="24"/>
  <c r="O28" i="24"/>
  <c r="G28" i="24"/>
  <c r="EF27" i="24"/>
  <c r="DG27" i="24"/>
  <c r="W27" i="24"/>
  <c r="O27" i="24"/>
  <c r="G27" i="24"/>
  <c r="EF26" i="24"/>
  <c r="DG26" i="24"/>
  <c r="W26" i="24"/>
  <c r="O26" i="24"/>
  <c r="G26" i="24"/>
  <c r="EF25" i="24"/>
  <c r="DG25" i="24"/>
  <c r="W25" i="24"/>
  <c r="O25" i="24"/>
  <c r="G25" i="24"/>
  <c r="EF24" i="24"/>
  <c r="DG24" i="24"/>
  <c r="W24" i="24"/>
  <c r="O24" i="24"/>
  <c r="G24" i="24"/>
  <c r="EF23" i="24"/>
  <c r="DG23" i="24"/>
  <c r="W23" i="24"/>
  <c r="O23" i="24"/>
  <c r="G23" i="24"/>
  <c r="EF22" i="24"/>
  <c r="DG22" i="24"/>
  <c r="W22" i="24"/>
  <c r="O22" i="24"/>
  <c r="G22" i="24"/>
  <c r="EF21" i="24"/>
  <c r="DG21" i="24"/>
  <c r="W21" i="24"/>
  <c r="O21" i="24"/>
  <c r="G21" i="24"/>
  <c r="EF20" i="24"/>
  <c r="DG20" i="24"/>
  <c r="W20" i="24"/>
  <c r="O20" i="24"/>
  <c r="G20" i="24"/>
  <c r="EN19" i="24"/>
  <c r="EF19" i="24"/>
  <c r="DW19" i="24"/>
  <c r="DO19" i="24"/>
  <c r="DG19" i="24"/>
  <c r="CY19" i="24"/>
  <c r="CQ19" i="24"/>
  <c r="BS19" i="24"/>
  <c r="BK19" i="24"/>
  <c r="AU19" i="24"/>
  <c r="AE19" i="24"/>
  <c r="W19" i="24"/>
  <c r="O19" i="24"/>
  <c r="G19" i="24"/>
  <c r="EN18" i="24"/>
  <c r="EF18" i="24"/>
  <c r="DW18" i="24"/>
  <c r="DO18" i="24"/>
  <c r="DG18" i="24"/>
  <c r="BS18" i="24"/>
  <c r="BK18" i="24"/>
  <c r="AU18" i="24"/>
  <c r="AE18" i="24"/>
  <c r="W18" i="24"/>
  <c r="O18" i="24"/>
  <c r="G18" i="24"/>
  <c r="FD17" i="24"/>
  <c r="EN17" i="24"/>
  <c r="EF17" i="24"/>
  <c r="DW17" i="24"/>
  <c r="DO17" i="24"/>
  <c r="DG17" i="24"/>
  <c r="CQ17" i="24"/>
  <c r="CI17" i="24"/>
  <c r="CA17" i="24"/>
  <c r="BS17" i="24"/>
  <c r="BK17" i="24"/>
  <c r="AU17" i="24"/>
  <c r="AM17" i="24"/>
  <c r="AE17" i="24"/>
  <c r="W17" i="24"/>
  <c r="O17" i="24"/>
  <c r="G17" i="24"/>
  <c r="FD16" i="24"/>
  <c r="EV16" i="24"/>
  <c r="EN16" i="24"/>
  <c r="EF16" i="24"/>
  <c r="DW16" i="24"/>
  <c r="DO16" i="24"/>
  <c r="DG16" i="24"/>
  <c r="CQ16" i="24"/>
  <c r="CI16" i="24"/>
  <c r="CA16" i="24"/>
  <c r="BS16" i="24"/>
  <c r="BK16" i="24"/>
  <c r="AU16" i="24"/>
  <c r="AM16" i="24"/>
  <c r="AE16" i="24"/>
  <c r="W16" i="24"/>
  <c r="O16" i="24"/>
  <c r="G16" i="24"/>
  <c r="FD15" i="24"/>
  <c r="EV15" i="24"/>
  <c r="EN15" i="24"/>
  <c r="EF15" i="24"/>
  <c r="DW15" i="24"/>
  <c r="DO15" i="24"/>
  <c r="DG15" i="24"/>
  <c r="CQ15" i="24"/>
  <c r="CI15" i="24"/>
  <c r="CA15" i="24"/>
  <c r="BS15" i="24"/>
  <c r="BK15" i="24"/>
  <c r="AU15" i="24"/>
  <c r="AM15" i="24"/>
  <c r="AE15" i="24"/>
  <c r="W15" i="24"/>
  <c r="O15" i="24"/>
  <c r="G15" i="24"/>
  <c r="FD14" i="24"/>
  <c r="EV14" i="24"/>
  <c r="EN14" i="24"/>
  <c r="EF14" i="24"/>
  <c r="DW14" i="24"/>
  <c r="DO14" i="24"/>
  <c r="DG14" i="24"/>
  <c r="CQ14" i="24"/>
  <c r="CI14" i="24"/>
  <c r="CA14" i="24"/>
  <c r="BS14" i="24"/>
  <c r="BK14" i="24"/>
  <c r="AU14" i="24"/>
  <c r="AM14" i="24"/>
  <c r="AE14" i="24"/>
  <c r="W14" i="24"/>
  <c r="O14" i="24"/>
  <c r="G14" i="24"/>
  <c r="FD13" i="24"/>
  <c r="EV13" i="24"/>
  <c r="EN13" i="24"/>
  <c r="EF13" i="24"/>
  <c r="DW13" i="24"/>
  <c r="DO13" i="24"/>
  <c r="DG13" i="24"/>
  <c r="CY13" i="24"/>
  <c r="CQ13" i="24"/>
  <c r="CI13" i="24"/>
  <c r="CA13" i="24"/>
  <c r="BS13" i="24"/>
  <c r="BK13" i="24"/>
  <c r="AU13" i="24"/>
  <c r="AM13" i="24"/>
  <c r="AE13" i="24"/>
  <c r="W13" i="24"/>
  <c r="O13" i="24"/>
  <c r="G13" i="24"/>
  <c r="GR49" i="24" l="1"/>
  <c r="W49" i="24"/>
  <c r="AE49" i="24"/>
  <c r="EV49" i="24"/>
  <c r="EF49" i="24"/>
  <c r="CI49" i="24"/>
  <c r="CQ49" i="24"/>
  <c r="O49" i="24"/>
  <c r="CA49" i="24"/>
  <c r="BK49" i="24"/>
  <c r="DW49" i="24"/>
  <c r="AM49" i="24"/>
  <c r="CY49" i="24"/>
  <c r="FD49" i="24"/>
  <c r="FL49" i="24"/>
  <c r="DG49" i="24"/>
  <c r="DO49" i="24"/>
  <c r="BC49" i="24"/>
  <c r="GJ49" i="24"/>
  <c r="AU49" i="24"/>
  <c r="G49" i="24"/>
  <c r="BS49" i="24"/>
  <c r="FT49" i="24"/>
  <c r="EN49" i="24"/>
  <c r="HG40" i="23"/>
  <c r="HG38" i="23"/>
  <c r="HG37" i="23"/>
  <c r="HG36" i="23"/>
  <c r="HG35" i="23"/>
  <c r="HG34" i="23"/>
  <c r="GY27" i="23"/>
  <c r="GY28" i="23"/>
  <c r="GY29" i="23"/>
  <c r="GY30" i="23"/>
  <c r="GY31" i="23"/>
  <c r="GY33" i="23"/>
  <c r="GY34" i="23"/>
  <c r="GY35" i="23"/>
  <c r="GY36" i="23"/>
  <c r="GY37" i="23"/>
  <c r="GY38" i="23"/>
  <c r="GY40" i="23"/>
  <c r="GY26" i="23"/>
  <c r="GY24" i="23"/>
  <c r="GY23" i="23"/>
  <c r="GY22" i="23"/>
  <c r="GY21" i="23"/>
  <c r="GY20" i="23"/>
  <c r="GQ27" i="23"/>
  <c r="GQ28" i="23"/>
  <c r="GQ29" i="23"/>
  <c r="GQ30" i="23"/>
  <c r="GQ31" i="23"/>
  <c r="GQ33" i="23"/>
  <c r="GQ34" i="23"/>
  <c r="GQ35" i="23"/>
  <c r="GQ36" i="23"/>
  <c r="GQ37" i="23"/>
  <c r="GQ38" i="23"/>
  <c r="GQ40" i="23"/>
  <c r="GA43" i="23"/>
  <c r="GI43" i="23"/>
  <c r="HG43" i="23"/>
  <c r="GI36" i="23"/>
  <c r="GI42" i="23" s="1"/>
  <c r="GA27" i="23"/>
  <c r="GA28" i="23"/>
  <c r="GA29" i="23"/>
  <c r="GA30" i="23"/>
  <c r="GA31" i="23"/>
  <c r="GA34" i="23"/>
  <c r="GA35" i="23"/>
  <c r="GA36" i="23"/>
  <c r="GA37" i="23"/>
  <c r="GA38" i="23"/>
  <c r="GA24" i="23"/>
  <c r="GA23" i="23"/>
  <c r="GA22" i="23"/>
  <c r="GA21" i="23"/>
  <c r="GA20" i="23"/>
  <c r="FS34" i="23"/>
  <c r="FS35" i="23"/>
  <c r="FS36" i="23"/>
  <c r="FS37" i="23"/>
  <c r="FS30" i="23"/>
  <c r="FS29" i="23"/>
  <c r="FS28" i="23"/>
  <c r="FS27" i="23"/>
  <c r="FK20" i="23"/>
  <c r="FK21" i="23"/>
  <c r="FK22" i="23"/>
  <c r="FK23" i="23"/>
  <c r="FK24" i="23"/>
  <c r="FK27" i="23"/>
  <c r="FK28" i="23"/>
  <c r="FK29" i="23"/>
  <c r="FK30" i="23"/>
  <c r="FK31" i="23"/>
  <c r="FK34" i="23"/>
  <c r="FK35" i="23"/>
  <c r="FK36" i="23"/>
  <c r="FK37" i="23"/>
  <c r="FK38" i="23"/>
  <c r="FK17" i="23"/>
  <c r="FK16" i="23"/>
  <c r="FK15" i="23"/>
  <c r="FK14" i="23"/>
  <c r="FK13" i="23"/>
  <c r="FC20" i="23"/>
  <c r="FC21" i="23"/>
  <c r="FC22" i="23"/>
  <c r="FC23" i="23"/>
  <c r="FC27" i="23"/>
  <c r="FC28" i="23"/>
  <c r="FC29" i="23"/>
  <c r="FC30" i="23"/>
  <c r="FC34" i="23"/>
  <c r="FC35" i="23"/>
  <c r="FC36" i="23"/>
  <c r="FC37" i="23"/>
  <c r="FC16" i="23"/>
  <c r="FC15" i="23"/>
  <c r="FC14" i="23"/>
  <c r="FC13" i="23"/>
  <c r="GY43" i="23"/>
  <c r="GQ43" i="23"/>
  <c r="FS43" i="23"/>
  <c r="FK43" i="23"/>
  <c r="FC43" i="23"/>
  <c r="HF42" i="23"/>
  <c r="GX42" i="23"/>
  <c r="GP42" i="23"/>
  <c r="GH42" i="23"/>
  <c r="FZ42" i="23"/>
  <c r="FR42" i="23"/>
  <c r="FJ42" i="23"/>
  <c r="FB42" i="23"/>
  <c r="FS42" i="23" l="1"/>
  <c r="HG42" i="23"/>
  <c r="GY42" i="23"/>
  <c r="GQ42" i="23"/>
  <c r="GA42" i="23"/>
  <c r="FK42" i="23"/>
  <c r="FC42" i="23"/>
  <c r="EU20" i="23"/>
  <c r="EU21" i="23"/>
  <c r="EU22" i="23"/>
  <c r="EU23" i="23"/>
  <c r="EU24" i="23"/>
  <c r="EU25" i="23"/>
  <c r="EU26" i="23"/>
  <c r="EU27" i="23"/>
  <c r="EU28" i="23"/>
  <c r="EU29" i="23"/>
  <c r="EU30" i="23"/>
  <c r="EU31" i="23"/>
  <c r="EU32" i="23"/>
  <c r="EU33" i="23"/>
  <c r="EU34" i="23"/>
  <c r="EU35" i="23"/>
  <c r="EU36" i="23"/>
  <c r="EU37" i="23"/>
  <c r="EU38" i="23"/>
  <c r="EU39" i="23"/>
  <c r="EU40" i="23"/>
  <c r="EU13" i="23"/>
  <c r="EU14" i="23"/>
  <c r="EU15" i="23"/>
  <c r="EU16" i="23"/>
  <c r="EU17" i="23"/>
  <c r="EU18" i="23"/>
  <c r="EU19" i="23"/>
  <c r="EM20" i="23"/>
  <c r="EM21" i="23"/>
  <c r="EM22" i="23"/>
  <c r="EM23" i="23"/>
  <c r="EM24" i="23"/>
  <c r="EM25" i="23"/>
  <c r="EM26" i="23"/>
  <c r="EM27" i="23"/>
  <c r="EM28" i="23"/>
  <c r="EM29" i="23"/>
  <c r="EM30" i="23"/>
  <c r="EM31" i="23"/>
  <c r="EM32" i="23"/>
  <c r="EM33" i="23"/>
  <c r="EM34" i="23"/>
  <c r="EM35" i="23"/>
  <c r="EM36" i="23"/>
  <c r="EM37" i="23"/>
  <c r="EM38" i="23"/>
  <c r="EM39" i="23"/>
  <c r="EM40" i="23"/>
  <c r="EE20" i="23"/>
  <c r="EE21" i="23"/>
  <c r="EE22" i="23"/>
  <c r="EE23" i="23"/>
  <c r="EE24" i="23"/>
  <c r="EE25" i="23"/>
  <c r="EE26" i="23"/>
  <c r="EE27" i="23"/>
  <c r="EE28" i="23"/>
  <c r="EE29" i="23"/>
  <c r="EE30" i="23"/>
  <c r="EE31" i="23"/>
  <c r="EE32" i="23"/>
  <c r="EE33" i="23"/>
  <c r="EE34" i="23"/>
  <c r="EE35" i="23"/>
  <c r="EE36" i="23"/>
  <c r="EE37" i="23"/>
  <c r="EE38" i="23"/>
  <c r="EE39" i="23"/>
  <c r="EE40" i="23"/>
  <c r="DW20" i="23"/>
  <c r="DW21" i="23"/>
  <c r="DW22" i="23"/>
  <c r="DW23" i="23"/>
  <c r="DW24" i="23"/>
  <c r="DW25" i="23"/>
  <c r="DW26" i="23"/>
  <c r="DW27" i="23"/>
  <c r="DW28" i="23"/>
  <c r="DW29" i="23"/>
  <c r="DW30" i="23"/>
  <c r="DW31" i="23"/>
  <c r="DW32" i="23"/>
  <c r="DW33" i="23"/>
  <c r="DW34" i="23"/>
  <c r="DW35" i="23"/>
  <c r="DW36" i="23"/>
  <c r="DW37" i="23"/>
  <c r="DW38" i="23"/>
  <c r="DW39" i="23"/>
  <c r="DW40" i="23"/>
  <c r="DO20" i="23"/>
  <c r="DO21" i="23"/>
  <c r="DO22" i="23"/>
  <c r="DO23" i="23"/>
  <c r="DO24" i="23"/>
  <c r="DO25" i="23"/>
  <c r="DO26" i="23"/>
  <c r="DO27" i="23"/>
  <c r="DO28" i="23"/>
  <c r="DO29" i="23"/>
  <c r="DO30" i="23"/>
  <c r="DO31" i="23"/>
  <c r="DO32" i="23"/>
  <c r="DO33" i="23"/>
  <c r="DO34" i="23"/>
  <c r="DO35" i="23"/>
  <c r="DO36" i="23"/>
  <c r="DO37" i="23"/>
  <c r="DO38" i="23"/>
  <c r="DO39" i="23"/>
  <c r="DO40" i="23"/>
  <c r="DG20" i="23"/>
  <c r="DG21" i="23"/>
  <c r="DG22" i="23"/>
  <c r="DG23" i="23"/>
  <c r="DG24" i="23"/>
  <c r="DG25" i="23"/>
  <c r="DG26" i="23"/>
  <c r="DG27" i="23"/>
  <c r="DG28" i="23"/>
  <c r="DG29" i="23"/>
  <c r="DG30" i="23"/>
  <c r="DG31" i="23"/>
  <c r="DG32" i="23"/>
  <c r="DG33" i="23"/>
  <c r="DG34" i="23"/>
  <c r="DG35" i="23"/>
  <c r="DG36" i="23"/>
  <c r="DG37" i="23"/>
  <c r="DG38" i="23"/>
  <c r="DG39" i="23"/>
  <c r="DG40" i="23"/>
  <c r="CY20" i="23"/>
  <c r="CY21" i="23"/>
  <c r="CY22" i="23"/>
  <c r="CY23" i="23"/>
  <c r="CY24" i="23"/>
  <c r="CY26" i="23"/>
  <c r="CY27" i="23"/>
  <c r="CY28" i="23"/>
  <c r="CY29" i="23"/>
  <c r="CY30" i="23"/>
  <c r="CY31" i="23"/>
  <c r="CY33" i="23"/>
  <c r="CY34" i="23"/>
  <c r="CY35" i="23"/>
  <c r="CY36" i="23"/>
  <c r="CY37" i="23"/>
  <c r="CY38" i="23"/>
  <c r="CY40" i="23"/>
  <c r="CY19" i="23"/>
  <c r="CY17" i="23"/>
  <c r="CY16" i="23"/>
  <c r="CY15" i="23"/>
  <c r="CY14" i="23"/>
  <c r="CY13" i="23"/>
  <c r="CQ40" i="23"/>
  <c r="CQ38" i="23"/>
  <c r="CQ37" i="23"/>
  <c r="CQ36" i="23"/>
  <c r="CQ35" i="23"/>
  <c r="CQ34" i="23"/>
  <c r="CQ33" i="23"/>
  <c r="CQ31" i="23"/>
  <c r="CQ30" i="23"/>
  <c r="CQ29" i="23"/>
  <c r="CQ28" i="23"/>
  <c r="CQ27" i="23"/>
  <c r="CQ26" i="23"/>
  <c r="CQ24" i="23"/>
  <c r="CQ23" i="23"/>
  <c r="CQ22" i="23"/>
  <c r="CQ21" i="23"/>
  <c r="CQ20" i="23"/>
  <c r="CQ19" i="23"/>
  <c r="CQ17" i="23"/>
  <c r="CQ16" i="23"/>
  <c r="CQ15" i="23"/>
  <c r="CQ14" i="23"/>
  <c r="CQ13" i="23"/>
  <c r="CI20" i="23"/>
  <c r="CI21" i="23"/>
  <c r="CI22" i="23"/>
  <c r="CI23" i="23"/>
  <c r="CI24" i="23"/>
  <c r="CI27" i="23"/>
  <c r="CI28" i="23"/>
  <c r="CI29" i="23"/>
  <c r="CI30" i="23"/>
  <c r="CI31" i="23"/>
  <c r="CI34" i="23"/>
  <c r="CI35" i="23"/>
  <c r="CI36" i="23"/>
  <c r="CI37" i="23"/>
  <c r="CI38" i="23"/>
  <c r="CA20" i="23"/>
  <c r="CA21" i="23"/>
  <c r="CA22" i="23"/>
  <c r="CA23" i="23"/>
  <c r="CA24" i="23"/>
  <c r="CA25" i="23"/>
  <c r="CA27" i="23"/>
  <c r="CA28" i="23"/>
  <c r="CA29" i="23"/>
  <c r="CA30" i="23"/>
  <c r="CA31" i="23"/>
  <c r="CA32" i="23"/>
  <c r="CA34" i="23"/>
  <c r="CA35" i="23"/>
  <c r="CA36" i="23"/>
  <c r="CA37" i="23"/>
  <c r="CA38" i="23"/>
  <c r="CA39" i="23"/>
  <c r="CA16" i="23"/>
  <c r="CA17" i="23"/>
  <c r="CA18" i="23"/>
  <c r="BS20" i="23"/>
  <c r="BS21" i="23"/>
  <c r="BS22" i="23"/>
  <c r="BS23" i="23"/>
  <c r="BS24" i="23"/>
  <c r="BS25" i="23"/>
  <c r="BS26" i="23"/>
  <c r="BS27" i="23"/>
  <c r="BS28" i="23"/>
  <c r="BS29" i="23"/>
  <c r="BS30" i="23"/>
  <c r="BS31" i="23"/>
  <c r="BS32" i="23"/>
  <c r="BS33" i="23"/>
  <c r="BS34" i="23"/>
  <c r="BS35" i="23"/>
  <c r="BS36" i="23"/>
  <c r="BS37" i="23"/>
  <c r="BS38" i="23"/>
  <c r="BS39" i="23"/>
  <c r="BS40" i="23"/>
  <c r="BS19" i="23"/>
  <c r="BS18" i="23"/>
  <c r="BS17" i="23"/>
  <c r="BS16" i="23"/>
  <c r="BS15" i="23"/>
  <c r="BS14" i="23"/>
  <c r="BS13" i="23"/>
  <c r="BK20" i="23"/>
  <c r="BK21" i="23"/>
  <c r="BK22" i="23"/>
  <c r="BK23" i="23"/>
  <c r="BK24" i="23"/>
  <c r="BK25" i="23"/>
  <c r="BK26" i="23"/>
  <c r="BK27" i="23"/>
  <c r="BK28" i="23"/>
  <c r="BK29" i="23"/>
  <c r="BK30" i="23"/>
  <c r="BK31" i="23"/>
  <c r="BK32" i="23"/>
  <c r="BK33" i="23"/>
  <c r="BK34" i="23"/>
  <c r="BK35" i="23"/>
  <c r="BK36" i="23"/>
  <c r="BK37" i="23"/>
  <c r="BK38" i="23"/>
  <c r="BK39" i="23"/>
  <c r="BK40" i="23"/>
  <c r="BC20" i="23"/>
  <c r="BC21" i="23"/>
  <c r="BC22" i="23"/>
  <c r="AU20" i="23"/>
  <c r="AU21" i="23"/>
  <c r="AU22" i="23"/>
  <c r="AU23" i="23"/>
  <c r="AU24" i="23"/>
  <c r="AU25" i="23"/>
  <c r="AU26" i="23"/>
  <c r="AU27" i="23"/>
  <c r="AU28" i="23"/>
  <c r="AU29" i="23"/>
  <c r="AU30" i="23"/>
  <c r="AU31" i="23"/>
  <c r="AU32" i="23"/>
  <c r="AU33" i="23"/>
  <c r="AU34" i="23"/>
  <c r="AU35" i="23"/>
  <c r="AU36" i="23"/>
  <c r="AU37" i="23"/>
  <c r="AU38" i="23"/>
  <c r="AU39" i="23"/>
  <c r="AU40" i="23"/>
  <c r="AM20" i="23"/>
  <c r="AM21" i="23"/>
  <c r="AM22" i="23"/>
  <c r="AM23" i="23"/>
  <c r="AM24" i="23"/>
  <c r="AM27" i="23"/>
  <c r="AM28" i="23"/>
  <c r="AM29" i="23"/>
  <c r="AM30" i="23"/>
  <c r="AM31" i="23"/>
  <c r="AM34" i="23"/>
  <c r="AM35" i="23"/>
  <c r="AM36" i="23"/>
  <c r="AM37" i="23"/>
  <c r="AM38" i="23"/>
  <c r="AE20" i="23"/>
  <c r="AE21" i="23"/>
  <c r="AE22" i="23"/>
  <c r="AE23" i="23"/>
  <c r="AE24" i="23"/>
  <c r="AE25" i="23"/>
  <c r="AE26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EU43" i="23" l="1"/>
  <c r="EM43" i="23"/>
  <c r="EE43" i="23"/>
  <c r="DW43" i="23"/>
  <c r="DO43" i="23"/>
  <c r="DG43" i="23"/>
  <c r="CY43" i="23"/>
  <c r="CQ43" i="23"/>
  <c r="CI43" i="23"/>
  <c r="CA43" i="23"/>
  <c r="BS43" i="23"/>
  <c r="BK43" i="23"/>
  <c r="BC43" i="23"/>
  <c r="AU43" i="23"/>
  <c r="AM43" i="23"/>
  <c r="AE43" i="23"/>
  <c r="W43" i="23"/>
  <c r="O43" i="23"/>
  <c r="G43" i="23"/>
  <c r="ET42" i="23"/>
  <c r="EL42" i="23"/>
  <c r="ED42" i="23"/>
  <c r="DV42" i="23"/>
  <c r="DN42" i="23"/>
  <c r="DF42" i="23"/>
  <c r="CX42" i="23"/>
  <c r="CP42" i="23"/>
  <c r="CH42" i="23"/>
  <c r="BZ42" i="23"/>
  <c r="BR42" i="23"/>
  <c r="BJ42" i="23"/>
  <c r="BB42" i="23"/>
  <c r="AT42" i="23"/>
  <c r="AL42" i="23"/>
  <c r="AD42" i="23"/>
  <c r="V42" i="23"/>
  <c r="N42" i="23"/>
  <c r="F42" i="23"/>
  <c r="O40" i="23"/>
  <c r="G40" i="23"/>
  <c r="O39" i="23"/>
  <c r="G39" i="23"/>
  <c r="O38" i="23"/>
  <c r="G38" i="23"/>
  <c r="BS42" i="23"/>
  <c r="O37" i="23"/>
  <c r="G37" i="23"/>
  <c r="O36" i="23"/>
  <c r="G36" i="23"/>
  <c r="O35" i="23"/>
  <c r="G35" i="23"/>
  <c r="O34" i="23"/>
  <c r="G34" i="23"/>
  <c r="O33" i="23"/>
  <c r="G33" i="23"/>
  <c r="O32" i="23"/>
  <c r="G32" i="23"/>
  <c r="O31" i="23"/>
  <c r="G31" i="23"/>
  <c r="O30" i="23"/>
  <c r="G30" i="23"/>
  <c r="O29" i="23"/>
  <c r="G29" i="23"/>
  <c r="O28" i="23"/>
  <c r="G28" i="23"/>
  <c r="O27" i="23"/>
  <c r="G27" i="23"/>
  <c r="O26" i="23"/>
  <c r="G26" i="23"/>
  <c r="O25" i="23"/>
  <c r="G25" i="23"/>
  <c r="O24" i="23"/>
  <c r="G24" i="23"/>
  <c r="O23" i="23"/>
  <c r="G23" i="23"/>
  <c r="O22" i="23"/>
  <c r="G22" i="23"/>
  <c r="O21" i="23"/>
  <c r="G21" i="23"/>
  <c r="O20" i="23"/>
  <c r="G20" i="23"/>
  <c r="EM19" i="23"/>
  <c r="EE19" i="23"/>
  <c r="DW19" i="23"/>
  <c r="DO19" i="23"/>
  <c r="DG19" i="23"/>
  <c r="BK19" i="23"/>
  <c r="AU19" i="23"/>
  <c r="AE19" i="23"/>
  <c r="W19" i="23"/>
  <c r="O19" i="23"/>
  <c r="G19" i="23"/>
  <c r="EM18" i="23"/>
  <c r="EE18" i="23"/>
  <c r="DW18" i="23"/>
  <c r="DO18" i="23"/>
  <c r="DG18" i="23"/>
  <c r="BK18" i="23"/>
  <c r="AU18" i="23"/>
  <c r="AE18" i="23"/>
  <c r="W18" i="23"/>
  <c r="O18" i="23"/>
  <c r="G18" i="23"/>
  <c r="EM17" i="23"/>
  <c r="EE17" i="23"/>
  <c r="DW17" i="23"/>
  <c r="DO17" i="23"/>
  <c r="DG17" i="23"/>
  <c r="CI17" i="23"/>
  <c r="BK17" i="23"/>
  <c r="AU17" i="23"/>
  <c r="AM17" i="23"/>
  <c r="AE17" i="23"/>
  <c r="W17" i="23"/>
  <c r="O17" i="23"/>
  <c r="G17" i="23"/>
  <c r="EM16" i="23"/>
  <c r="EE16" i="23"/>
  <c r="DW16" i="23"/>
  <c r="DO16" i="23"/>
  <c r="DG16" i="23"/>
  <c r="CI16" i="23"/>
  <c r="BK16" i="23"/>
  <c r="AU16" i="23"/>
  <c r="AM16" i="23"/>
  <c r="AE16" i="23"/>
  <c r="W16" i="23"/>
  <c r="O16" i="23"/>
  <c r="G16" i="23"/>
  <c r="EM15" i="23"/>
  <c r="EE15" i="23"/>
  <c r="DW15" i="23"/>
  <c r="DO15" i="23"/>
  <c r="DG15" i="23"/>
  <c r="CI15" i="23"/>
  <c r="CA15" i="23"/>
  <c r="BK15" i="23"/>
  <c r="BC15" i="23"/>
  <c r="AU15" i="23"/>
  <c r="AM15" i="23"/>
  <c r="AE15" i="23"/>
  <c r="W15" i="23"/>
  <c r="O15" i="23"/>
  <c r="G15" i="23"/>
  <c r="EM14" i="23"/>
  <c r="EE14" i="23"/>
  <c r="DW14" i="23"/>
  <c r="DO14" i="23"/>
  <c r="DG14" i="23"/>
  <c r="CI14" i="23"/>
  <c r="CA14" i="23"/>
  <c r="BK14" i="23"/>
  <c r="BC14" i="23"/>
  <c r="AU14" i="23"/>
  <c r="AM14" i="23"/>
  <c r="AE14" i="23"/>
  <c r="W14" i="23"/>
  <c r="O14" i="23"/>
  <c r="G14" i="23"/>
  <c r="EM13" i="23"/>
  <c r="EE13" i="23"/>
  <c r="DW13" i="23"/>
  <c r="DO13" i="23"/>
  <c r="DG13" i="23"/>
  <c r="CI13" i="23"/>
  <c r="CA13" i="23"/>
  <c r="BK13" i="23"/>
  <c r="BC13" i="23"/>
  <c r="AU13" i="23"/>
  <c r="AM13" i="23"/>
  <c r="AE13" i="23"/>
  <c r="W13" i="23"/>
  <c r="O13" i="23"/>
  <c r="G13" i="23"/>
  <c r="AM42" i="23" l="1"/>
  <c r="EM42" i="23"/>
  <c r="CQ42" i="23"/>
  <c r="CY42" i="23"/>
  <c r="AU42" i="23"/>
  <c r="EU42" i="23"/>
  <c r="O42" i="23"/>
  <c r="BC42" i="23"/>
  <c r="DO42" i="23"/>
  <c r="BK42" i="23"/>
  <c r="DW42" i="23"/>
  <c r="CA42" i="23"/>
  <c r="G42" i="23"/>
  <c r="DG42" i="23"/>
  <c r="W42" i="23"/>
  <c r="AE42" i="23"/>
  <c r="CI42" i="23"/>
  <c r="EE42" i="23"/>
  <c r="HO34" i="22"/>
  <c r="HO35" i="22"/>
  <c r="HO36" i="22"/>
  <c r="HO37" i="22"/>
  <c r="HO38" i="22"/>
  <c r="HO39" i="22"/>
  <c r="HO40" i="22"/>
  <c r="GY20" i="22"/>
  <c r="GY21" i="22"/>
  <c r="GY22" i="22"/>
  <c r="GY23" i="22"/>
  <c r="GY24" i="22"/>
  <c r="GY25" i="22"/>
  <c r="GY26" i="22"/>
  <c r="GY27" i="22"/>
  <c r="GY28" i="22"/>
  <c r="GY29" i="22"/>
  <c r="GY30" i="22"/>
  <c r="GY31" i="22"/>
  <c r="GY32" i="22"/>
  <c r="GY33" i="22"/>
  <c r="GY34" i="22"/>
  <c r="GY35" i="22"/>
  <c r="GY36" i="22"/>
  <c r="GY37" i="22"/>
  <c r="GY38" i="22"/>
  <c r="GY39" i="22"/>
  <c r="GY40" i="22"/>
  <c r="GQ43" i="22"/>
  <c r="GQ20" i="22"/>
  <c r="GQ21" i="22"/>
  <c r="GQ22" i="22"/>
  <c r="GQ23" i="22"/>
  <c r="GQ24" i="22"/>
  <c r="GQ27" i="22"/>
  <c r="GQ28" i="22"/>
  <c r="GQ29" i="22"/>
  <c r="GQ30" i="22"/>
  <c r="GQ31" i="22"/>
  <c r="GQ34" i="22"/>
  <c r="GQ35" i="22"/>
  <c r="GQ36" i="22"/>
  <c r="GQ37" i="22"/>
  <c r="GQ38" i="22"/>
  <c r="GQ17" i="22"/>
  <c r="GQ16" i="22"/>
  <c r="GQ15" i="22"/>
  <c r="GQ14" i="22"/>
  <c r="GQ13" i="22"/>
  <c r="GI20" i="22"/>
  <c r="GI21" i="22"/>
  <c r="GI22" i="22"/>
  <c r="GI23" i="22"/>
  <c r="GI24" i="22"/>
  <c r="GI25" i="22"/>
  <c r="GI26" i="22"/>
  <c r="GI27" i="22"/>
  <c r="GI28" i="22"/>
  <c r="GI29" i="22"/>
  <c r="GI30" i="22"/>
  <c r="GI31" i="22"/>
  <c r="GI32" i="22"/>
  <c r="GI33" i="22"/>
  <c r="GI34" i="22"/>
  <c r="GI35" i="22"/>
  <c r="GI36" i="22"/>
  <c r="GI37" i="22"/>
  <c r="GI38" i="22"/>
  <c r="GI39" i="22"/>
  <c r="GI40" i="22"/>
  <c r="GA20" i="22"/>
  <c r="GA21" i="22"/>
  <c r="GA22" i="22"/>
  <c r="GA23" i="22"/>
  <c r="GA24" i="22"/>
  <c r="GA25" i="22"/>
  <c r="GA26" i="22"/>
  <c r="GA27" i="22"/>
  <c r="GA28" i="22"/>
  <c r="GA29" i="22"/>
  <c r="GA30" i="22"/>
  <c r="GA31" i="22"/>
  <c r="GA32" i="22"/>
  <c r="GA33" i="22"/>
  <c r="GA34" i="22"/>
  <c r="GA35" i="22"/>
  <c r="GA36" i="22"/>
  <c r="GA37" i="22"/>
  <c r="GA38" i="22"/>
  <c r="GA39" i="22"/>
  <c r="GA40" i="22"/>
  <c r="FS40" i="22"/>
  <c r="FS39" i="22"/>
  <c r="FS38" i="22"/>
  <c r="FS37" i="22"/>
  <c r="FS36" i="22"/>
  <c r="FS35" i="22"/>
  <c r="FS34" i="22"/>
  <c r="FS33" i="22"/>
  <c r="FS32" i="22"/>
  <c r="FS31" i="22"/>
  <c r="FS30" i="22"/>
  <c r="FS29" i="22"/>
  <c r="FS28" i="22"/>
  <c r="FS27" i="22"/>
  <c r="FS26" i="22"/>
  <c r="FS25" i="22"/>
  <c r="FS24" i="22"/>
  <c r="FS23" i="22"/>
  <c r="FS22" i="22"/>
  <c r="FS21" i="22"/>
  <c r="FS20" i="22"/>
  <c r="FS19" i="22"/>
  <c r="FS18" i="22"/>
  <c r="FS17" i="22"/>
  <c r="FS16" i="22"/>
  <c r="FS15" i="22"/>
  <c r="FS14" i="22"/>
  <c r="FS13" i="22"/>
  <c r="GA13" i="22"/>
  <c r="GA14" i="22"/>
  <c r="GA15" i="22"/>
  <c r="GA16" i="22"/>
  <c r="GA17" i="22"/>
  <c r="GA18" i="22"/>
  <c r="GA19" i="22"/>
  <c r="FK43" i="22"/>
  <c r="FK20" i="22"/>
  <c r="FK21" i="22"/>
  <c r="FK22" i="22"/>
  <c r="FK23" i="22"/>
  <c r="FK24" i="22"/>
  <c r="FK25" i="22"/>
  <c r="FK27" i="22"/>
  <c r="FK28" i="22"/>
  <c r="FK29" i="22"/>
  <c r="FK30" i="22"/>
  <c r="FK31" i="22"/>
  <c r="FK32" i="22"/>
  <c r="FK34" i="22"/>
  <c r="FK35" i="22"/>
  <c r="FK36" i="22"/>
  <c r="FK37" i="22"/>
  <c r="FK38" i="22"/>
  <c r="FK39" i="22"/>
  <c r="FK18" i="22"/>
  <c r="FK17" i="22"/>
  <c r="FK16" i="22"/>
  <c r="FK15" i="22"/>
  <c r="FK14" i="22"/>
  <c r="FK13" i="22"/>
  <c r="FC43" i="22"/>
  <c r="FC20" i="22"/>
  <c r="FC21" i="22"/>
  <c r="FC22" i="22"/>
  <c r="FC23" i="22"/>
  <c r="FC27" i="22"/>
  <c r="FC28" i="22"/>
  <c r="FC29" i="22"/>
  <c r="FC30" i="22"/>
  <c r="FC34" i="22"/>
  <c r="FC35" i="22"/>
  <c r="FC36" i="22"/>
  <c r="FC37" i="22"/>
  <c r="FC16" i="22"/>
  <c r="FC15" i="22"/>
  <c r="FC14" i="22"/>
  <c r="FC13" i="22"/>
  <c r="EU43" i="22"/>
  <c r="EU40" i="22"/>
  <c r="EU38" i="22"/>
  <c r="EU37" i="22"/>
  <c r="EU36" i="22"/>
  <c r="EU35" i="22"/>
  <c r="EU34" i="22"/>
  <c r="EU33" i="22"/>
  <c r="EU31" i="22"/>
  <c r="EU30" i="22"/>
  <c r="EU29" i="22"/>
  <c r="EU28" i="22"/>
  <c r="EU27" i="22"/>
  <c r="EU26" i="22"/>
  <c r="EU24" i="22"/>
  <c r="EU23" i="22"/>
  <c r="EU22" i="22"/>
  <c r="EU21" i="22"/>
  <c r="EU20" i="22"/>
  <c r="EU19" i="22"/>
  <c r="EU17" i="22"/>
  <c r="EU16" i="22"/>
  <c r="EU15" i="22"/>
  <c r="EU14" i="22"/>
  <c r="EU13" i="22"/>
  <c r="EM34" i="22"/>
  <c r="EM35" i="22"/>
  <c r="EM28" i="22"/>
  <c r="EM27" i="22"/>
  <c r="EE43" i="22" l="1"/>
  <c r="EE35" i="22"/>
  <c r="HG20" i="22"/>
  <c r="HG21" i="22"/>
  <c r="HG22" i="22"/>
  <c r="HG23" i="22"/>
  <c r="HG24" i="22"/>
  <c r="HG25" i="22"/>
  <c r="HG26" i="22"/>
  <c r="HG27" i="22"/>
  <c r="HG28" i="22"/>
  <c r="HG29" i="22"/>
  <c r="HG30" i="22"/>
  <c r="HG31" i="22"/>
  <c r="HG32" i="22"/>
  <c r="HG33" i="22"/>
  <c r="HG34" i="22"/>
  <c r="HG35" i="22"/>
  <c r="HG36" i="22"/>
  <c r="HG37" i="22"/>
  <c r="HG38" i="22"/>
  <c r="HG39" i="22"/>
  <c r="HG40" i="22"/>
  <c r="DO20" i="22"/>
  <c r="DO21" i="22"/>
  <c r="DO22" i="22"/>
  <c r="DO23" i="22"/>
  <c r="DO24" i="22"/>
  <c r="DO25" i="22"/>
  <c r="DO26" i="22"/>
  <c r="DO27" i="22"/>
  <c r="DO28" i="22"/>
  <c r="DO29" i="22"/>
  <c r="DO30" i="22"/>
  <c r="DO31" i="22"/>
  <c r="DO32" i="22"/>
  <c r="DO33" i="22"/>
  <c r="DO34" i="22"/>
  <c r="DO35" i="22"/>
  <c r="DO36" i="22"/>
  <c r="DO37" i="22"/>
  <c r="DO38" i="22"/>
  <c r="DO39" i="22"/>
  <c r="DO40" i="22"/>
  <c r="DG20" i="22"/>
  <c r="DG21" i="22"/>
  <c r="DG22" i="22"/>
  <c r="DG27" i="22"/>
  <c r="DG28" i="22"/>
  <c r="DG29" i="22"/>
  <c r="DG34" i="22"/>
  <c r="DG35" i="22"/>
  <c r="DG36" i="22"/>
  <c r="CY43" i="22"/>
  <c r="CY37" i="22"/>
  <c r="GI13" i="22"/>
  <c r="GY13" i="22"/>
  <c r="HG13" i="22"/>
  <c r="GI14" i="22"/>
  <c r="GY14" i="22"/>
  <c r="HG14" i="22"/>
  <c r="GI15" i="22"/>
  <c r="GY15" i="22"/>
  <c r="HG15" i="22"/>
  <c r="GI16" i="22"/>
  <c r="GY16" i="22"/>
  <c r="HG16" i="22"/>
  <c r="GI17" i="22"/>
  <c r="GY17" i="22"/>
  <c r="HG17" i="22"/>
  <c r="GI18" i="22"/>
  <c r="GY18" i="22"/>
  <c r="HG18" i="22"/>
  <c r="GI19" i="22"/>
  <c r="GY19" i="22"/>
  <c r="HG19" i="22"/>
  <c r="HO27" i="22"/>
  <c r="HO28" i="22"/>
  <c r="HO29" i="22"/>
  <c r="HO30" i="22"/>
  <c r="HO31" i="22"/>
  <c r="HO32" i="22"/>
  <c r="HO33" i="22"/>
  <c r="FZ42" i="22"/>
  <c r="GH42" i="22"/>
  <c r="GP42" i="22"/>
  <c r="GX42" i="22"/>
  <c r="HF42" i="22"/>
  <c r="HN42" i="22"/>
  <c r="GA43" i="22"/>
  <c r="GI43" i="22"/>
  <c r="GY43" i="22"/>
  <c r="HG43" i="22"/>
  <c r="HO43" i="22"/>
  <c r="DG13" i="22"/>
  <c r="DO13" i="22"/>
  <c r="DG14" i="22"/>
  <c r="DO14" i="22"/>
  <c r="DG15" i="22"/>
  <c r="DO15" i="22"/>
  <c r="DO16" i="22"/>
  <c r="DO17" i="22"/>
  <c r="DO18" i="22"/>
  <c r="DO19" i="22"/>
  <c r="DW34" i="22"/>
  <c r="EE34" i="22"/>
  <c r="DW35" i="22"/>
  <c r="DW36" i="22"/>
  <c r="EE36" i="22"/>
  <c r="DW37" i="22"/>
  <c r="EE37" i="22"/>
  <c r="DW38" i="22"/>
  <c r="EE38" i="22"/>
  <c r="DW39" i="22"/>
  <c r="EE39" i="22"/>
  <c r="DW40" i="22"/>
  <c r="EE40" i="22"/>
  <c r="DF42" i="22"/>
  <c r="DN42" i="22"/>
  <c r="DV42" i="22"/>
  <c r="ED42" i="22"/>
  <c r="EL42" i="22"/>
  <c r="ET42" i="22"/>
  <c r="FB42" i="22"/>
  <c r="FJ42" i="22"/>
  <c r="FR42" i="22"/>
  <c r="DG43" i="22"/>
  <c r="DO43" i="22"/>
  <c r="DW43" i="22"/>
  <c r="EM43" i="22"/>
  <c r="FS43" i="22"/>
  <c r="CQ20" i="22"/>
  <c r="CQ21" i="22"/>
  <c r="CQ22" i="22"/>
  <c r="CQ23" i="22"/>
  <c r="CQ24" i="22"/>
  <c r="CQ25" i="22"/>
  <c r="CQ26" i="22"/>
  <c r="CQ27" i="22"/>
  <c r="CQ28" i="22"/>
  <c r="CQ29" i="22"/>
  <c r="CQ30" i="22"/>
  <c r="CQ31" i="22"/>
  <c r="CQ32" i="22"/>
  <c r="CQ33" i="22"/>
  <c r="CQ34" i="22"/>
  <c r="CQ35" i="22"/>
  <c r="CQ36" i="22"/>
  <c r="CQ37" i="22"/>
  <c r="CQ38" i="22"/>
  <c r="CQ39" i="22"/>
  <c r="CQ40" i="22"/>
  <c r="CQ43" i="22"/>
  <c r="CI43" i="22"/>
  <c r="CI19" i="22"/>
  <c r="CA20" i="22"/>
  <c r="CA21" i="22"/>
  <c r="CA22" i="22"/>
  <c r="CA23" i="22"/>
  <c r="CA24" i="22"/>
  <c r="CA27" i="22"/>
  <c r="CA28" i="22"/>
  <c r="CA29" i="22"/>
  <c r="CA30" i="22"/>
  <c r="CA31" i="22"/>
  <c r="CA34" i="22"/>
  <c r="CA35" i="22"/>
  <c r="CA36" i="22"/>
  <c r="CA37" i="22"/>
  <c r="CA38" i="22"/>
  <c r="CA17" i="22"/>
  <c r="CA16" i="22"/>
  <c r="CA15" i="22"/>
  <c r="CA14" i="22"/>
  <c r="CA13" i="22"/>
  <c r="BS43" i="22"/>
  <c r="BS20" i="22"/>
  <c r="BS21" i="22"/>
  <c r="BS22" i="22"/>
  <c r="BS23" i="22"/>
  <c r="BS24" i="22"/>
  <c r="BS25" i="22"/>
  <c r="BS26" i="22"/>
  <c r="BS27" i="22"/>
  <c r="BS28" i="22"/>
  <c r="BS29" i="22"/>
  <c r="BS30" i="22"/>
  <c r="BS31" i="22"/>
  <c r="BS32" i="22"/>
  <c r="BS33" i="22"/>
  <c r="BS34" i="22"/>
  <c r="BS35" i="22"/>
  <c r="BS36" i="22"/>
  <c r="BS37" i="22"/>
  <c r="BS38" i="22"/>
  <c r="BS39" i="22"/>
  <c r="BS40" i="22"/>
  <c r="FK42" i="22" l="1"/>
  <c r="HO42" i="22"/>
  <c r="DG42" i="22"/>
  <c r="GY42" i="22"/>
  <c r="FC42" i="22"/>
  <c r="DW42" i="22"/>
  <c r="EU42" i="22"/>
  <c r="EE42" i="22"/>
  <c r="EM42" i="22"/>
  <c r="GA42" i="22"/>
  <c r="HG42" i="22"/>
  <c r="GQ42" i="22"/>
  <c r="FS42" i="22"/>
  <c r="DO42" i="22"/>
  <c r="GI42" i="22"/>
  <c r="BK20" i="22"/>
  <c r="BK21" i="22"/>
  <c r="BK22" i="22"/>
  <c r="BK23" i="22"/>
  <c r="BK27" i="22"/>
  <c r="BK28" i="22"/>
  <c r="BK29" i="22"/>
  <c r="BK30" i="22"/>
  <c r="BK34" i="22"/>
  <c r="BK35" i="22"/>
  <c r="BK36" i="22"/>
  <c r="BK37" i="22"/>
  <c r="BC20" i="22"/>
  <c r="BC21" i="22"/>
  <c r="BC22" i="22"/>
  <c r="BC23" i="22"/>
  <c r="BC24" i="22"/>
  <c r="BC26" i="22"/>
  <c r="BC27" i="22"/>
  <c r="BC28" i="22"/>
  <c r="BC29" i="22"/>
  <c r="BC30" i="22"/>
  <c r="BC31" i="22"/>
  <c r="BC33" i="22"/>
  <c r="BC34" i="22"/>
  <c r="BC35" i="22"/>
  <c r="BC36" i="22"/>
  <c r="BC37" i="22"/>
  <c r="BC38" i="22"/>
  <c r="BC40" i="22"/>
  <c r="AU20" i="22" l="1"/>
  <c r="AU21" i="22"/>
  <c r="AU22" i="22"/>
  <c r="AU23" i="22"/>
  <c r="AU24" i="22"/>
  <c r="AU25" i="22"/>
  <c r="AU26" i="22"/>
  <c r="AU27" i="22"/>
  <c r="AU28" i="22"/>
  <c r="AU29" i="22"/>
  <c r="AU30" i="22"/>
  <c r="AU31" i="22"/>
  <c r="AU32" i="22"/>
  <c r="AU33" i="22"/>
  <c r="AU34" i="22"/>
  <c r="AU35" i="22"/>
  <c r="AU36" i="22"/>
  <c r="AU37" i="22"/>
  <c r="AU38" i="22"/>
  <c r="AU39" i="22"/>
  <c r="AU40" i="22"/>
  <c r="AM20" i="22"/>
  <c r="AM21" i="22"/>
  <c r="AM22" i="22"/>
  <c r="AM23" i="22"/>
  <c r="AM24" i="22"/>
  <c r="AM25" i="22"/>
  <c r="AM26" i="22"/>
  <c r="AM27" i="22"/>
  <c r="AM28" i="22"/>
  <c r="AM29" i="22"/>
  <c r="AM30" i="22"/>
  <c r="AM31" i="22"/>
  <c r="AM32" i="22"/>
  <c r="AM33" i="22"/>
  <c r="AM34" i="22"/>
  <c r="AM35" i="22"/>
  <c r="AM36" i="22"/>
  <c r="AM37" i="22"/>
  <c r="AM38" i="22"/>
  <c r="AM39" i="22"/>
  <c r="AM40" i="22"/>
  <c r="AM19" i="22"/>
  <c r="AM18" i="22"/>
  <c r="AE43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19" i="22"/>
  <c r="W18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19" i="22"/>
  <c r="O18" i="22"/>
  <c r="G20" i="22"/>
  <c r="G21" i="22"/>
  <c r="G22" i="22"/>
  <c r="G23" i="22"/>
  <c r="G27" i="22"/>
  <c r="G28" i="22"/>
  <c r="G29" i="22"/>
  <c r="G30" i="22"/>
  <c r="G34" i="22"/>
  <c r="G35" i="22"/>
  <c r="G36" i="22"/>
  <c r="G37" i="22"/>
  <c r="G13" i="22"/>
  <c r="G14" i="22"/>
  <c r="G15" i="22"/>
  <c r="G16" i="22"/>
  <c r="CY42" i="22"/>
  <c r="CX42" i="22"/>
  <c r="CA43" i="22" l="1"/>
  <c r="BK43" i="22"/>
  <c r="BC43" i="22"/>
  <c r="AU43" i="22"/>
  <c r="AM43" i="22"/>
  <c r="W43" i="22"/>
  <c r="O43" i="22"/>
  <c r="G43" i="22"/>
  <c r="CP42" i="22"/>
  <c r="CH42" i="22"/>
  <c r="BZ42" i="22"/>
  <c r="BR42" i="22"/>
  <c r="BJ42" i="22"/>
  <c r="BB42" i="22"/>
  <c r="AT42" i="22"/>
  <c r="AL42" i="22"/>
  <c r="AD42" i="22"/>
  <c r="V42" i="22"/>
  <c r="N42" i="22"/>
  <c r="F42" i="22"/>
  <c r="CQ19" i="22"/>
  <c r="BS19" i="22"/>
  <c r="BC19" i="22"/>
  <c r="AU19" i="22"/>
  <c r="AE19" i="22"/>
  <c r="CQ18" i="22"/>
  <c r="BS18" i="22"/>
  <c r="AU18" i="22"/>
  <c r="AE18" i="22"/>
  <c r="CQ17" i="22"/>
  <c r="CI17" i="22"/>
  <c r="BS17" i="22"/>
  <c r="BC17" i="22"/>
  <c r="AU17" i="22"/>
  <c r="AM17" i="22"/>
  <c r="AE17" i="22"/>
  <c r="W17" i="22"/>
  <c r="O17" i="22"/>
  <c r="G42" i="22"/>
  <c r="CQ16" i="22"/>
  <c r="CI16" i="22"/>
  <c r="BS16" i="22"/>
  <c r="BK16" i="22"/>
  <c r="BC16" i="22"/>
  <c r="AU16" i="22"/>
  <c r="AM16" i="22"/>
  <c r="AE16" i="22"/>
  <c r="W16" i="22"/>
  <c r="O16" i="22"/>
  <c r="CQ15" i="22"/>
  <c r="CI15" i="22"/>
  <c r="BS15" i="22"/>
  <c r="BK15" i="22"/>
  <c r="BC15" i="22"/>
  <c r="AU15" i="22"/>
  <c r="AM15" i="22"/>
  <c r="AE15" i="22"/>
  <c r="W15" i="22"/>
  <c r="O15" i="22"/>
  <c r="CQ14" i="22"/>
  <c r="CI14" i="22"/>
  <c r="BS14" i="22"/>
  <c r="BK14" i="22"/>
  <c r="BC14" i="22"/>
  <c r="AU14" i="22"/>
  <c r="AM14" i="22"/>
  <c r="AE14" i="22"/>
  <c r="W14" i="22"/>
  <c r="O14" i="22"/>
  <c r="CQ13" i="22"/>
  <c r="CI13" i="22"/>
  <c r="BS13" i="22"/>
  <c r="BK13" i="22"/>
  <c r="BC13" i="22"/>
  <c r="AU13" i="22"/>
  <c r="AM13" i="22"/>
  <c r="AE13" i="22"/>
  <c r="W13" i="22"/>
  <c r="O13" i="22"/>
  <c r="AU42" i="22" l="1"/>
  <c r="CA42" i="22"/>
  <c r="AM42" i="22"/>
  <c r="BK42" i="22"/>
  <c r="BS42" i="22"/>
  <c r="BC42" i="22"/>
  <c r="CI42" i="22"/>
  <c r="O42" i="22"/>
  <c r="CQ42" i="22"/>
  <c r="AE42" i="22"/>
  <c r="W42" i="22"/>
  <c r="CY47" i="21"/>
  <c r="CY46" i="21"/>
  <c r="CY45" i="21"/>
  <c r="CY44" i="21"/>
  <c r="CY43" i="21"/>
  <c r="CY42" i="21"/>
  <c r="CY41" i="21"/>
  <c r="CY40" i="21"/>
  <c r="CY39" i="21"/>
  <c r="CY38" i="21"/>
  <c r="CY37" i="21"/>
  <c r="CY36" i="21"/>
  <c r="CY35" i="21"/>
  <c r="CY34" i="21"/>
  <c r="CY33" i="21"/>
  <c r="CY32" i="21"/>
  <c r="CY31" i="21"/>
  <c r="CY30" i="21"/>
  <c r="CY29" i="21"/>
  <c r="CY28" i="21"/>
  <c r="CY27" i="21"/>
  <c r="CY26" i="21"/>
  <c r="CY25" i="21"/>
  <c r="CY24" i="21"/>
  <c r="CY23" i="21"/>
  <c r="CY22" i="21"/>
  <c r="CY21" i="21"/>
  <c r="CY20" i="21"/>
  <c r="CY19" i="21"/>
  <c r="CY18" i="21"/>
  <c r="CY17" i="21"/>
  <c r="CY16" i="21"/>
  <c r="CY15" i="21"/>
  <c r="CY14" i="21"/>
  <c r="CY13" i="21"/>
  <c r="CI45" i="21"/>
  <c r="CI44" i="21"/>
  <c r="CI43" i="21"/>
  <c r="CI42" i="21"/>
  <c r="CI41" i="21"/>
  <c r="CI38" i="21"/>
  <c r="CI37" i="21"/>
  <c r="CI36" i="21"/>
  <c r="CI35" i="21"/>
  <c r="CI34" i="21"/>
  <c r="CI31" i="21"/>
  <c r="CI30" i="21"/>
  <c r="CI29" i="21"/>
  <c r="CI28" i="21"/>
  <c r="CI27" i="21"/>
  <c r="CI24" i="21"/>
  <c r="CI23" i="21"/>
  <c r="CI22" i="21"/>
  <c r="CI21" i="21"/>
  <c r="CI20" i="21"/>
  <c r="CI17" i="21"/>
  <c r="CI16" i="21"/>
  <c r="CI15" i="21"/>
  <c r="CI14" i="21"/>
  <c r="CI13" i="21"/>
  <c r="BR49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4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9" i="21"/>
  <c r="BS18" i="21"/>
  <c r="BS17" i="21"/>
  <c r="BS16" i="21"/>
  <c r="BS15" i="21"/>
  <c r="BS14" i="21"/>
  <c r="BS13" i="21"/>
  <c r="BJ49" i="21"/>
  <c r="BK45" i="21"/>
  <c r="BK44" i="21"/>
  <c r="BK43" i="21"/>
  <c r="BK42" i="21"/>
  <c r="BK41" i="21"/>
  <c r="BK38" i="21"/>
  <c r="BK37" i="21"/>
  <c r="BK36" i="21"/>
  <c r="BK35" i="21"/>
  <c r="BK34" i="21"/>
  <c r="BK31" i="21"/>
  <c r="BK30" i="21"/>
  <c r="BK29" i="21"/>
  <c r="BK28" i="21"/>
  <c r="BK27" i="21"/>
  <c r="BK24" i="21"/>
  <c r="BK23" i="21"/>
  <c r="BK22" i="21"/>
  <c r="BK21" i="21"/>
  <c r="BK20" i="21"/>
  <c r="BK17" i="21"/>
  <c r="BK16" i="21"/>
  <c r="BK15" i="21"/>
  <c r="BK14" i="21"/>
  <c r="BK13" i="21"/>
  <c r="BC47" i="21"/>
  <c r="BC45" i="21"/>
  <c r="BC44" i="21"/>
  <c r="BC43" i="21"/>
  <c r="BC42" i="21"/>
  <c r="BC41" i="21"/>
  <c r="BC40" i="21"/>
  <c r="BC38" i="21"/>
  <c r="BC37" i="21"/>
  <c r="BC36" i="21"/>
  <c r="BC35" i="21"/>
  <c r="BC34" i="21"/>
  <c r="BC33" i="21"/>
  <c r="BC31" i="21"/>
  <c r="BC30" i="21"/>
  <c r="BC29" i="21"/>
  <c r="BC28" i="21"/>
  <c r="BC27" i="21"/>
  <c r="BC26" i="21"/>
  <c r="BC24" i="21"/>
  <c r="BC23" i="21"/>
  <c r="BC22" i="21"/>
  <c r="BC21" i="21"/>
  <c r="BC20" i="21"/>
  <c r="BC19" i="21"/>
  <c r="AU47" i="21"/>
  <c r="AU46" i="21"/>
  <c r="AU45" i="21"/>
  <c r="AU44" i="21"/>
  <c r="AU43" i="21"/>
  <c r="AU42" i="21"/>
  <c r="AU41" i="21"/>
  <c r="AU40" i="21"/>
  <c r="AU39" i="21"/>
  <c r="AU38" i="21"/>
  <c r="AU37" i="21"/>
  <c r="AU36" i="21"/>
  <c r="AU35" i="21"/>
  <c r="AU34" i="21"/>
  <c r="AU33" i="21"/>
  <c r="AU32" i="21"/>
  <c r="AU31" i="21"/>
  <c r="AU30" i="21"/>
  <c r="AU29" i="21"/>
  <c r="AU28" i="21"/>
  <c r="AU27" i="21"/>
  <c r="AU26" i="21"/>
  <c r="AU25" i="21"/>
  <c r="AU24" i="21"/>
  <c r="AU23" i="21"/>
  <c r="AU22" i="21"/>
  <c r="AU21" i="21"/>
  <c r="AU20" i="21"/>
  <c r="AM45" i="21"/>
  <c r="AM44" i="21"/>
  <c r="AM43" i="21"/>
  <c r="AM42" i="21"/>
  <c r="AM41" i="21"/>
  <c r="AM38" i="21"/>
  <c r="AM37" i="21"/>
  <c r="AM36" i="21"/>
  <c r="AM35" i="21"/>
  <c r="AM34" i="21"/>
  <c r="AM31" i="21"/>
  <c r="AM30" i="21"/>
  <c r="AM29" i="21"/>
  <c r="AM28" i="21"/>
  <c r="AM27" i="21"/>
  <c r="AM24" i="21"/>
  <c r="AM23" i="21"/>
  <c r="AM22" i="21"/>
  <c r="AM21" i="21"/>
  <c r="AM20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4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W20" i="21"/>
  <c r="W21" i="21"/>
  <c r="W22" i="21"/>
  <c r="W23" i="21"/>
  <c r="W24" i="21"/>
  <c r="W27" i="21"/>
  <c r="W28" i="21"/>
  <c r="W29" i="21"/>
  <c r="W30" i="21"/>
  <c r="W31" i="21"/>
  <c r="W34" i="21"/>
  <c r="W35" i="21"/>
  <c r="W36" i="21"/>
  <c r="W37" i="21"/>
  <c r="W38" i="21"/>
  <c r="W41" i="21"/>
  <c r="W42" i="21"/>
  <c r="W43" i="21"/>
  <c r="W44" i="21"/>
  <c r="W45" i="21"/>
  <c r="O20" i="21"/>
  <c r="O21" i="21"/>
  <c r="O22" i="21"/>
  <c r="O23" i="21"/>
  <c r="O24" i="21"/>
  <c r="O27" i="21"/>
  <c r="O28" i="21"/>
  <c r="O29" i="21"/>
  <c r="O30" i="21"/>
  <c r="O31" i="21"/>
  <c r="O34" i="21"/>
  <c r="O35" i="21"/>
  <c r="O36" i="21"/>
  <c r="O37" i="21"/>
  <c r="O38" i="21"/>
  <c r="O41" i="21"/>
  <c r="O42" i="21"/>
  <c r="O43" i="21"/>
  <c r="O44" i="21"/>
  <c r="O45" i="21"/>
  <c r="CY50" i="21"/>
  <c r="CX49" i="21"/>
  <c r="CQ50" i="21"/>
  <c r="CP49" i="21"/>
  <c r="CQ45" i="21"/>
  <c r="CQ44" i="21"/>
  <c r="CQ43" i="21"/>
  <c r="CQ42" i="21"/>
  <c r="CQ41" i="21"/>
  <c r="CQ38" i="21"/>
  <c r="CQ37" i="21"/>
  <c r="CQ36" i="21"/>
  <c r="CQ35" i="21"/>
  <c r="CQ34" i="21"/>
  <c r="CQ31" i="21"/>
  <c r="CQ30" i="21"/>
  <c r="CQ29" i="21"/>
  <c r="CQ28" i="21"/>
  <c r="CQ27" i="21"/>
  <c r="CQ24" i="21"/>
  <c r="CQ23" i="21"/>
  <c r="CQ22" i="21"/>
  <c r="CQ21" i="21"/>
  <c r="CQ20" i="21"/>
  <c r="CQ17" i="21"/>
  <c r="CQ16" i="21"/>
  <c r="CQ15" i="21"/>
  <c r="CQ14" i="21"/>
  <c r="CQ13" i="21"/>
  <c r="CI50" i="21"/>
  <c r="CH49" i="21"/>
  <c r="CA50" i="21"/>
  <c r="BZ49" i="21"/>
  <c r="CA43" i="21"/>
  <c r="CA42" i="21"/>
  <c r="CA38" i="21"/>
  <c r="CA37" i="21"/>
  <c r="CA36" i="21"/>
  <c r="CA35" i="21"/>
  <c r="BS50" i="21"/>
  <c r="BK50" i="21"/>
  <c r="BC50" i="21"/>
  <c r="AU50" i="21"/>
  <c r="AM50" i="21"/>
  <c r="AE50" i="21"/>
  <c r="W50" i="21"/>
  <c r="O50" i="21"/>
  <c r="G50" i="21"/>
  <c r="BB49" i="21"/>
  <c r="AT49" i="21"/>
  <c r="AL49" i="21"/>
  <c r="AD49" i="21"/>
  <c r="V49" i="21"/>
  <c r="N49" i="21"/>
  <c r="F49" i="21"/>
  <c r="AU19" i="21"/>
  <c r="AE19" i="21"/>
  <c r="AU18" i="21"/>
  <c r="AE18" i="21"/>
  <c r="BC17" i="21"/>
  <c r="AU17" i="21"/>
  <c r="AM17" i="21"/>
  <c r="AE17" i="21"/>
  <c r="W17" i="21"/>
  <c r="O17" i="21"/>
  <c r="G17" i="21"/>
  <c r="BC16" i="21"/>
  <c r="AU16" i="21"/>
  <c r="AM16" i="21"/>
  <c r="AE16" i="21"/>
  <c r="W16" i="21"/>
  <c r="O16" i="21"/>
  <c r="BC15" i="21"/>
  <c r="AU15" i="21"/>
  <c r="AM15" i="21"/>
  <c r="AE15" i="21"/>
  <c r="W15" i="21"/>
  <c r="O15" i="21"/>
  <c r="BC14" i="21"/>
  <c r="AU14" i="21"/>
  <c r="AM14" i="21"/>
  <c r="AE14" i="21"/>
  <c r="W14" i="21"/>
  <c r="O14" i="21"/>
  <c r="BC13" i="21"/>
  <c r="AU13" i="21"/>
  <c r="AM13" i="21"/>
  <c r="AE13" i="21"/>
  <c r="W13" i="21"/>
  <c r="O13" i="21"/>
  <c r="CY49" i="21" l="1"/>
  <c r="CI49" i="21"/>
  <c r="BK49" i="21"/>
  <c r="BS49" i="21"/>
  <c r="BC49" i="21"/>
  <c r="CA49" i="21"/>
  <c r="CQ49" i="21"/>
  <c r="W49" i="21"/>
  <c r="G49" i="21"/>
  <c r="O49" i="21"/>
  <c r="AE49" i="21"/>
  <c r="AM49" i="21"/>
  <c r="AU49" i="21"/>
  <c r="BK38" i="20"/>
  <c r="BK37" i="20"/>
  <c r="BK36" i="20"/>
  <c r="BK35" i="20"/>
  <c r="BK34" i="20"/>
  <c r="BK31" i="20"/>
  <c r="BK30" i="20"/>
  <c r="BK29" i="20"/>
  <c r="BK28" i="20"/>
  <c r="BK27" i="20"/>
  <c r="BK24" i="20"/>
  <c r="BK23" i="20"/>
  <c r="BK22" i="20"/>
  <c r="BK21" i="20"/>
  <c r="BK20" i="20"/>
  <c r="BK17" i="20"/>
  <c r="BK16" i="20"/>
  <c r="BK15" i="20"/>
  <c r="BK14" i="20"/>
  <c r="BK13" i="20"/>
  <c r="BC40" i="20"/>
  <c r="BC39" i="20"/>
  <c r="BC38" i="20"/>
  <c r="BC37" i="20"/>
  <c r="BC36" i="20"/>
  <c r="BC35" i="20"/>
  <c r="BC34" i="20"/>
  <c r="BC33" i="20"/>
  <c r="BC32" i="20"/>
  <c r="BC31" i="20"/>
  <c r="BC30" i="20"/>
  <c r="BC29" i="20"/>
  <c r="BC28" i="20"/>
  <c r="BC27" i="20"/>
  <c r="BC26" i="20"/>
  <c r="BC25" i="20"/>
  <c r="BC24" i="20"/>
  <c r="BC23" i="20"/>
  <c r="BC22" i="20"/>
  <c r="BC21" i="20"/>
  <c r="BC20" i="20"/>
  <c r="AU40" i="20"/>
  <c r="AU39" i="20"/>
  <c r="AU38" i="20"/>
  <c r="AU37" i="20"/>
  <c r="AU36" i="20"/>
  <c r="AU35" i="20"/>
  <c r="AU34" i="20"/>
  <c r="AU33" i="20"/>
  <c r="AU32" i="20"/>
  <c r="AU31" i="20"/>
  <c r="AU30" i="20"/>
  <c r="AU29" i="20"/>
  <c r="AU28" i="20"/>
  <c r="AU27" i="20"/>
  <c r="AU26" i="20"/>
  <c r="AU25" i="20"/>
  <c r="AU24" i="20"/>
  <c r="AU23" i="20"/>
  <c r="AU22" i="20"/>
  <c r="AU21" i="20"/>
  <c r="AU20" i="20"/>
  <c r="AM40" i="20"/>
  <c r="AM39" i="20"/>
  <c r="AM38" i="20"/>
  <c r="AM37" i="20"/>
  <c r="AM36" i="20"/>
  <c r="AM35" i="20"/>
  <c r="AM34" i="20"/>
  <c r="AM33" i="20"/>
  <c r="AM32" i="20"/>
  <c r="AM31" i="20"/>
  <c r="AM30" i="20"/>
  <c r="AM29" i="20"/>
  <c r="AM28" i="20"/>
  <c r="AM27" i="20"/>
  <c r="AM26" i="20"/>
  <c r="AM25" i="20"/>
  <c r="AM24" i="20"/>
  <c r="AM23" i="20"/>
  <c r="AM22" i="20"/>
  <c r="AM21" i="20"/>
  <c r="AM20" i="20"/>
  <c r="AE40" i="20"/>
  <c r="AE39" i="20"/>
  <c r="AE38" i="20"/>
  <c r="AE37" i="20"/>
  <c r="AE36" i="20"/>
  <c r="AE35" i="20"/>
  <c r="AE34" i="20"/>
  <c r="AE33" i="20"/>
  <c r="AE32" i="20"/>
  <c r="AE31" i="20"/>
  <c r="AE30" i="20"/>
  <c r="AE29" i="20"/>
  <c r="AE28" i="20"/>
  <c r="AE27" i="20"/>
  <c r="AE26" i="20"/>
  <c r="AE25" i="20"/>
  <c r="AE24" i="20"/>
  <c r="AE23" i="20"/>
  <c r="AE22" i="20"/>
  <c r="AE21" i="20"/>
  <c r="AE20" i="20"/>
  <c r="W38" i="20"/>
  <c r="W37" i="20"/>
  <c r="W36" i="20"/>
  <c r="W35" i="20"/>
  <c r="W34" i="20"/>
  <c r="W31" i="20"/>
  <c r="W30" i="20"/>
  <c r="W29" i="20"/>
  <c r="W28" i="20"/>
  <c r="W27" i="20"/>
  <c r="W24" i="20"/>
  <c r="W23" i="20"/>
  <c r="W22" i="20"/>
  <c r="W21" i="20"/>
  <c r="W20" i="20"/>
  <c r="V42" i="20"/>
  <c r="O24" i="20"/>
  <c r="O31" i="20"/>
  <c r="O38" i="20"/>
  <c r="O17" i="20"/>
  <c r="BK43" i="20"/>
  <c r="BC43" i="20"/>
  <c r="AU43" i="20"/>
  <c r="AM43" i="20"/>
  <c r="AE43" i="20"/>
  <c r="W43" i="20"/>
  <c r="O43" i="20"/>
  <c r="G43" i="20"/>
  <c r="BJ42" i="20"/>
  <c r="BB42" i="20"/>
  <c r="AT42" i="20"/>
  <c r="AL42" i="20"/>
  <c r="AD42" i="20"/>
  <c r="N42" i="20"/>
  <c r="F42" i="20"/>
  <c r="BC19" i="20"/>
  <c r="AU19" i="20"/>
  <c r="AM19" i="20"/>
  <c r="AE19" i="20"/>
  <c r="BC18" i="20"/>
  <c r="AU18" i="20"/>
  <c r="AM18" i="20"/>
  <c r="AE18" i="20"/>
  <c r="BC17" i="20"/>
  <c r="AU17" i="20"/>
  <c r="AM17" i="20"/>
  <c r="AE17" i="20"/>
  <c r="W17" i="20"/>
  <c r="G17" i="20"/>
  <c r="BC16" i="20"/>
  <c r="AU16" i="20"/>
  <c r="AM16" i="20"/>
  <c r="AE16" i="20"/>
  <c r="W16" i="20"/>
  <c r="G16" i="20"/>
  <c r="BC15" i="20"/>
  <c r="AU15" i="20"/>
  <c r="AM15" i="20"/>
  <c r="AE15" i="20"/>
  <c r="W15" i="20"/>
  <c r="G15" i="20"/>
  <c r="BC14" i="20"/>
  <c r="AU14" i="20"/>
  <c r="AM14" i="20"/>
  <c r="AE14" i="20"/>
  <c r="W14" i="20"/>
  <c r="BC13" i="20"/>
  <c r="AU13" i="20"/>
  <c r="AM13" i="20"/>
  <c r="AE13" i="20"/>
  <c r="W13" i="20"/>
  <c r="G13" i="20"/>
  <c r="BK42" i="20" l="1"/>
  <c r="BC42" i="20"/>
  <c r="AU42" i="20"/>
  <c r="G42" i="20"/>
  <c r="W42" i="20"/>
  <c r="AE42" i="20"/>
  <c r="AM42" i="20"/>
  <c r="O42" i="20"/>
  <c r="BZ49" i="19"/>
  <c r="CA45" i="19"/>
  <c r="CA44" i="19"/>
  <c r="CA43" i="19"/>
  <c r="CA42" i="19"/>
  <c r="CA41" i="19"/>
  <c r="CA38" i="19"/>
  <c r="CA37" i="19"/>
  <c r="CA36" i="19"/>
  <c r="CA35" i="19"/>
  <c r="CA34" i="19"/>
  <c r="CA31" i="19"/>
  <c r="CA30" i="19"/>
  <c r="CA29" i="19"/>
  <c r="CA28" i="19"/>
  <c r="CA27" i="19"/>
  <c r="CA24" i="19"/>
  <c r="CA23" i="19"/>
  <c r="CA22" i="19"/>
  <c r="CA21" i="19"/>
  <c r="CA20" i="19"/>
  <c r="CA17" i="19"/>
  <c r="CA16" i="19"/>
  <c r="CA15" i="19"/>
  <c r="CA14" i="19"/>
  <c r="CA13" i="19"/>
  <c r="BS17" i="19"/>
  <c r="BK50" i="19"/>
  <c r="BJ49" i="19"/>
  <c r="BK47" i="19"/>
  <c r="BK46" i="19"/>
  <c r="BK45" i="19"/>
  <c r="BK44" i="19"/>
  <c r="BK43" i="19"/>
  <c r="BK42" i="19"/>
  <c r="BK41" i="19"/>
  <c r="BK40" i="19"/>
  <c r="BK39" i="19"/>
  <c r="BK38" i="19"/>
  <c r="BK37" i="19"/>
  <c r="BK36" i="19"/>
  <c r="BK35" i="19"/>
  <c r="BK34" i="19"/>
  <c r="BK33" i="19"/>
  <c r="BK32" i="19"/>
  <c r="BK31" i="19"/>
  <c r="BK30" i="19"/>
  <c r="BK29" i="19"/>
  <c r="BK28" i="19"/>
  <c r="BK27" i="19"/>
  <c r="BK26" i="19"/>
  <c r="BK25" i="19"/>
  <c r="BK24" i="19"/>
  <c r="BK23" i="19"/>
  <c r="BK22" i="19"/>
  <c r="BK21" i="19"/>
  <c r="BK20" i="19"/>
  <c r="BK19" i="19"/>
  <c r="BK18" i="19"/>
  <c r="BK17" i="19"/>
  <c r="BK16" i="19"/>
  <c r="BK15" i="19"/>
  <c r="BK14" i="19"/>
  <c r="BK13" i="19"/>
  <c r="BC47" i="19"/>
  <c r="BC46" i="19"/>
  <c r="BC45" i="19"/>
  <c r="BC44" i="19"/>
  <c r="BC43" i="19"/>
  <c r="BC42" i="19"/>
  <c r="BC41" i="19"/>
  <c r="BC40" i="19"/>
  <c r="BC39" i="19"/>
  <c r="BC38" i="19"/>
  <c r="BC37" i="19"/>
  <c r="BC36" i="19"/>
  <c r="BC35" i="19"/>
  <c r="BC34" i="19"/>
  <c r="BC33" i="19"/>
  <c r="BC32" i="19"/>
  <c r="BC31" i="19"/>
  <c r="BC30" i="19"/>
  <c r="BC29" i="19"/>
  <c r="BC28" i="19"/>
  <c r="BC27" i="19"/>
  <c r="BC26" i="19"/>
  <c r="BC25" i="19"/>
  <c r="BC24" i="19"/>
  <c r="BC23" i="19"/>
  <c r="BC22" i="19"/>
  <c r="BC21" i="19"/>
  <c r="BC20" i="19"/>
  <c r="BC19" i="19"/>
  <c r="BC18" i="19"/>
  <c r="BC17" i="19"/>
  <c r="BC16" i="19"/>
  <c r="BC15" i="19"/>
  <c r="BC14" i="19"/>
  <c r="BC13" i="19"/>
  <c r="AU20" i="19"/>
  <c r="AM47" i="19"/>
  <c r="AM46" i="19"/>
  <c r="AM45" i="19"/>
  <c r="AM44" i="19"/>
  <c r="AM43" i="19"/>
  <c r="AM42" i="19"/>
  <c r="AM41" i="19"/>
  <c r="AM40" i="19"/>
  <c r="AM39" i="19"/>
  <c r="AM38" i="19"/>
  <c r="AM37" i="19"/>
  <c r="AM36" i="19"/>
  <c r="AM35" i="19"/>
  <c r="AM34" i="19"/>
  <c r="AM33" i="19"/>
  <c r="AM32" i="19"/>
  <c r="AM31" i="19"/>
  <c r="AM30" i="19"/>
  <c r="AM29" i="19"/>
  <c r="AM28" i="19"/>
  <c r="AM27" i="19"/>
  <c r="AM26" i="19"/>
  <c r="AM25" i="19"/>
  <c r="AM24" i="19"/>
  <c r="AM23" i="19"/>
  <c r="AM22" i="19"/>
  <c r="AM21" i="19"/>
  <c r="AM20" i="19"/>
  <c r="AM19" i="19"/>
  <c r="AM18" i="19"/>
  <c r="AM17" i="19"/>
  <c r="AM16" i="19"/>
  <c r="AM15" i="19"/>
  <c r="AM14" i="19"/>
  <c r="AM13" i="19"/>
  <c r="AE47" i="19"/>
  <c r="AE46" i="19"/>
  <c r="AE45" i="19"/>
  <c r="AE44" i="19"/>
  <c r="AE43" i="19"/>
  <c r="AE42" i="19"/>
  <c r="AE41" i="19"/>
  <c r="AE40" i="19"/>
  <c r="AE39" i="19"/>
  <c r="AE38" i="19"/>
  <c r="AE37" i="19"/>
  <c r="AE36" i="19"/>
  <c r="AE35" i="19"/>
  <c r="AE34" i="19"/>
  <c r="AE33" i="19"/>
  <c r="AE32" i="19"/>
  <c r="AE31" i="19"/>
  <c r="AE30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W50" i="19"/>
  <c r="W47" i="19"/>
  <c r="W46" i="19"/>
  <c r="W45" i="19"/>
  <c r="W44" i="19"/>
  <c r="W43" i="19"/>
  <c r="W42" i="19"/>
  <c r="W41" i="19"/>
  <c r="W40" i="19"/>
  <c r="W39" i="19"/>
  <c r="W38" i="19"/>
  <c r="W37" i="19"/>
  <c r="W36" i="19"/>
  <c r="W35" i="19"/>
  <c r="W34" i="19"/>
  <c r="W33" i="19"/>
  <c r="W32" i="19"/>
  <c r="W31" i="19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O22" i="19"/>
  <c r="O29" i="19"/>
  <c r="O36" i="19"/>
  <c r="O43" i="19"/>
  <c r="O15" i="19"/>
  <c r="G27" i="19"/>
  <c r="G28" i="19"/>
  <c r="G29" i="19"/>
  <c r="G30" i="19"/>
  <c r="G31" i="19"/>
  <c r="G34" i="19"/>
  <c r="G35" i="19"/>
  <c r="G36" i="19"/>
  <c r="G37" i="19"/>
  <c r="G38" i="19"/>
  <c r="G41" i="19"/>
  <c r="G42" i="19"/>
  <c r="G43" i="19"/>
  <c r="G44" i="19"/>
  <c r="G45" i="19"/>
  <c r="G20" i="19"/>
  <c r="G21" i="19"/>
  <c r="G22" i="19"/>
  <c r="G23" i="19"/>
  <c r="G24" i="19"/>
  <c r="G17" i="19"/>
  <c r="G16" i="19"/>
  <c r="G15" i="19"/>
  <c r="G14" i="19"/>
  <c r="G13" i="19"/>
  <c r="BK49" i="19" l="1"/>
  <c r="CA50" i="19"/>
  <c r="BS50" i="19"/>
  <c r="BC50" i="19"/>
  <c r="AU50" i="19"/>
  <c r="AM50" i="19"/>
  <c r="AE50" i="19"/>
  <c r="O50" i="19"/>
  <c r="G50" i="19"/>
  <c r="BR49" i="19"/>
  <c r="BB49" i="19"/>
  <c r="AT49" i="19"/>
  <c r="AL49" i="19"/>
  <c r="AD49" i="19"/>
  <c r="V49" i="19"/>
  <c r="N49" i="19"/>
  <c r="F49" i="19"/>
  <c r="AU49" i="19" l="1"/>
  <c r="BS49" i="19"/>
  <c r="AM49" i="19"/>
  <c r="W49" i="19"/>
  <c r="AE49" i="19"/>
  <c r="BC49" i="19"/>
  <c r="O49" i="19"/>
  <c r="CA49" i="19"/>
  <c r="G49" i="19"/>
  <c r="GJ7" i="18"/>
  <c r="GJ6" i="18"/>
  <c r="DW13" i="18" l="1"/>
  <c r="DW14" i="18"/>
  <c r="DW15" i="18"/>
  <c r="DW16" i="18"/>
  <c r="DW17" i="18"/>
  <c r="DW20" i="18"/>
  <c r="DW21" i="18"/>
  <c r="DW22" i="18"/>
  <c r="DW23" i="18"/>
  <c r="DW24" i="18"/>
  <c r="DW27" i="18"/>
  <c r="DW28" i="18"/>
  <c r="DW29" i="18"/>
  <c r="DW30" i="18"/>
  <c r="DW31" i="18"/>
  <c r="DW38" i="18"/>
  <c r="DW37" i="18"/>
  <c r="DW36" i="18"/>
  <c r="DW35" i="18"/>
  <c r="DW34" i="18"/>
  <c r="DW43" i="18"/>
  <c r="EE43" i="18"/>
  <c r="EE40" i="18"/>
  <c r="EE39" i="18"/>
  <c r="EE38" i="18"/>
  <c r="EE37" i="18"/>
  <c r="EE36" i="18"/>
  <c r="EE35" i="18"/>
  <c r="EE34" i="18"/>
  <c r="EE33" i="18"/>
  <c r="EE32" i="18"/>
  <c r="EE31" i="18"/>
  <c r="EE30" i="18"/>
  <c r="EE29" i="18"/>
  <c r="EE28" i="18"/>
  <c r="EE27" i="18"/>
  <c r="EE26" i="18"/>
  <c r="EE25" i="18"/>
  <c r="EE24" i="18"/>
  <c r="EE23" i="18"/>
  <c r="EE22" i="18"/>
  <c r="EE21" i="18"/>
  <c r="EE20" i="18"/>
  <c r="EE19" i="18"/>
  <c r="EE18" i="18"/>
  <c r="EE17" i="18"/>
  <c r="EE16" i="18"/>
  <c r="EE15" i="18"/>
  <c r="EE14" i="18"/>
  <c r="EE13" i="18"/>
  <c r="DO37" i="18" l="1"/>
  <c r="DO36" i="18"/>
  <c r="DO35" i="18"/>
  <c r="DO34" i="18"/>
  <c r="DO23" i="18"/>
  <c r="DO22" i="18"/>
  <c r="DO21" i="18"/>
  <c r="DO20" i="18"/>
  <c r="DO16" i="18"/>
  <c r="DO15" i="18"/>
  <c r="DO14" i="18"/>
  <c r="DO13" i="18"/>
  <c r="DG23" i="18"/>
  <c r="DG22" i="18"/>
  <c r="DG21" i="18"/>
  <c r="DG16" i="18"/>
  <c r="DG15" i="18"/>
  <c r="DG14" i="18"/>
  <c r="CY38" i="18"/>
  <c r="CY37" i="18"/>
  <c r="CY36" i="18"/>
  <c r="CY35" i="18"/>
  <c r="CY34" i="18"/>
  <c r="CY31" i="18"/>
  <c r="CY30" i="18"/>
  <c r="CY29" i="18"/>
  <c r="CY28" i="18"/>
  <c r="CY27" i="18"/>
  <c r="CY24" i="18"/>
  <c r="CY23" i="18"/>
  <c r="CY22" i="18"/>
  <c r="CY21" i="18"/>
  <c r="CY20" i="18"/>
  <c r="CY17" i="18"/>
  <c r="CY16" i="18"/>
  <c r="CY14" i="18"/>
  <c r="CY13" i="18"/>
  <c r="CI13" i="18"/>
  <c r="CA40" i="18"/>
  <c r="CA39" i="18"/>
  <c r="CA38" i="18"/>
  <c r="CA37" i="18"/>
  <c r="CA36" i="18"/>
  <c r="CA35" i="18"/>
  <c r="CA34" i="18"/>
  <c r="CA33" i="18"/>
  <c r="CA32" i="18"/>
  <c r="CA31" i="18"/>
  <c r="CA30" i="18"/>
  <c r="CA29" i="18"/>
  <c r="CA28" i="18"/>
  <c r="CA27" i="18"/>
  <c r="CA26" i="18"/>
  <c r="CA25" i="18"/>
  <c r="CA24" i="18"/>
  <c r="CA23" i="18"/>
  <c r="CA22" i="18"/>
  <c r="CA21" i="18"/>
  <c r="CA20" i="18"/>
  <c r="CA19" i="18"/>
  <c r="CA18" i="18"/>
  <c r="CA17" i="18"/>
  <c r="CA16" i="18"/>
  <c r="CA15" i="18"/>
  <c r="CA14" i="18"/>
  <c r="CA13" i="18"/>
  <c r="BS40" i="18"/>
  <c r="BS35" i="18"/>
  <c r="BS33" i="18"/>
  <c r="BS28" i="18"/>
  <c r="BS26" i="18"/>
  <c r="BS21" i="18"/>
  <c r="BS19" i="18"/>
  <c r="BS14" i="18"/>
  <c r="BC20" i="18"/>
  <c r="BC21" i="18"/>
  <c r="BC22" i="18"/>
  <c r="BC23" i="18"/>
  <c r="BC24" i="18"/>
  <c r="BC25" i="18"/>
  <c r="BC26" i="18"/>
  <c r="BC27" i="18"/>
  <c r="BC28" i="18"/>
  <c r="BC29" i="18"/>
  <c r="BC30" i="18"/>
  <c r="BC31" i="18"/>
  <c r="BC32" i="18"/>
  <c r="BC33" i="18"/>
  <c r="BC34" i="18"/>
  <c r="BC35" i="18"/>
  <c r="BC36" i="18"/>
  <c r="BC37" i="18"/>
  <c r="BC38" i="18"/>
  <c r="BC39" i="18"/>
  <c r="BC40" i="18"/>
  <c r="AU23" i="18"/>
  <c r="AU22" i="18"/>
  <c r="AU21" i="18"/>
  <c r="AU16" i="18"/>
  <c r="AU15" i="18"/>
  <c r="AU14" i="18"/>
  <c r="G14" i="18"/>
  <c r="G15" i="18"/>
  <c r="G16" i="18"/>
  <c r="G17" i="18"/>
  <c r="G21" i="18"/>
  <c r="G22" i="18"/>
  <c r="G23" i="18"/>
  <c r="G24" i="18"/>
  <c r="G28" i="18"/>
  <c r="G29" i="18"/>
  <c r="G30" i="18"/>
  <c r="G31" i="18"/>
  <c r="G38" i="18"/>
  <c r="G37" i="18"/>
  <c r="AM40" i="18"/>
  <c r="AM39" i="18"/>
  <c r="AM38" i="18"/>
  <c r="AM37" i="18"/>
  <c r="AM36" i="18"/>
  <c r="AM35" i="18"/>
  <c r="AM34" i="18"/>
  <c r="AM33" i="18"/>
  <c r="AM32" i="18"/>
  <c r="AM31" i="18"/>
  <c r="AM30" i="18"/>
  <c r="AM29" i="18"/>
  <c r="AM28" i="18"/>
  <c r="AM27" i="18"/>
  <c r="AM26" i="18"/>
  <c r="AM25" i="18"/>
  <c r="AM24" i="18"/>
  <c r="AM23" i="18"/>
  <c r="AM22" i="18"/>
  <c r="AM21" i="18"/>
  <c r="AM20" i="18"/>
  <c r="AE27" i="18"/>
  <c r="AE28" i="18"/>
  <c r="AE29" i="18"/>
  <c r="AE30" i="18"/>
  <c r="AE31" i="18"/>
  <c r="AE32" i="18"/>
  <c r="AE33" i="18"/>
  <c r="AE20" i="18"/>
  <c r="AE21" i="18"/>
  <c r="AE22" i="18"/>
  <c r="AE23" i="18"/>
  <c r="AE24" i="18"/>
  <c r="AE25" i="18"/>
  <c r="AE26" i="18"/>
  <c r="AE13" i="18"/>
  <c r="AE14" i="18"/>
  <c r="AE15" i="18"/>
  <c r="AE16" i="18"/>
  <c r="AE17" i="18"/>
  <c r="AE18" i="18"/>
  <c r="AE19" i="18"/>
  <c r="W14" i="18"/>
  <c r="W15" i="18"/>
  <c r="W21" i="18"/>
  <c r="W22" i="18"/>
  <c r="W35" i="18"/>
  <c r="W36" i="18"/>
  <c r="W29" i="18"/>
  <c r="W28" i="18"/>
  <c r="O16" i="18"/>
  <c r="O17" i="18"/>
  <c r="O15" i="18"/>
  <c r="O22" i="18"/>
  <c r="O23" i="18"/>
  <c r="O24" i="18"/>
  <c r="G35" i="18"/>
  <c r="DO43" i="18" l="1"/>
  <c r="DG43" i="18"/>
  <c r="CY43" i="18"/>
  <c r="CQ43" i="18"/>
  <c r="CI43" i="18"/>
  <c r="CA43" i="18"/>
  <c r="BS43" i="18"/>
  <c r="BK43" i="18"/>
  <c r="BC43" i="18"/>
  <c r="AU43" i="18"/>
  <c r="AM43" i="18"/>
  <c r="AE43" i="18"/>
  <c r="W43" i="18"/>
  <c r="O43" i="18"/>
  <c r="G43" i="18"/>
  <c r="DV42" i="18"/>
  <c r="ED42" i="18"/>
  <c r="DN42" i="18"/>
  <c r="DF42" i="18"/>
  <c r="CX42" i="18"/>
  <c r="CP42" i="18"/>
  <c r="CH42" i="18"/>
  <c r="BZ42" i="18"/>
  <c r="BR42" i="18"/>
  <c r="BJ42" i="18"/>
  <c r="BB42" i="18"/>
  <c r="AT42" i="18"/>
  <c r="AL42" i="18"/>
  <c r="AD42" i="18"/>
  <c r="V42" i="18"/>
  <c r="W42" i="18" s="1"/>
  <c r="N42" i="18"/>
  <c r="F42" i="18"/>
  <c r="DW42" i="18"/>
  <c r="CQ40" i="18"/>
  <c r="AE40" i="18"/>
  <c r="CQ39" i="18"/>
  <c r="BK39" i="18"/>
  <c r="AE39" i="18"/>
  <c r="CQ38" i="18"/>
  <c r="AE38" i="18"/>
  <c r="CQ37" i="18"/>
  <c r="AU37" i="18"/>
  <c r="AE37" i="18"/>
  <c r="CQ36" i="18"/>
  <c r="BK36" i="18"/>
  <c r="AU36" i="18"/>
  <c r="AE36" i="18"/>
  <c r="G36" i="18"/>
  <c r="G42" i="18" s="1"/>
  <c r="EE42" i="18"/>
  <c r="CQ35" i="18"/>
  <c r="BK35" i="18"/>
  <c r="AU35" i="18"/>
  <c r="AE35" i="18"/>
  <c r="O42" i="18"/>
  <c r="CQ34" i="18"/>
  <c r="CI42" i="18"/>
  <c r="AE34" i="18"/>
  <c r="CQ33" i="18"/>
  <c r="CQ32" i="18"/>
  <c r="CQ31" i="18"/>
  <c r="DO30" i="18"/>
  <c r="CQ30" i="18"/>
  <c r="AU30" i="18"/>
  <c r="DO29" i="18"/>
  <c r="CQ29" i="18"/>
  <c r="BK29" i="18"/>
  <c r="AU29" i="18"/>
  <c r="DO28" i="18"/>
  <c r="CQ28" i="18"/>
  <c r="BK28" i="18"/>
  <c r="AU28" i="18"/>
  <c r="DO27" i="18"/>
  <c r="CQ27" i="18"/>
  <c r="CQ26" i="18"/>
  <c r="CQ25" i="18"/>
  <c r="CQ24" i="18"/>
  <c r="CQ23" i="18"/>
  <c r="CQ22" i="18"/>
  <c r="BK22" i="18"/>
  <c r="CQ21" i="18"/>
  <c r="BK21" i="18"/>
  <c r="CQ20" i="18"/>
  <c r="CQ19" i="18"/>
  <c r="BC19" i="18"/>
  <c r="AM19" i="18"/>
  <c r="CQ18" i="18"/>
  <c r="BC18" i="18"/>
  <c r="AM18" i="18"/>
  <c r="CQ17" i="18"/>
  <c r="BC17" i="18"/>
  <c r="AM17" i="18"/>
  <c r="CQ16" i="18"/>
  <c r="BC16" i="18"/>
  <c r="AM16" i="18"/>
  <c r="CY15" i="18"/>
  <c r="CQ15" i="18"/>
  <c r="BC15" i="18"/>
  <c r="AM15" i="18"/>
  <c r="CQ14" i="18"/>
  <c r="BK14" i="18"/>
  <c r="BC14" i="18"/>
  <c r="AM14" i="18"/>
  <c r="CQ13" i="18"/>
  <c r="BC13" i="18"/>
  <c r="AM13" i="18"/>
  <c r="CY42" i="18" l="1"/>
  <c r="AM42" i="18"/>
  <c r="DO42" i="18"/>
  <c r="BK42" i="18"/>
  <c r="BC42" i="18"/>
  <c r="CQ42" i="18"/>
  <c r="DG42" i="18"/>
  <c r="CA42" i="18"/>
  <c r="AU42" i="18"/>
  <c r="BS42" i="18"/>
  <c r="AE42" i="18"/>
  <c r="GY40" i="16"/>
  <c r="GQ35" i="16"/>
  <c r="GI43" i="16"/>
  <c r="GI27" i="16"/>
  <c r="GI42" i="16" s="1"/>
  <c r="GI28" i="16"/>
  <c r="GI29" i="16"/>
  <c r="GI30" i="16"/>
  <c r="GI31" i="16"/>
  <c r="GI32" i="16"/>
  <c r="GI39" i="16"/>
  <c r="GI38" i="16"/>
  <c r="GI37" i="16"/>
  <c r="GI36" i="16"/>
  <c r="GI35" i="16"/>
  <c r="GI34" i="16"/>
  <c r="GA28" i="16"/>
  <c r="GA29" i="16"/>
  <c r="GA30" i="16"/>
  <c r="GA35" i="16"/>
  <c r="GA36" i="16"/>
  <c r="GA37" i="16"/>
  <c r="FS29" i="16"/>
  <c r="FS36" i="16"/>
  <c r="FS22" i="16"/>
  <c r="FS15" i="16"/>
  <c r="FK43" i="16"/>
  <c r="FK40" i="16"/>
  <c r="FK39" i="16"/>
  <c r="FK38" i="16"/>
  <c r="FK37" i="16"/>
  <c r="FK36" i="16"/>
  <c r="FK35" i="16"/>
  <c r="FK34" i="16"/>
  <c r="FK33" i="16"/>
  <c r="FK32" i="16"/>
  <c r="FK31" i="16"/>
  <c r="FK30" i="16"/>
  <c r="FK29" i="16"/>
  <c r="FK28" i="16"/>
  <c r="FK27" i="16"/>
  <c r="FK26" i="16"/>
  <c r="FK25" i="16"/>
  <c r="FK24" i="16"/>
  <c r="FK23" i="16"/>
  <c r="FK22" i="16"/>
  <c r="FK21" i="16"/>
  <c r="FK20" i="16"/>
  <c r="FK19" i="16"/>
  <c r="FK18" i="16"/>
  <c r="FK17" i="16"/>
  <c r="FK16" i="16"/>
  <c r="FK15" i="16"/>
  <c r="FK14" i="16"/>
  <c r="FK13" i="16"/>
  <c r="FC43" i="16"/>
  <c r="FC34" i="16"/>
  <c r="EU15" i="16"/>
  <c r="EU43" i="16"/>
  <c r="EM13" i="16"/>
  <c r="EM14" i="16"/>
  <c r="EM15" i="16"/>
  <c r="EM16" i="16"/>
  <c r="EM17" i="16"/>
  <c r="EM18" i="16"/>
  <c r="EM19" i="16"/>
  <c r="EM27" i="16"/>
  <c r="EM28" i="16"/>
  <c r="EM29" i="16"/>
  <c r="EM30" i="16"/>
  <c r="EM31" i="16"/>
  <c r="EM32" i="16"/>
  <c r="EM33" i="16"/>
  <c r="EM34" i="16"/>
  <c r="EM35" i="16"/>
  <c r="EM36" i="16"/>
  <c r="EM37" i="16"/>
  <c r="EM38" i="16"/>
  <c r="EM39" i="16"/>
  <c r="EM40" i="16"/>
  <c r="EE43" i="16" l="1"/>
  <c r="EE40" i="16"/>
  <c r="EE39" i="16"/>
  <c r="EE38" i="16"/>
  <c r="EE37" i="16"/>
  <c r="EE36" i="16"/>
  <c r="EE35" i="16"/>
  <c r="EE34" i="16"/>
  <c r="EE33" i="16"/>
  <c r="EE32" i="16"/>
  <c r="EE31" i="16"/>
  <c r="EE30" i="16"/>
  <c r="EE29" i="16"/>
  <c r="EE28" i="16"/>
  <c r="EE27" i="16"/>
  <c r="EE26" i="16"/>
  <c r="EE25" i="16"/>
  <c r="EE24" i="16"/>
  <c r="EE23" i="16"/>
  <c r="EE22" i="16"/>
  <c r="EE21" i="16"/>
  <c r="EE20" i="16"/>
  <c r="EM43" i="16"/>
  <c r="EM26" i="16"/>
  <c r="EM25" i="16"/>
  <c r="EM24" i="16"/>
  <c r="EM23" i="16"/>
  <c r="EM22" i="16"/>
  <c r="EM21" i="16"/>
  <c r="EM20" i="16"/>
  <c r="DO43" i="16"/>
  <c r="DW43" i="16"/>
  <c r="DW34" i="16"/>
  <c r="DW40" i="16"/>
  <c r="DW39" i="16"/>
  <c r="DW38" i="16"/>
  <c r="DW33" i="16"/>
  <c r="DW32" i="16"/>
  <c r="DW31" i="16"/>
  <c r="DW27" i="16"/>
  <c r="DO40" i="16"/>
  <c r="DO39" i="16"/>
  <c r="DO36" i="16"/>
  <c r="BC43" i="16"/>
  <c r="CA43" i="16"/>
  <c r="CI43" i="16"/>
  <c r="CQ43" i="16"/>
  <c r="DG43" i="16"/>
  <c r="DG39" i="16"/>
  <c r="DG36" i="16"/>
  <c r="DG35" i="16"/>
  <c r="DG29" i="16"/>
  <c r="DG28" i="16"/>
  <c r="DG22" i="16"/>
  <c r="DG21" i="16"/>
  <c r="DG14" i="16"/>
  <c r="CY40" i="16"/>
  <c r="CY39" i="16"/>
  <c r="CY38" i="16"/>
  <c r="CY37" i="16"/>
  <c r="CY36" i="16"/>
  <c r="CY34" i="16"/>
  <c r="CY33" i="16"/>
  <c r="CY32" i="16"/>
  <c r="CY31" i="16"/>
  <c r="CY30" i="16"/>
  <c r="CY29" i="16"/>
  <c r="CY28" i="16"/>
  <c r="CY27" i="16"/>
  <c r="CY26" i="16"/>
  <c r="CY25" i="16"/>
  <c r="CY24" i="16"/>
  <c r="CY23" i="16"/>
  <c r="CY22" i="16"/>
  <c r="CY21" i="16"/>
  <c r="CY20" i="16"/>
  <c r="CY19" i="16"/>
  <c r="CY18" i="16"/>
  <c r="CY17" i="16"/>
  <c r="CY16" i="16"/>
  <c r="CY15" i="16"/>
  <c r="CY14" i="16"/>
  <c r="CY13" i="16"/>
  <c r="CY35" i="16"/>
  <c r="CQ35" i="16"/>
  <c r="CI36" i="16"/>
  <c r="CI37" i="16"/>
  <c r="CI38" i="16"/>
  <c r="CI35" i="16"/>
  <c r="CA37" i="16"/>
  <c r="CA36" i="16"/>
  <c r="CA35" i="16"/>
  <c r="CA29" i="16"/>
  <c r="CA30" i="16"/>
  <c r="CA28" i="16"/>
  <c r="BS39" i="16"/>
  <c r="BK43" i="16"/>
  <c r="BK20" i="16"/>
  <c r="BK21" i="16"/>
  <c r="BK23" i="16"/>
  <c r="BK24" i="16"/>
  <c r="BK27" i="16"/>
  <c r="BK28" i="16"/>
  <c r="BK30" i="16"/>
  <c r="BK31" i="16"/>
  <c r="BK34" i="16"/>
  <c r="BK35" i="16"/>
  <c r="BK37" i="16"/>
  <c r="BK38" i="16"/>
  <c r="BK17" i="16"/>
  <c r="BK16" i="16"/>
  <c r="BK14" i="16"/>
  <c r="BK13" i="16"/>
  <c r="BC37" i="16"/>
  <c r="BC36" i="16"/>
  <c r="BC35" i="16"/>
  <c r="BC34" i="16"/>
  <c r="AU40" i="16"/>
  <c r="AU39" i="16"/>
  <c r="AU38" i="16"/>
  <c r="AU37" i="16"/>
  <c r="AU36" i="16"/>
  <c r="AU35" i="16"/>
  <c r="AU34" i="16"/>
  <c r="AU33" i="16"/>
  <c r="AU32" i="16"/>
  <c r="AU31" i="16"/>
  <c r="AU30" i="16"/>
  <c r="AU29" i="16"/>
  <c r="AU28" i="16"/>
  <c r="AU27" i="16"/>
  <c r="AU26" i="16"/>
  <c r="AU25" i="16"/>
  <c r="AU24" i="16"/>
  <c r="AU23" i="16"/>
  <c r="AU22" i="16"/>
  <c r="AU21" i="16"/>
  <c r="AU20" i="16"/>
  <c r="AU19" i="16"/>
  <c r="AU18" i="16"/>
  <c r="AU17" i="16"/>
  <c r="AU16" i="16"/>
  <c r="AU15" i="16"/>
  <c r="AU14" i="16"/>
  <c r="AU13" i="16"/>
  <c r="AM40" i="16"/>
  <c r="AM39" i="16"/>
  <c r="AM38" i="16"/>
  <c r="AM37" i="16"/>
  <c r="AM36" i="16"/>
  <c r="AM35" i="16"/>
  <c r="AM34" i="16"/>
  <c r="AM33" i="16"/>
  <c r="AM32" i="16"/>
  <c r="AM31" i="16"/>
  <c r="AM30" i="16"/>
  <c r="AM29" i="16"/>
  <c r="AM28" i="16"/>
  <c r="AM27" i="16"/>
  <c r="AM26" i="16"/>
  <c r="AM25" i="16"/>
  <c r="AM24" i="16"/>
  <c r="AM23" i="16"/>
  <c r="AM22" i="16"/>
  <c r="AM21" i="16"/>
  <c r="AM20" i="16"/>
  <c r="AM19" i="16"/>
  <c r="AM18" i="16"/>
  <c r="AM17" i="16"/>
  <c r="AM16" i="16"/>
  <c r="AM15" i="16"/>
  <c r="AM14" i="16"/>
  <c r="AM13" i="16"/>
  <c r="AE36" i="16"/>
  <c r="AE42" i="16" s="1"/>
  <c r="O35" i="16"/>
  <c r="G36" i="16"/>
  <c r="GX42" i="16"/>
  <c r="GY42" i="16"/>
  <c r="GY43" i="16"/>
  <c r="GP42" i="16"/>
  <c r="GQ42" i="16"/>
  <c r="GQ43" i="16"/>
  <c r="GH42" i="16"/>
  <c r="FZ42" i="16"/>
  <c r="GA42" i="16"/>
  <c r="GA43" i="16"/>
  <c r="FS43" i="16"/>
  <c r="FS42" i="16"/>
  <c r="FR42" i="16"/>
  <c r="AE43" i="17"/>
  <c r="W43" i="17"/>
  <c r="O43" i="17"/>
  <c r="G43" i="17"/>
  <c r="AD42" i="17"/>
  <c r="V42" i="17"/>
  <c r="W42" i="17" s="1"/>
  <c r="N42" i="17"/>
  <c r="F42" i="17"/>
  <c r="AE40" i="17"/>
  <c r="W40" i="17"/>
  <c r="W39" i="17"/>
  <c r="AE38" i="17"/>
  <c r="W38" i="17"/>
  <c r="AE37" i="17"/>
  <c r="W37" i="17"/>
  <c r="G37" i="17"/>
  <c r="AE36" i="17"/>
  <c r="W36" i="17"/>
  <c r="G36" i="17"/>
  <c r="W35" i="17"/>
  <c r="G35" i="17"/>
  <c r="W34" i="17"/>
  <c r="G34" i="17"/>
  <c r="AE33" i="17"/>
  <c r="W33" i="17"/>
  <c r="W32" i="17"/>
  <c r="W31" i="17"/>
  <c r="AE30" i="17"/>
  <c r="W30" i="17"/>
  <c r="G30" i="17"/>
  <c r="AE29" i="17"/>
  <c r="W29" i="17"/>
  <c r="G29" i="17"/>
  <c r="W28" i="17"/>
  <c r="G28" i="17"/>
  <c r="W27" i="17"/>
  <c r="G27" i="17"/>
  <c r="W26" i="17"/>
  <c r="W25" i="17"/>
  <c r="W24" i="17"/>
  <c r="AE23" i="17"/>
  <c r="W23" i="17"/>
  <c r="G23" i="17"/>
  <c r="AE22" i="17"/>
  <c r="W22" i="17"/>
  <c r="G22" i="17"/>
  <c r="W21" i="17"/>
  <c r="G21" i="17"/>
  <c r="W20" i="17"/>
  <c r="G20" i="17"/>
  <c r="W19" i="17"/>
  <c r="W18" i="17"/>
  <c r="W17" i="17"/>
  <c r="O17" i="17"/>
  <c r="O42" i="17" s="1"/>
  <c r="AE16" i="17"/>
  <c r="W16" i="17"/>
  <c r="G16" i="17"/>
  <c r="AE15" i="17"/>
  <c r="W15" i="17"/>
  <c r="G15" i="17"/>
  <c r="W14" i="17"/>
  <c r="G14" i="17"/>
  <c r="W13" i="17"/>
  <c r="G13" i="17"/>
  <c r="BD7" i="17"/>
  <c r="AV7" i="17"/>
  <c r="BD6" i="17"/>
  <c r="AV6" i="17"/>
  <c r="G42" i="17" l="1"/>
  <c r="AE42" i="17"/>
  <c r="CY43" i="16"/>
  <c r="BS43" i="16"/>
  <c r="AU43" i="16"/>
  <c r="AM43" i="16"/>
  <c r="AE43" i="16"/>
  <c r="W43" i="16"/>
  <c r="O43" i="16"/>
  <c r="G43" i="16"/>
  <c r="FK42" i="16"/>
  <c r="FJ42" i="16"/>
  <c r="FC42" i="16"/>
  <c r="FB42" i="16"/>
  <c r="EU42" i="16"/>
  <c r="ET42" i="16"/>
  <c r="EM42" i="16"/>
  <c r="EL42" i="16"/>
  <c r="EE42" i="16"/>
  <c r="ED42" i="16"/>
  <c r="DW42" i="16"/>
  <c r="DV42" i="16"/>
  <c r="DO42" i="16"/>
  <c r="DN42" i="16"/>
  <c r="DG42" i="16"/>
  <c r="DF42" i="16"/>
  <c r="CY42" i="16"/>
  <c r="CX42" i="16"/>
  <c r="CQ42" i="16"/>
  <c r="CP42" i="16"/>
  <c r="CI42" i="16"/>
  <c r="CH42" i="16"/>
  <c r="CA42" i="16"/>
  <c r="BZ42" i="16"/>
  <c r="BS42" i="16"/>
  <c r="BR42" i="16"/>
  <c r="BK42" i="16"/>
  <c r="BJ42" i="16"/>
  <c r="BC42" i="16"/>
  <c r="BB42" i="16"/>
  <c r="AT42" i="16"/>
  <c r="AL42" i="16"/>
  <c r="AD42" i="16"/>
  <c r="V42" i="16"/>
  <c r="W42" i="16" s="1"/>
  <c r="N42" i="16"/>
  <c r="F42" i="16"/>
  <c r="O42" i="16"/>
  <c r="AM42" i="16"/>
  <c r="AU42" i="16"/>
  <c r="G42" i="16"/>
  <c r="CK45" i="13" l="1"/>
  <c r="BD8" i="14" l="1"/>
  <c r="BD7" i="14"/>
  <c r="CB7" i="14"/>
  <c r="BK47" i="14" l="1"/>
  <c r="BK46" i="14"/>
  <c r="BC25" i="14"/>
  <c r="BC18" i="14"/>
  <c r="F51" i="14"/>
  <c r="AU42" i="14"/>
  <c r="W42" i="14"/>
  <c r="AU41" i="14"/>
  <c r="W41" i="14"/>
  <c r="AU40" i="14"/>
  <c r="W40" i="14"/>
  <c r="O40" i="14"/>
  <c r="AU39" i="14"/>
  <c r="AE39" i="14"/>
  <c r="W39" i="14"/>
  <c r="O39" i="14"/>
  <c r="AU38" i="14"/>
  <c r="AE38" i="14"/>
  <c r="W38" i="14"/>
  <c r="O38" i="14"/>
  <c r="AU37" i="14"/>
  <c r="AE37" i="14"/>
  <c r="W37" i="14"/>
  <c r="O37" i="14"/>
  <c r="AU36" i="14"/>
  <c r="AE36" i="14"/>
  <c r="W36" i="14"/>
  <c r="O36" i="14"/>
  <c r="BS51" i="14"/>
  <c r="BS52" i="14"/>
  <c r="BK52" i="14" l="1"/>
  <c r="BC52" i="14"/>
  <c r="AU52" i="14"/>
  <c r="AM52" i="14"/>
  <c r="AE52" i="14"/>
  <c r="W52" i="14"/>
  <c r="O52" i="14"/>
  <c r="G52" i="14"/>
  <c r="BR51" i="14"/>
  <c r="BJ51" i="14"/>
  <c r="BB51" i="14"/>
  <c r="AT51" i="14"/>
  <c r="AU51" i="14" s="1"/>
  <c r="AL51" i="14"/>
  <c r="AD51" i="14"/>
  <c r="V51" i="14"/>
  <c r="N51" i="14"/>
  <c r="AU49" i="14"/>
  <c r="W49" i="14"/>
  <c r="AU48" i="14"/>
  <c r="W48" i="14"/>
  <c r="AU47" i="14"/>
  <c r="W47" i="14"/>
  <c r="O47" i="14"/>
  <c r="AU46" i="14"/>
  <c r="AE46" i="14"/>
  <c r="W46" i="14"/>
  <c r="O46" i="14"/>
  <c r="AU45" i="14"/>
  <c r="AE45" i="14"/>
  <c r="W45" i="14"/>
  <c r="O45" i="14"/>
  <c r="AU44" i="14"/>
  <c r="AE44" i="14"/>
  <c r="W44" i="14"/>
  <c r="O44" i="14"/>
  <c r="AU43" i="14"/>
  <c r="AE43" i="14"/>
  <c r="W43" i="14"/>
  <c r="O43" i="14"/>
  <c r="AU35" i="14"/>
  <c r="W35" i="14"/>
  <c r="AU34" i="14"/>
  <c r="W34" i="14"/>
  <c r="AU33" i="14"/>
  <c r="W33" i="14"/>
  <c r="O33" i="14"/>
  <c r="AU32" i="14"/>
  <c r="AE32" i="14"/>
  <c r="W32" i="14"/>
  <c r="O32" i="14"/>
  <c r="AU31" i="14"/>
  <c r="AE31" i="14"/>
  <c r="W31" i="14"/>
  <c r="O31" i="14"/>
  <c r="AU30" i="14"/>
  <c r="AE30" i="14"/>
  <c r="W30" i="14"/>
  <c r="O30" i="14"/>
  <c r="AU29" i="14"/>
  <c r="AE29" i="14"/>
  <c r="W29" i="14"/>
  <c r="O29" i="14"/>
  <c r="AU28" i="14"/>
  <c r="W28" i="14"/>
  <c r="AU27" i="14"/>
  <c r="W27" i="14"/>
  <c r="AU26" i="14"/>
  <c r="AM26" i="14"/>
  <c r="W26" i="14"/>
  <c r="O26" i="14"/>
  <c r="AU25" i="14"/>
  <c r="AE25" i="14"/>
  <c r="W25" i="14"/>
  <c r="O25" i="14"/>
  <c r="AU24" i="14"/>
  <c r="AE24" i="14"/>
  <c r="W24" i="14"/>
  <c r="O24" i="14"/>
  <c r="AU23" i="14"/>
  <c r="AE23" i="14"/>
  <c r="W23" i="14"/>
  <c r="O23" i="14"/>
  <c r="AU22" i="14"/>
  <c r="AE22" i="14"/>
  <c r="W22" i="14"/>
  <c r="O22" i="14"/>
  <c r="AU21" i="14"/>
  <c r="W21" i="14"/>
  <c r="AU20" i="14"/>
  <c r="W20" i="14"/>
  <c r="AU19" i="14"/>
  <c r="AM19" i="14"/>
  <c r="W19" i="14"/>
  <c r="O19" i="14"/>
  <c r="G19" i="14"/>
  <c r="BC51" i="14"/>
  <c r="AU18" i="14"/>
  <c r="AE18" i="14"/>
  <c r="W18" i="14"/>
  <c r="O18" i="14"/>
  <c r="G18" i="14"/>
  <c r="AU17" i="14"/>
  <c r="AE17" i="14"/>
  <c r="W17" i="14"/>
  <c r="O17" i="14"/>
  <c r="AU16" i="14"/>
  <c r="AE16" i="14"/>
  <c r="W16" i="14"/>
  <c r="O16" i="14"/>
  <c r="AU15" i="14"/>
  <c r="AE15" i="14"/>
  <c r="W15" i="14"/>
  <c r="O15" i="14"/>
  <c r="P8" i="14"/>
  <c r="P7" i="14"/>
  <c r="BK51" i="14" l="1"/>
  <c r="AM51" i="14"/>
  <c r="AE51" i="14"/>
  <c r="W51" i="14"/>
  <c r="O51" i="14"/>
  <c r="G51" i="14"/>
  <c r="BJ44" i="13"/>
  <c r="BK26" i="13"/>
  <c r="BK25" i="13"/>
  <c r="BK24" i="13"/>
  <c r="BK23" i="13"/>
  <c r="BK22" i="13"/>
  <c r="BS39" i="13"/>
  <c r="BS18" i="13"/>
  <c r="CI45" i="13"/>
  <c r="CI39" i="13"/>
  <c r="CI38" i="13"/>
  <c r="BT8" i="13" l="1"/>
  <c r="BT7" i="13"/>
  <c r="BD7" i="13"/>
  <c r="AN8" i="13"/>
  <c r="AN7" i="13"/>
  <c r="AM45" i="13"/>
  <c r="AL44" i="13"/>
  <c r="AM40" i="13"/>
  <c r="AM33" i="13"/>
  <c r="AM26" i="13"/>
  <c r="AM19" i="13"/>
  <c r="AM44" i="13" s="1"/>
  <c r="P8" i="13"/>
  <c r="P7" i="13"/>
  <c r="CH44" i="13"/>
  <c r="CI44" i="13" l="1"/>
  <c r="BK15" i="13" l="1"/>
  <c r="BK16" i="13"/>
  <c r="BK17" i="13"/>
  <c r="BK18" i="13"/>
  <c r="BK19" i="13"/>
  <c r="BK45" i="13"/>
  <c r="BR44" i="13"/>
  <c r="CA45" i="13"/>
  <c r="BS45" i="13"/>
  <c r="BC45" i="13"/>
  <c r="AU45" i="13"/>
  <c r="AE45" i="13"/>
  <c r="W45" i="13"/>
  <c r="O45" i="13"/>
  <c r="G45" i="13"/>
  <c r="BZ44" i="13"/>
  <c r="BB44" i="13"/>
  <c r="AT44" i="13"/>
  <c r="AU44" i="13" s="1"/>
  <c r="AD44" i="13"/>
  <c r="V44" i="13"/>
  <c r="N44" i="13"/>
  <c r="F44" i="13"/>
  <c r="BC42" i="13"/>
  <c r="AU42" i="13"/>
  <c r="W42" i="13"/>
  <c r="BC41" i="13"/>
  <c r="AU41" i="13"/>
  <c r="W41" i="13"/>
  <c r="BC40" i="13"/>
  <c r="AU40" i="13"/>
  <c r="W40" i="13"/>
  <c r="O40" i="13"/>
  <c r="G40" i="13"/>
  <c r="BC39" i="13"/>
  <c r="AU39" i="13"/>
  <c r="AE39" i="13"/>
  <c r="W39" i="13"/>
  <c r="O39" i="13"/>
  <c r="G39" i="13"/>
  <c r="BC38" i="13"/>
  <c r="AU38" i="13"/>
  <c r="AE38" i="13"/>
  <c r="W38" i="13"/>
  <c r="O38" i="13"/>
  <c r="G38" i="13"/>
  <c r="BC37" i="13"/>
  <c r="AU37" i="13"/>
  <c r="AE37" i="13"/>
  <c r="W37" i="13"/>
  <c r="O37" i="13"/>
  <c r="G37" i="13"/>
  <c r="BC36" i="13"/>
  <c r="AU36" i="13"/>
  <c r="AE36" i="13"/>
  <c r="W36" i="13"/>
  <c r="O36" i="13"/>
  <c r="G36" i="13"/>
  <c r="BC35" i="13"/>
  <c r="AU35" i="13"/>
  <c r="W35" i="13"/>
  <c r="BC34" i="13"/>
  <c r="AU34" i="13"/>
  <c r="W34" i="13"/>
  <c r="BC33" i="13"/>
  <c r="AU33" i="13"/>
  <c r="W33" i="13"/>
  <c r="O33" i="13"/>
  <c r="G33" i="13"/>
  <c r="BC32" i="13"/>
  <c r="AU32" i="13"/>
  <c r="AE32" i="13"/>
  <c r="W32" i="13"/>
  <c r="O32" i="13"/>
  <c r="G32" i="13"/>
  <c r="BC31" i="13"/>
  <c r="AU31" i="13"/>
  <c r="AE31" i="13"/>
  <c r="W31" i="13"/>
  <c r="O31" i="13"/>
  <c r="G31" i="13"/>
  <c r="BC30" i="13"/>
  <c r="AU30" i="13"/>
  <c r="AE30" i="13"/>
  <c r="W30" i="13"/>
  <c r="O30" i="13"/>
  <c r="G30" i="13"/>
  <c r="BC29" i="13"/>
  <c r="AU29" i="13"/>
  <c r="AE29" i="13"/>
  <c r="W29" i="13"/>
  <c r="O29" i="13"/>
  <c r="G29" i="13"/>
  <c r="BC28" i="13"/>
  <c r="AU28" i="13"/>
  <c r="W28" i="13"/>
  <c r="BC27" i="13"/>
  <c r="AU27" i="13"/>
  <c r="W27" i="13"/>
  <c r="BC26" i="13"/>
  <c r="AU26" i="13"/>
  <c r="W26" i="13"/>
  <c r="O26" i="13"/>
  <c r="G26" i="13"/>
  <c r="CA25" i="13"/>
  <c r="BC25" i="13"/>
  <c r="AU25" i="13"/>
  <c r="AE25" i="13"/>
  <c r="W25" i="13"/>
  <c r="O25" i="13"/>
  <c r="G25" i="13"/>
  <c r="CA24" i="13"/>
  <c r="BC24" i="13"/>
  <c r="AU24" i="13"/>
  <c r="AE24" i="13"/>
  <c r="W24" i="13"/>
  <c r="O24" i="13"/>
  <c r="G24" i="13"/>
  <c r="BC23" i="13"/>
  <c r="AU23" i="13"/>
  <c r="AE23" i="13"/>
  <c r="W23" i="13"/>
  <c r="O23" i="13"/>
  <c r="G23" i="13"/>
  <c r="BC22" i="13"/>
  <c r="AU22" i="13"/>
  <c r="AE22" i="13"/>
  <c r="W22" i="13"/>
  <c r="O22" i="13"/>
  <c r="G22" i="13"/>
  <c r="BC21" i="13"/>
  <c r="AU21" i="13"/>
  <c r="W21" i="13"/>
  <c r="BC20" i="13"/>
  <c r="AU20" i="13"/>
  <c r="W20" i="13"/>
  <c r="BC19" i="13"/>
  <c r="AU19" i="13"/>
  <c r="W19" i="13"/>
  <c r="O19" i="13"/>
  <c r="G19" i="13"/>
  <c r="CA18" i="13"/>
  <c r="BC18" i="13"/>
  <c r="AU18" i="13"/>
  <c r="AE18" i="13"/>
  <c r="W18" i="13"/>
  <c r="O18" i="13"/>
  <c r="G18" i="13"/>
  <c r="CA17" i="13"/>
  <c r="BC17" i="13"/>
  <c r="AU17" i="13"/>
  <c r="AE17" i="13"/>
  <c r="W17" i="13"/>
  <c r="O17" i="13"/>
  <c r="G17" i="13"/>
  <c r="BC16" i="13"/>
  <c r="AU16" i="13"/>
  <c r="AE16" i="13"/>
  <c r="W16" i="13"/>
  <c r="O16" i="13"/>
  <c r="G16" i="13"/>
  <c r="BC15" i="13"/>
  <c r="AU15" i="13"/>
  <c r="AE15" i="13"/>
  <c r="W15" i="13"/>
  <c r="O15" i="13"/>
  <c r="G15" i="13"/>
  <c r="CK44" i="13" l="1"/>
  <c r="BK44" i="13"/>
  <c r="BS44" i="13"/>
  <c r="BC44" i="13"/>
  <c r="CA44" i="13"/>
  <c r="W44" i="13"/>
  <c r="G44" i="13"/>
  <c r="AE44" i="13"/>
  <c r="O44" i="13"/>
  <c r="AU42" i="12"/>
  <c r="AU41" i="12"/>
  <c r="AU40" i="12"/>
  <c r="AU39" i="12"/>
  <c r="AU38" i="12"/>
  <c r="AU37" i="12"/>
  <c r="AU36" i="12"/>
  <c r="AU35" i="12"/>
  <c r="AU34" i="12"/>
  <c r="AU33" i="12"/>
  <c r="AU32" i="12"/>
  <c r="AU31" i="12"/>
  <c r="AU30" i="12"/>
  <c r="AU29" i="12"/>
  <c r="AU28" i="12"/>
  <c r="AU27" i="12"/>
  <c r="AU26" i="12"/>
  <c r="AU25" i="12"/>
  <c r="AU24" i="12"/>
  <c r="AU23" i="12"/>
  <c r="AU22" i="12"/>
  <c r="AU21" i="12"/>
  <c r="AU20" i="12"/>
  <c r="AU19" i="12"/>
  <c r="AU18" i="12"/>
  <c r="AU17" i="12"/>
  <c r="AU16" i="12"/>
  <c r="AU15" i="12"/>
  <c r="BD7" i="12" l="1"/>
  <c r="P8" i="12"/>
  <c r="P7" i="12"/>
  <c r="CB8" i="12"/>
  <c r="CA7" i="12"/>
  <c r="CB7" i="12" s="1"/>
  <c r="CA39" i="12" l="1"/>
  <c r="CA38" i="12"/>
  <c r="CA32" i="12"/>
  <c r="CA31" i="12"/>
  <c r="CA25" i="12"/>
  <c r="CA24" i="12"/>
  <c r="CA18" i="12"/>
  <c r="CA17" i="12"/>
  <c r="BZ44" i="12"/>
  <c r="CA45" i="12"/>
  <c r="BS18" i="12"/>
  <c r="BS32" i="12"/>
  <c r="BS39" i="12"/>
  <c r="BS25" i="12"/>
  <c r="BK37" i="12"/>
  <c r="BK36" i="12"/>
  <c r="BK30" i="12"/>
  <c r="BK29" i="12"/>
  <c r="BK23" i="12"/>
  <c r="BK22" i="12"/>
  <c r="BK16" i="12"/>
  <c r="BK15" i="12"/>
  <c r="AL44" i="12"/>
  <c r="AM40" i="12"/>
  <c r="AM33" i="12"/>
  <c r="AM26" i="12"/>
  <c r="AM19" i="12"/>
  <c r="AD44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BS44" i="12" l="1"/>
  <c r="CA44" i="12"/>
  <c r="G15" i="12" l="1"/>
  <c r="G16" i="12"/>
  <c r="G17" i="12"/>
  <c r="G18" i="12"/>
  <c r="G19" i="12"/>
  <c r="G22" i="12"/>
  <c r="G23" i="12"/>
  <c r="G24" i="12"/>
  <c r="G25" i="12"/>
  <c r="G26" i="12"/>
  <c r="G29" i="12"/>
  <c r="G30" i="12"/>
  <c r="G31" i="12"/>
  <c r="G32" i="12"/>
  <c r="G33" i="12"/>
  <c r="G36" i="12"/>
  <c r="G37" i="12"/>
  <c r="G38" i="12"/>
  <c r="G39" i="12"/>
  <c r="G40" i="12"/>
  <c r="F44" i="12"/>
  <c r="G45" i="12"/>
  <c r="O15" i="12"/>
  <c r="O16" i="12"/>
  <c r="O17" i="12"/>
  <c r="O18" i="12"/>
  <c r="O19" i="12"/>
  <c r="O22" i="12"/>
  <c r="O23" i="12"/>
  <c r="O24" i="12"/>
  <c r="O25" i="12"/>
  <c r="O26" i="12"/>
  <c r="O29" i="12"/>
  <c r="O30" i="12"/>
  <c r="O31" i="12"/>
  <c r="O32" i="12"/>
  <c r="O33" i="12"/>
  <c r="O36" i="12"/>
  <c r="O37" i="12"/>
  <c r="O38" i="12"/>
  <c r="O39" i="12"/>
  <c r="O40" i="12"/>
  <c r="N44" i="12"/>
  <c r="O45" i="12"/>
  <c r="BS45" i="12"/>
  <c r="BK45" i="12"/>
  <c r="BC45" i="12"/>
  <c r="AU45" i="12"/>
  <c r="AM45" i="12"/>
  <c r="AE45" i="12"/>
  <c r="W45" i="12"/>
  <c r="BJ44" i="12"/>
  <c r="BB44" i="12"/>
  <c r="AT44" i="12"/>
  <c r="AU44" i="12" s="1"/>
  <c r="V44" i="12"/>
  <c r="BC42" i="12"/>
  <c r="BC41" i="12"/>
  <c r="BK40" i="12"/>
  <c r="BC40" i="12"/>
  <c r="BK39" i="12"/>
  <c r="BC39" i="12"/>
  <c r="AE39" i="12"/>
  <c r="BK38" i="12"/>
  <c r="BC38" i="12"/>
  <c r="AE38" i="12"/>
  <c r="BC37" i="12"/>
  <c r="AE37" i="12"/>
  <c r="BC36" i="12"/>
  <c r="AE36" i="12"/>
  <c r="BC35" i="12"/>
  <c r="BC34" i="12"/>
  <c r="BK33" i="12"/>
  <c r="BC33" i="12"/>
  <c r="BK32" i="12"/>
  <c r="BC32" i="12"/>
  <c r="AE32" i="12"/>
  <c r="BK31" i="12"/>
  <c r="BC31" i="12"/>
  <c r="AE31" i="12"/>
  <c r="BC30" i="12"/>
  <c r="AE30" i="12"/>
  <c r="BC29" i="12"/>
  <c r="AE29" i="12"/>
  <c r="BC28" i="12"/>
  <c r="BC27" i="12"/>
  <c r="BK26" i="12"/>
  <c r="BC26" i="12"/>
  <c r="BK25" i="12"/>
  <c r="BC25" i="12"/>
  <c r="AE25" i="12"/>
  <c r="BK24" i="12"/>
  <c r="BC24" i="12"/>
  <c r="AE24" i="12"/>
  <c r="BC23" i="12"/>
  <c r="AE23" i="12"/>
  <c r="BC22" i="12"/>
  <c r="AE22" i="12"/>
  <c r="BC21" i="12"/>
  <c r="BC20" i="12"/>
  <c r="W20" i="12"/>
  <c r="BK19" i="12"/>
  <c r="BC19" i="12"/>
  <c r="W19" i="12"/>
  <c r="BK18" i="12"/>
  <c r="BC18" i="12"/>
  <c r="AE18" i="12"/>
  <c r="W18" i="12"/>
  <c r="BK17" i="12"/>
  <c r="BC17" i="12"/>
  <c r="AE17" i="12"/>
  <c r="W17" i="12"/>
  <c r="BC16" i="12"/>
  <c r="AE16" i="12"/>
  <c r="W16" i="12"/>
  <c r="BC15" i="12"/>
  <c r="AE15" i="12"/>
  <c r="W15" i="12"/>
  <c r="BK44" i="12" l="1"/>
  <c r="AE44" i="12"/>
  <c r="G44" i="12"/>
  <c r="BC44" i="12"/>
  <c r="AM44" i="12"/>
  <c r="W44" i="12"/>
  <c r="O44" i="12"/>
  <c r="AU52" i="11"/>
  <c r="AU26" i="11"/>
  <c r="AU25" i="11"/>
  <c r="AU33" i="11"/>
  <c r="AU32" i="11"/>
  <c r="AU47" i="11"/>
  <c r="AU46" i="11"/>
  <c r="AU40" i="11"/>
  <c r="AU41" i="11"/>
  <c r="BS47" i="11"/>
  <c r="BS46" i="11"/>
  <c r="BS45" i="11"/>
  <c r="BS40" i="11"/>
  <c r="BS39" i="11"/>
  <c r="BS38" i="11"/>
  <c r="BS33" i="11"/>
  <c r="BS32" i="11"/>
  <c r="BS31" i="11"/>
  <c r="BS26" i="11"/>
  <c r="BS25" i="11"/>
  <c r="BS24" i="11"/>
  <c r="BS18" i="11"/>
  <c r="BS19" i="11"/>
  <c r="BS17" i="11"/>
  <c r="BZ51" i="11"/>
  <c r="CA47" i="11"/>
  <c r="CA40" i="11"/>
  <c r="CA33" i="11"/>
  <c r="CA26" i="11"/>
  <c r="BK42" i="11"/>
  <c r="AM42" i="11"/>
  <c r="BK41" i="11"/>
  <c r="AM41" i="11"/>
  <c r="W41" i="11"/>
  <c r="BK40" i="11"/>
  <c r="AM40" i="11"/>
  <c r="W40" i="11"/>
  <c r="O40" i="11"/>
  <c r="G40" i="11"/>
  <c r="BK39" i="11"/>
  <c r="AM39" i="11"/>
  <c r="AE39" i="11"/>
  <c r="W39" i="11"/>
  <c r="O39" i="11"/>
  <c r="G39" i="11"/>
  <c r="BK38" i="11"/>
  <c r="BC40" i="11"/>
  <c r="AM38" i="11"/>
  <c r="AE38" i="11"/>
  <c r="W38" i="11"/>
  <c r="O38" i="11"/>
  <c r="G38" i="11"/>
  <c r="CQ37" i="11"/>
  <c r="BK37" i="11"/>
  <c r="AM37" i="11"/>
  <c r="AE37" i="11"/>
  <c r="W37" i="11"/>
  <c r="O37" i="11"/>
  <c r="G37" i="11"/>
  <c r="CQ36" i="11"/>
  <c r="BK36" i="11"/>
  <c r="AM36" i="11"/>
  <c r="AE36" i="11"/>
  <c r="W36" i="11"/>
  <c r="O36" i="11"/>
  <c r="G36" i="11"/>
  <c r="CA19" i="11"/>
  <c r="CQ52" i="11"/>
  <c r="CP51" i="11"/>
  <c r="CQ44" i="11"/>
  <c r="CQ43" i="11"/>
  <c r="CQ30" i="11"/>
  <c r="CQ29" i="11"/>
  <c r="CQ23" i="11"/>
  <c r="CQ22" i="11"/>
  <c r="CQ16" i="11"/>
  <c r="CQ15" i="11"/>
  <c r="CQ51" i="11" l="1"/>
  <c r="CA52" i="11" l="1"/>
  <c r="BS52" i="11"/>
  <c r="BK52" i="11"/>
  <c r="BC52" i="11"/>
  <c r="AM52" i="11"/>
  <c r="AE52" i="11"/>
  <c r="W52" i="11"/>
  <c r="O52" i="11"/>
  <c r="G52" i="11"/>
  <c r="BR51" i="11"/>
  <c r="BJ51" i="11"/>
  <c r="BB51" i="11"/>
  <c r="AT51" i="11"/>
  <c r="AL51" i="11"/>
  <c r="AD51" i="11"/>
  <c r="V51" i="11"/>
  <c r="N51" i="11"/>
  <c r="F51" i="11"/>
  <c r="BK49" i="11"/>
  <c r="AM49" i="11"/>
  <c r="BK48" i="11"/>
  <c r="AM48" i="11"/>
  <c r="W48" i="11"/>
  <c r="BK47" i="11"/>
  <c r="AM47" i="11"/>
  <c r="W47" i="11"/>
  <c r="O47" i="11"/>
  <c r="G47" i="11"/>
  <c r="BK46" i="11"/>
  <c r="AM46" i="11"/>
  <c r="AE46" i="11"/>
  <c r="W46" i="11"/>
  <c r="O46" i="11"/>
  <c r="G46" i="11"/>
  <c r="BK45" i="11"/>
  <c r="BC44" i="11"/>
  <c r="AM45" i="11"/>
  <c r="AE45" i="11"/>
  <c r="W45" i="11"/>
  <c r="O45" i="11"/>
  <c r="G45" i="11"/>
  <c r="BK44" i="11"/>
  <c r="AU51" i="11"/>
  <c r="AM44" i="11"/>
  <c r="AE44" i="11"/>
  <c r="W44" i="11"/>
  <c r="O44" i="11"/>
  <c r="G44" i="11"/>
  <c r="BK43" i="11"/>
  <c r="AM43" i="11"/>
  <c r="AE43" i="11"/>
  <c r="W43" i="11"/>
  <c r="O43" i="11"/>
  <c r="G43" i="11"/>
  <c r="BK35" i="11"/>
  <c r="AM35" i="11"/>
  <c r="BK34" i="11"/>
  <c r="AM34" i="11"/>
  <c r="W34" i="11"/>
  <c r="BK33" i="11"/>
  <c r="AM33" i="11"/>
  <c r="W33" i="11"/>
  <c r="O33" i="11"/>
  <c r="G33" i="11"/>
  <c r="BK32" i="11"/>
  <c r="AM32" i="11"/>
  <c r="AE32" i="11"/>
  <c r="W32" i="11"/>
  <c r="O32" i="11"/>
  <c r="G32" i="11"/>
  <c r="CA51" i="11"/>
  <c r="BK31" i="11"/>
  <c r="AM31" i="11"/>
  <c r="AE31" i="11"/>
  <c r="W31" i="11"/>
  <c r="O31" i="11"/>
  <c r="G31" i="11"/>
  <c r="BS51" i="11"/>
  <c r="BK30" i="11"/>
  <c r="BC30" i="11"/>
  <c r="BC51" i="11" s="1"/>
  <c r="AM30" i="11"/>
  <c r="AE30" i="11"/>
  <c r="W30" i="11"/>
  <c r="O30" i="11"/>
  <c r="G30" i="11"/>
  <c r="BK29" i="11"/>
  <c r="AM29" i="11"/>
  <c r="AE29" i="11"/>
  <c r="W29" i="11"/>
  <c r="O29" i="11"/>
  <c r="G29" i="11"/>
  <c r="BK28" i="11"/>
  <c r="AM28" i="11"/>
  <c r="BK27" i="11"/>
  <c r="AM27" i="11"/>
  <c r="W27" i="11"/>
  <c r="BK26" i="11"/>
  <c r="AM26" i="11"/>
  <c r="W26" i="11"/>
  <c r="O26" i="11"/>
  <c r="G26" i="11"/>
  <c r="BK25" i="11"/>
  <c r="AM25" i="11"/>
  <c r="AE25" i="11"/>
  <c r="W25" i="11"/>
  <c r="O25" i="11"/>
  <c r="G25" i="11"/>
  <c r="BK24" i="11"/>
  <c r="AM24" i="11"/>
  <c r="AE24" i="11"/>
  <c r="W24" i="11"/>
  <c r="O24" i="11"/>
  <c r="G24" i="11"/>
  <c r="BK23" i="11"/>
  <c r="AM23" i="11"/>
  <c r="AE23" i="11"/>
  <c r="W23" i="11"/>
  <c r="O23" i="11"/>
  <c r="G23" i="11"/>
  <c r="BK22" i="11"/>
  <c r="AM22" i="11"/>
  <c r="AE22" i="11"/>
  <c r="W22" i="11"/>
  <c r="O22" i="11"/>
  <c r="G22" i="11"/>
  <c r="BK21" i="11"/>
  <c r="AM21" i="11"/>
  <c r="BK20" i="11"/>
  <c r="AM20" i="11"/>
  <c r="W20" i="11"/>
  <c r="BK19" i="11"/>
  <c r="AM19" i="11"/>
  <c r="W19" i="11"/>
  <c r="O19" i="11"/>
  <c r="G19" i="11"/>
  <c r="BK18" i="11"/>
  <c r="AM18" i="11"/>
  <c r="AE18" i="11"/>
  <c r="W18" i="11"/>
  <c r="O18" i="11"/>
  <c r="G18" i="11"/>
  <c r="BK17" i="11"/>
  <c r="AM17" i="11"/>
  <c r="AE17" i="11"/>
  <c r="W17" i="11"/>
  <c r="O17" i="11"/>
  <c r="G17" i="11"/>
  <c r="BK16" i="11"/>
  <c r="AM16" i="11"/>
  <c r="AE16" i="11"/>
  <c r="W16" i="11"/>
  <c r="O16" i="11"/>
  <c r="G16" i="11"/>
  <c r="BK15" i="11"/>
  <c r="AM15" i="11"/>
  <c r="AE15" i="11"/>
  <c r="W15" i="11"/>
  <c r="O15" i="11"/>
  <c r="G15" i="11"/>
  <c r="AE51" i="11" l="1"/>
  <c r="AM51" i="11"/>
  <c r="G51" i="11"/>
  <c r="O51" i="11"/>
  <c r="W51" i="11"/>
  <c r="BK51" i="11"/>
  <c r="CI45" i="10"/>
  <c r="CA45" i="10"/>
  <c r="BS45" i="10"/>
  <c r="BK45" i="10"/>
  <c r="BC45" i="10"/>
  <c r="AU45" i="10"/>
  <c r="AM45" i="10"/>
  <c r="AE45" i="10"/>
  <c r="AF8" i="10" s="1"/>
  <c r="W45" i="10"/>
  <c r="O45" i="10"/>
  <c r="P8" i="10" s="1"/>
  <c r="G45" i="10"/>
  <c r="H8" i="10" s="1"/>
  <c r="CH44" i="10"/>
  <c r="BZ44" i="10"/>
  <c r="BR44" i="10"/>
  <c r="BJ44" i="10"/>
  <c r="BB44" i="10"/>
  <c r="AT44" i="10"/>
  <c r="AL44" i="10"/>
  <c r="AD44" i="10"/>
  <c r="V44" i="10"/>
  <c r="N44" i="10"/>
  <c r="F44" i="10"/>
  <c r="BK42" i="10"/>
  <c r="AU42" i="10"/>
  <c r="AM42" i="10"/>
  <c r="CI41" i="10"/>
  <c r="CA41" i="10"/>
  <c r="BK41" i="10"/>
  <c r="AU41" i="10"/>
  <c r="AM41" i="10"/>
  <c r="W41" i="10"/>
  <c r="BS40" i="10"/>
  <c r="BK40" i="10"/>
  <c r="AU40" i="10"/>
  <c r="AM40" i="10"/>
  <c r="W40" i="10"/>
  <c r="O40" i="10"/>
  <c r="G40" i="10"/>
  <c r="CI39" i="10"/>
  <c r="CA39" i="10"/>
  <c r="BS39" i="10"/>
  <c r="BK39" i="10"/>
  <c r="AU39" i="10"/>
  <c r="AM39" i="10"/>
  <c r="AE39" i="10"/>
  <c r="W39" i="10"/>
  <c r="O39" i="10"/>
  <c r="G39" i="10"/>
  <c r="CI38" i="10"/>
  <c r="CA38" i="10"/>
  <c r="BS38" i="10"/>
  <c r="BK38" i="10"/>
  <c r="BC38" i="10"/>
  <c r="AU38" i="10"/>
  <c r="AM38" i="10"/>
  <c r="AE38" i="10"/>
  <c r="W38" i="10"/>
  <c r="O38" i="10"/>
  <c r="G38" i="10"/>
  <c r="CI37" i="10"/>
  <c r="CA37" i="10"/>
  <c r="BS37" i="10"/>
  <c r="BK37" i="10"/>
  <c r="BC37" i="10"/>
  <c r="AU37" i="10"/>
  <c r="AM37" i="10"/>
  <c r="AE37" i="10"/>
  <c r="W37" i="10"/>
  <c r="O37" i="10"/>
  <c r="G37" i="10"/>
  <c r="CI36" i="10"/>
  <c r="CA36" i="10"/>
  <c r="BS36" i="10"/>
  <c r="BK36" i="10"/>
  <c r="BC36" i="10"/>
  <c r="AU36" i="10"/>
  <c r="AM36" i="10"/>
  <c r="AE36" i="10"/>
  <c r="W36" i="10"/>
  <c r="O36" i="10"/>
  <c r="G36" i="10"/>
  <c r="BK35" i="10"/>
  <c r="AM35" i="10"/>
  <c r="CI34" i="10"/>
  <c r="CA34" i="10"/>
  <c r="BK34" i="10"/>
  <c r="AM34" i="10"/>
  <c r="W34" i="10"/>
  <c r="BS33" i="10"/>
  <c r="BK33" i="10"/>
  <c r="AM33" i="10"/>
  <c r="W33" i="10"/>
  <c r="O33" i="10"/>
  <c r="G33" i="10"/>
  <c r="CI32" i="10"/>
  <c r="CA32" i="10"/>
  <c r="BS32" i="10"/>
  <c r="BK32" i="10"/>
  <c r="AM32" i="10"/>
  <c r="AE32" i="10"/>
  <c r="W32" i="10"/>
  <c r="O32" i="10"/>
  <c r="G32" i="10"/>
  <c r="CI31" i="10"/>
  <c r="CA31" i="10"/>
  <c r="BS31" i="10"/>
  <c r="BK31" i="10"/>
  <c r="BC31" i="10"/>
  <c r="AM31" i="10"/>
  <c r="AE31" i="10"/>
  <c r="W31" i="10"/>
  <c r="O31" i="10"/>
  <c r="G31" i="10"/>
  <c r="CI30" i="10"/>
  <c r="BS30" i="10"/>
  <c r="BK30" i="10"/>
  <c r="BC30" i="10"/>
  <c r="AM30" i="10"/>
  <c r="AE30" i="10"/>
  <c r="W30" i="10"/>
  <c r="O30" i="10"/>
  <c r="G30" i="10"/>
  <c r="CI29" i="10"/>
  <c r="BS29" i="10"/>
  <c r="BK29" i="10"/>
  <c r="BC29" i="10"/>
  <c r="AM29" i="10"/>
  <c r="AE29" i="10"/>
  <c r="W29" i="10"/>
  <c r="O29" i="10"/>
  <c r="G29" i="10"/>
  <c r="BK28" i="10"/>
  <c r="AM28" i="10"/>
  <c r="CI27" i="10"/>
  <c r="BK27" i="10"/>
  <c r="AM27" i="10"/>
  <c r="W27" i="10"/>
  <c r="BK26" i="10"/>
  <c r="AM26" i="10"/>
  <c r="W26" i="10"/>
  <c r="O26" i="10"/>
  <c r="G26" i="10"/>
  <c r="CI25" i="10"/>
  <c r="BK25" i="10"/>
  <c r="AM25" i="10"/>
  <c r="AE25" i="10"/>
  <c r="W25" i="10"/>
  <c r="O25" i="10"/>
  <c r="G25" i="10"/>
  <c r="CI24" i="10"/>
  <c r="BK24" i="10"/>
  <c r="AM24" i="10"/>
  <c r="AE24" i="10"/>
  <c r="W24" i="10"/>
  <c r="O24" i="10"/>
  <c r="G24" i="10"/>
  <c r="CI23" i="10"/>
  <c r="BK23" i="10"/>
  <c r="AM23" i="10"/>
  <c r="AE23" i="10"/>
  <c r="W23" i="10"/>
  <c r="O23" i="10"/>
  <c r="G23" i="10"/>
  <c r="CI22" i="10"/>
  <c r="BK22" i="10"/>
  <c r="AM22" i="10"/>
  <c r="AE22" i="10"/>
  <c r="W22" i="10"/>
  <c r="O22" i="10"/>
  <c r="G22" i="10"/>
  <c r="BK21" i="10"/>
  <c r="AM21" i="10"/>
  <c r="CI20" i="10"/>
  <c r="BK20" i="10"/>
  <c r="AM20" i="10"/>
  <c r="W20" i="10"/>
  <c r="BK19" i="10"/>
  <c r="AM19" i="10"/>
  <c r="W19" i="10"/>
  <c r="O19" i="10"/>
  <c r="G19" i="10"/>
  <c r="CI18" i="10"/>
  <c r="BK18" i="10"/>
  <c r="AM18" i="10"/>
  <c r="AE18" i="10"/>
  <c r="W18" i="10"/>
  <c r="O18" i="10"/>
  <c r="G18" i="10"/>
  <c r="CI17" i="10"/>
  <c r="BK17" i="10"/>
  <c r="AM17" i="10"/>
  <c r="AE17" i="10"/>
  <c r="W17" i="10"/>
  <c r="O17" i="10"/>
  <c r="G17" i="10"/>
  <c r="CI16" i="10"/>
  <c r="BK16" i="10"/>
  <c r="AM16" i="10"/>
  <c r="AE16" i="10"/>
  <c r="W16" i="10"/>
  <c r="O16" i="10"/>
  <c r="G16" i="10"/>
  <c r="CI15" i="10"/>
  <c r="BK15" i="10"/>
  <c r="AM15" i="10"/>
  <c r="AE15" i="10"/>
  <c r="W15" i="10"/>
  <c r="O15" i="10"/>
  <c r="G15" i="10"/>
  <c r="AN8" i="10"/>
  <c r="X8" i="10"/>
  <c r="O44" i="10" l="1"/>
  <c r="P7" i="10" s="1"/>
  <c r="CA44" i="10"/>
  <c r="AE44" i="10"/>
  <c r="AF7" i="10" s="1"/>
  <c r="BC44" i="10"/>
  <c r="BK44" i="10"/>
  <c r="BS44" i="10"/>
  <c r="AU44" i="10"/>
  <c r="G44" i="10"/>
  <c r="H7" i="10" s="1"/>
  <c r="W44" i="10"/>
  <c r="X7" i="10" s="1"/>
  <c r="AM44" i="10"/>
  <c r="AN7" i="10" s="1"/>
  <c r="CI44" i="10"/>
  <c r="AU52" i="9"/>
  <c r="AU46" i="9"/>
  <c r="AU47" i="9"/>
  <c r="AU48" i="9"/>
  <c r="AU45" i="9"/>
  <c r="G15" i="9" l="1"/>
  <c r="O15" i="9"/>
  <c r="AU15" i="9"/>
  <c r="G16" i="9"/>
  <c r="O16" i="9"/>
  <c r="AU16" i="9"/>
  <c r="G17" i="9"/>
  <c r="O17" i="9"/>
  <c r="AU17" i="9"/>
  <c r="G18" i="9"/>
  <c r="O18" i="9"/>
  <c r="AU18" i="9"/>
  <c r="G19" i="9"/>
  <c r="O19" i="9"/>
  <c r="AU19" i="9"/>
  <c r="G22" i="9"/>
  <c r="O22" i="9"/>
  <c r="AU22" i="9"/>
  <c r="G23" i="9"/>
  <c r="O23" i="9"/>
  <c r="AU23" i="9"/>
  <c r="G24" i="9"/>
  <c r="O24" i="9"/>
  <c r="AU24" i="9"/>
  <c r="G25" i="9"/>
  <c r="O25" i="9"/>
  <c r="AU25" i="9"/>
  <c r="G26" i="9"/>
  <c r="O26" i="9"/>
  <c r="AU26" i="9"/>
  <c r="G29" i="9"/>
  <c r="O29" i="9"/>
  <c r="AU29" i="9"/>
  <c r="G30" i="9"/>
  <c r="O30" i="9"/>
  <c r="AU30" i="9"/>
  <c r="G31" i="9"/>
  <c r="O31" i="9"/>
  <c r="AU31" i="9"/>
  <c r="G32" i="9"/>
  <c r="O32" i="9"/>
  <c r="AU32" i="9"/>
  <c r="G33" i="9"/>
  <c r="O33" i="9"/>
  <c r="AU33" i="9"/>
  <c r="G36" i="9"/>
  <c r="O36" i="9"/>
  <c r="AM36" i="9"/>
  <c r="AU36" i="9"/>
  <c r="G37" i="9"/>
  <c r="O37" i="9"/>
  <c r="AM37" i="9"/>
  <c r="AU37" i="9"/>
  <c r="G38" i="9"/>
  <c r="O38" i="9"/>
  <c r="AM38" i="9"/>
  <c r="AU38" i="9"/>
  <c r="G39" i="9"/>
  <c r="O39" i="9"/>
  <c r="AM39" i="9"/>
  <c r="AU39" i="9"/>
  <c r="G40" i="9"/>
  <c r="O40" i="9"/>
  <c r="AU40" i="9"/>
  <c r="G43" i="9"/>
  <c r="O43" i="9"/>
  <c r="W43" i="9"/>
  <c r="AM43" i="9"/>
  <c r="AU43" i="9"/>
  <c r="G44" i="9"/>
  <c r="O44" i="9"/>
  <c r="W44" i="9"/>
  <c r="AM44" i="9"/>
  <c r="AU44" i="9"/>
  <c r="G45" i="9"/>
  <c r="O45" i="9"/>
  <c r="W45" i="9"/>
  <c r="AM45" i="9"/>
  <c r="G46" i="9"/>
  <c r="O46" i="9"/>
  <c r="W46" i="9"/>
  <c r="AE46" i="9"/>
  <c r="AM46" i="9"/>
  <c r="G47" i="9"/>
  <c r="O47" i="9"/>
  <c r="W47" i="9"/>
  <c r="AE47" i="9"/>
  <c r="F51" i="9"/>
  <c r="G51" i="9" s="1"/>
  <c r="N51" i="9"/>
  <c r="V51" i="9"/>
  <c r="AD51" i="9"/>
  <c r="AL51" i="9"/>
  <c r="AT51" i="9"/>
  <c r="G52" i="9"/>
  <c r="O52" i="9"/>
  <c r="W52" i="9"/>
  <c r="AE52" i="9"/>
  <c r="AM52" i="9"/>
  <c r="AE51" i="9" l="1"/>
  <c r="AU51" i="9"/>
  <c r="O51" i="9"/>
  <c r="W51" i="9"/>
  <c r="AM51" i="9"/>
  <c r="N45" i="8"/>
  <c r="G45" i="8"/>
  <c r="M44" i="8"/>
  <c r="F44" i="8"/>
  <c r="N40" i="8"/>
  <c r="G40" i="8"/>
  <c r="N39" i="8"/>
  <c r="G39" i="8"/>
  <c r="N38" i="8"/>
  <c r="G38" i="8"/>
  <c r="N37" i="8"/>
  <c r="G37" i="8"/>
  <c r="N36" i="8"/>
  <c r="G36" i="8"/>
  <c r="N33" i="8"/>
  <c r="G33" i="8"/>
  <c r="N32" i="8"/>
  <c r="G32" i="8"/>
  <c r="N31" i="8"/>
  <c r="G31" i="8"/>
  <c r="N30" i="8"/>
  <c r="G30" i="8"/>
  <c r="N29" i="8"/>
  <c r="G29" i="8"/>
  <c r="N26" i="8"/>
  <c r="G26" i="8"/>
  <c r="N25" i="8"/>
  <c r="G25" i="8"/>
  <c r="N24" i="8"/>
  <c r="G24" i="8"/>
  <c r="N23" i="8"/>
  <c r="G23" i="8"/>
  <c r="N22" i="8"/>
  <c r="G22" i="8"/>
  <c r="N19" i="8"/>
  <c r="G19" i="8"/>
  <c r="N18" i="8"/>
  <c r="G18" i="8"/>
  <c r="N17" i="8"/>
  <c r="G17" i="8"/>
  <c r="N16" i="8"/>
  <c r="G16" i="8"/>
  <c r="N15" i="8"/>
  <c r="G15" i="8"/>
  <c r="G44" i="8" l="1"/>
  <c r="N44" i="8"/>
  <c r="F51" i="7"/>
  <c r="G15" i="7"/>
  <c r="G16" i="7"/>
  <c r="G17" i="7"/>
  <c r="G18" i="7"/>
  <c r="G19" i="7"/>
  <c r="G22" i="7"/>
  <c r="G23" i="7"/>
  <c r="G24" i="7"/>
  <c r="G25" i="7"/>
  <c r="G26" i="7"/>
  <c r="G29" i="7"/>
  <c r="G30" i="7"/>
  <c r="G31" i="7"/>
  <c r="G32" i="7"/>
  <c r="G33" i="7"/>
  <c r="G36" i="7"/>
  <c r="G37" i="7"/>
  <c r="G38" i="7"/>
  <c r="G39" i="7"/>
  <c r="G40" i="7"/>
  <c r="G43" i="7"/>
  <c r="G44" i="7"/>
  <c r="G45" i="7"/>
  <c r="G46" i="7"/>
  <c r="G47" i="7"/>
  <c r="G52" i="7"/>
  <c r="G51" i="7" l="1"/>
  <c r="N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Sawdon, Helen L.</author>
  </authors>
  <commentList>
    <comment ref="AF1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Sawdon, Helen L.: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<sst xmlns="http://schemas.openxmlformats.org/spreadsheetml/2006/main" count="16232" uniqueCount="672">
  <si>
    <t>Product</t>
  </si>
  <si>
    <t xml:space="preserve">Availability </t>
  </si>
  <si>
    <t>Dynamic</t>
  </si>
  <si>
    <t>Utilisation</t>
  </si>
  <si>
    <t>M</t>
  </si>
  <si>
    <t>T</t>
  </si>
  <si>
    <t>W</t>
  </si>
  <si>
    <t>F</t>
  </si>
  <si>
    <t>S</t>
  </si>
  <si>
    <t>Secure</t>
  </si>
  <si>
    <t>£ Value of our requirement</t>
  </si>
  <si>
    <t>Date</t>
  </si>
  <si>
    <t>Window</t>
  </si>
  <si>
    <t>Unfulfilled Flexibility</t>
  </si>
  <si>
    <t xml:space="preserve">Total </t>
  </si>
  <si>
    <t xml:space="preserve">£ value </t>
  </si>
  <si>
    <t>Banbury</t>
  </si>
  <si>
    <t>Bridgwater/Street</t>
  </si>
  <si>
    <t>Service Window: Summer (May - Oct)</t>
  </si>
  <si>
    <t>09:30 - 13:00</t>
  </si>
  <si>
    <t>Service Window: Summer (May - June)</t>
  </si>
  <si>
    <t>08:30 - 21:30</t>
  </si>
  <si>
    <t>Plymouth Sub Zones 1&amp;2</t>
  </si>
  <si>
    <t>MWh Forecast Availability Requirement</t>
  </si>
  <si>
    <t>Service Window: May - June</t>
  </si>
  <si>
    <t>Service Window: May - Oct</t>
  </si>
  <si>
    <t>May '18 Performance</t>
  </si>
  <si>
    <t>w/c 3rd June</t>
  </si>
  <si>
    <t>w/c 10th June</t>
  </si>
  <si>
    <t>w/c 17th June</t>
  </si>
  <si>
    <t>Service Window: Summer (June - July)</t>
  </si>
  <si>
    <t>09:30 - 19:00</t>
  </si>
  <si>
    <t>w/c 24th June</t>
  </si>
  <si>
    <t>May perfomance</t>
  </si>
  <si>
    <t>June month ahead forecast</t>
  </si>
  <si>
    <t>0MWh</t>
  </si>
  <si>
    <t>Plymouth
Not all of Plymouths flexibility needs for May were fulfilled</t>
  </si>
  <si>
    <t>Banbury
All of Banburys flexibility needs for May were fulfilled</t>
  </si>
  <si>
    <t>4610MWh</t>
  </si>
  <si>
    <t>148MWh</t>
  </si>
  <si>
    <t>June Total Forecast</t>
  </si>
  <si>
    <t>Two zones had an active service window within May.</t>
  </si>
  <si>
    <r>
      <t>Three zones will be active in June 2019, below is our forecast of their</t>
    </r>
    <r>
      <rPr>
        <sz val="11"/>
        <color rgb="FF1F497D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flexibility requirements.</t>
    </r>
  </si>
  <si>
    <t>May Total Forecast</t>
  </si>
  <si>
    <t>w/c 27th May</t>
  </si>
  <si>
    <t>w/c 20th May</t>
  </si>
  <si>
    <t>w/c 13th May</t>
  </si>
  <si>
    <t>w/c 6th May</t>
  </si>
  <si>
    <t>MWh Forecast Requirement</t>
  </si>
  <si>
    <t>May month ahead forecast</t>
  </si>
  <si>
    <t>Three zones had an active service window within June.</t>
  </si>
  <si>
    <t>10:30 - 18:30</t>
  </si>
  <si>
    <t>12MWh</t>
  </si>
  <si>
    <t>July month ahead forecast</t>
  </si>
  <si>
    <t>June perfomance</t>
  </si>
  <si>
    <t>June '18 Performance</t>
  </si>
  <si>
    <t>w/c 1st July</t>
  </si>
  <si>
    <t>w/c 8th July</t>
  </si>
  <si>
    <t>w/c 15th July</t>
  </si>
  <si>
    <t>w/c 22nd July</t>
  </si>
  <si>
    <t>July Total Forecast</t>
  </si>
  <si>
    <r>
      <t>Two zones will be active in July, below is our forecast of their</t>
    </r>
    <r>
      <rPr>
        <sz val="11"/>
        <color rgb="FF1F497D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flexibility requirements.</t>
    </r>
  </si>
  <si>
    <t>Banbury
All of Banburys flexibility needs for June were fulfilled</t>
  </si>
  <si>
    <t>Plymouth
Not all of Plymouths flexibility needs for June were fulfilled</t>
  </si>
  <si>
    <t>Bridgwater/Street
Not all of Bridgwater/Strets flexibility needs for June were fulfilled</t>
  </si>
  <si>
    <t>96MWh</t>
  </si>
  <si>
    <t>3452MWh</t>
  </si>
  <si>
    <t>14:30 - 15:30</t>
  </si>
  <si>
    <t>w/c 26th August</t>
  </si>
  <si>
    <t>w/c 19th August</t>
  </si>
  <si>
    <t>w/c 12th August</t>
  </si>
  <si>
    <t>w/c 5th August</t>
  </si>
  <si>
    <t>w/c 29th July</t>
  </si>
  <si>
    <t>One zone will be active in August 2019, below is our forecast of its flexibility requirements.</t>
  </si>
  <si>
    <t>August month ahead forecast</t>
  </si>
  <si>
    <t>July 2019 Performance</t>
  </si>
  <si>
    <t>Two zones had an active service window within July.</t>
  </si>
  <si>
    <t>July perfomance</t>
  </si>
  <si>
    <t>September Activity</t>
  </si>
  <si>
    <t>September will see two active Zones: Banbury &amp; Mantle Lane</t>
  </si>
  <si>
    <t>Banbury
All of Banburys flexibility needs for July were fulfilled</t>
  </si>
  <si>
    <t>Bridgwater/Street
All of Bridgwater/Streets flexibility needs for July were fulfilled</t>
  </si>
  <si>
    <t>August Total Forecast</t>
  </si>
  <si>
    <t>August performance</t>
  </si>
  <si>
    <t>One zone had an active service window within August.</t>
  </si>
  <si>
    <t>Banbury
All of Banbury's flexibility needs for August were fulfilled</t>
  </si>
  <si>
    <t>August 2019 Performance</t>
  </si>
  <si>
    <t>September month ahead forecast</t>
  </si>
  <si>
    <t>Two zones will be active in September 2019, below is our forecast of their flexibility requirements.</t>
  </si>
  <si>
    <t>Mantle Lane</t>
  </si>
  <si>
    <t>Service Window: Winter/Summer (Sep - Jul)</t>
  </si>
  <si>
    <t>Availability Windows</t>
  </si>
  <si>
    <t>w/c 2nd Sept</t>
  </si>
  <si>
    <t>08:30 - 09:30
12:30 -13:30 17:00- 18:00</t>
  </si>
  <si>
    <t>08:30 - 10:30
12:00 - 13:00</t>
  </si>
  <si>
    <t>w/c 9th Sept</t>
  </si>
  <si>
    <t>w/c 16th Sept</t>
  </si>
  <si>
    <t>w/c 23rd Sept</t>
  </si>
  <si>
    <t>Sept Total Forecast</t>
  </si>
  <si>
    <t>Oct Total Forecast</t>
  </si>
  <si>
    <t>17:30 - 19:00</t>
  </si>
  <si>
    <t>w/c 28th Oct</t>
  </si>
  <si>
    <t>17:00 - 19:30</t>
  </si>
  <si>
    <t>18:30 - 20:30</t>
  </si>
  <si>
    <t>17:00 - 18:00</t>
  </si>
  <si>
    <t>07:30 - 20:00</t>
  </si>
  <si>
    <t>09:30 - 20:30</t>
  </si>
  <si>
    <t>w/c 21st Oct</t>
  </si>
  <si>
    <t>w/c 14th Oct</t>
  </si>
  <si>
    <t>w/c 7th Oct</t>
  </si>
  <si>
    <t>w/c 30th Sept</t>
  </si>
  <si>
    <t>Service Window: Winter (Oct - Apr)</t>
  </si>
  <si>
    <t>Service Window: Winter (Oct - Mar)</t>
  </si>
  <si>
    <t>Woodhall Spa</t>
  </si>
  <si>
    <t>Radstock</t>
  </si>
  <si>
    <t>Newton Abbot</t>
  </si>
  <si>
    <t>North Hykeham</t>
  </si>
  <si>
    <t>Six zones will be active in October 2019, below is our forecast of their flexibility requirements.</t>
  </si>
  <si>
    <t>October month ahead forecast</t>
  </si>
  <si>
    <t>2MWh</t>
  </si>
  <si>
    <t>16MWh</t>
  </si>
  <si>
    <t>Service Window: Sep - July</t>
  </si>
  <si>
    <t>Mantle Lane
None of Mantle Lane's flexibility needs for September were fulfilled</t>
  </si>
  <si>
    <t>Two zones had active service windows within September.</t>
  </si>
  <si>
    <t>September performance</t>
  </si>
  <si>
    <t>November Activity</t>
  </si>
  <si>
    <r>
      <t xml:space="preserve">November will see </t>
    </r>
    <r>
      <rPr>
        <b/>
        <u/>
        <sz val="11"/>
        <color theme="1"/>
        <rFont val="Calibri"/>
        <family val="2"/>
        <scheme val="minor"/>
      </rPr>
      <t>ten</t>
    </r>
    <r>
      <rPr>
        <sz val="11"/>
        <color theme="1"/>
        <rFont val="Calibri"/>
        <family val="2"/>
        <scheme val="minor"/>
      </rPr>
      <t xml:space="preserve"> active Zones:</t>
    </r>
  </si>
  <si>
    <t>Donnington</t>
  </si>
  <si>
    <t>Smethwick</t>
  </si>
  <si>
    <t>Exeter</t>
  </si>
  <si>
    <t>Bletchley</t>
  </si>
  <si>
    <t>Hayle/Camborne</t>
  </si>
  <si>
    <t>September 2019 Performance</t>
  </si>
  <si>
    <t>Banbury
All of Banbury's flexibility needs for September were fulfilled</t>
  </si>
  <si>
    <t>October performance</t>
  </si>
  <si>
    <t>Six zones had active service windows within September.</t>
  </si>
  <si>
    <t>North Hykeham
None of Mantle Lane's flexibility needs for September were fulfilled</t>
  </si>
  <si>
    <t>Newton Abbot
None of Mantle Lane's flexibility needs for September were fulfilled</t>
  </si>
  <si>
    <t>Radstock
None of Mantle Lane's flexibility needs for September were fulfilled</t>
  </si>
  <si>
    <t>Woodhall Spa
None of Mantle Lane's flexibility needs for September were fulfilled</t>
  </si>
  <si>
    <t>350MWh</t>
  </si>
  <si>
    <t>10MWh</t>
  </si>
  <si>
    <t>18MWh</t>
  </si>
  <si>
    <t>20MWh</t>
  </si>
  <si>
    <t>5MWh</t>
  </si>
  <si>
    <t>2.5MWh</t>
  </si>
  <si>
    <t>November month ahead forecast</t>
  </si>
  <si>
    <t>Eleven zones will be active in November 2019, below is our forecast of their flexibility requirements.</t>
  </si>
  <si>
    <t>Rugby</t>
  </si>
  <si>
    <t>Service Window: Winter (Nov - Apr)</t>
  </si>
  <si>
    <t>Service Window: Winter (Nov - Jun)</t>
  </si>
  <si>
    <t>Service Window: Winter (Nov - Feb)</t>
  </si>
  <si>
    <t>Service Window: Winter (Nov - Mar)</t>
  </si>
  <si>
    <t>w/c 4th Nov</t>
  </si>
  <si>
    <t>07:30 - 18:30</t>
  </si>
  <si>
    <t>07:00 - 21:30</t>
  </si>
  <si>
    <t>07:00 - 20:30</t>
  </si>
  <si>
    <t>16:30 - 19:30</t>
  </si>
  <si>
    <t>13:00 - 20:00</t>
  </si>
  <si>
    <t>w/c 11th Nov</t>
  </si>
  <si>
    <t>w/c 18th Nov</t>
  </si>
  <si>
    <t>16:30 - 19:00</t>
  </si>
  <si>
    <t>w/c 25th Nov</t>
  </si>
  <si>
    <t>16:30 - 18:00</t>
  </si>
  <si>
    <t>Nov Total Forecast</t>
  </si>
  <si>
    <t>Smethwick
None of Smethwick's flexibility needs for November were fulfilled</t>
  </si>
  <si>
    <t>Woodhall Spa
None of Mantle Lane's flexibility needs for November were fulfilled</t>
  </si>
  <si>
    <t>Mantle Lane
None of Mantle Lane's flexibility needs for November were fulfilled</t>
  </si>
  <si>
    <t>North Hykeham
None of Mantle Lane's flexibility needs for November were fulfilled</t>
  </si>
  <si>
    <t>Newton Abbot
None of Mantle Lane's flexibility needs for November were fulfilled</t>
  </si>
  <si>
    <t>Radstock
None of Mantle Lane's flexibility needs for November were fulfilled</t>
  </si>
  <si>
    <t>Donnington
None of Donnington's flexibility needs for November were fulfilled</t>
  </si>
  <si>
    <t>Exeter
None of Exeter's flexibility needs for November were fulfilled</t>
  </si>
  <si>
    <t>Hayle/Camborne
None of Hayle/Camborne's flexibility needs for November were fulfilled</t>
  </si>
  <si>
    <t>Rugby
None of Rugby's flexibility needs for November were fulfilled</t>
  </si>
  <si>
    <t>Bletchley
All of Bletchley's flexibility needs for November were fulfilled</t>
  </si>
  <si>
    <t>130MWh</t>
  </si>
  <si>
    <t>Novemeber 2019 Performance</t>
  </si>
  <si>
    <t>Service Window: Oct - Mar</t>
  </si>
  <si>
    <t>Service Window: Oct - Apr</t>
  </si>
  <si>
    <t>Service Window: Nov - Apr</t>
  </si>
  <si>
    <t>Service Window: Nov - Mar</t>
  </si>
  <si>
    <t>Service Window: Nov - Feb</t>
  </si>
  <si>
    <t>Service Window: Nov - Jun</t>
  </si>
  <si>
    <t>80MWh</t>
  </si>
  <si>
    <t>11MWh</t>
  </si>
  <si>
    <t>6MWh</t>
  </si>
  <si>
    <t>14MWh</t>
  </si>
  <si>
    <t>240MWh</t>
  </si>
  <si>
    <t>4MWh</t>
  </si>
  <si>
    <t>280MWh</t>
  </si>
  <si>
    <t>250MWh</t>
  </si>
  <si>
    <t>3MWh</t>
  </si>
  <si>
    <t>Eleven zones had active service windows within November.</t>
  </si>
  <si>
    <t>Rugeley</t>
  </si>
  <si>
    <t>Service Window: Winter (Dec - Jan)</t>
  </si>
  <si>
    <t>16:00 - 19:00</t>
  </si>
  <si>
    <t>*no Dec requirements. Starts again in Jan</t>
  </si>
  <si>
    <t>15:00 - 19:00</t>
  </si>
  <si>
    <t>w/c 2nd Dec</t>
  </si>
  <si>
    <t>w/c 9th Dec</t>
  </si>
  <si>
    <t>w/c 16th Dec</t>
  </si>
  <si>
    <t>w/c 23rd Dec</t>
  </si>
  <si>
    <t>w/c 30th Dec</t>
  </si>
  <si>
    <t>16:30 - 17:30</t>
  </si>
  <si>
    <t>16:00 - 20:00</t>
  </si>
  <si>
    <t>08:30 - 12:30</t>
  </si>
  <si>
    <t>16:00- 19:30</t>
  </si>
  <si>
    <t>07:00 - 19:30</t>
  </si>
  <si>
    <t>Eleven zones will be active in December 2019, below is our forecast of their flexibility requirements.</t>
  </si>
  <si>
    <t>November performance</t>
  </si>
  <si>
    <t>December month ahead forecast</t>
  </si>
  <si>
    <t>January month ahead forecast</t>
  </si>
  <si>
    <t>December performance</t>
  </si>
  <si>
    <t>Mantle Lane
None of Mantle Lane's flexibility needs for December were fulfilled</t>
  </si>
  <si>
    <t>Donnington
None of Donnington's flexibility needs for December were fulfilled</t>
  </si>
  <si>
    <t>Smethwick
None of Smethwick's flexibility needs for December were fulfilled</t>
  </si>
  <si>
    <t>Bletchley
All of Bletchley's flexibility needs for December were fulfilled</t>
  </si>
  <si>
    <t>Jan Total Forecast</t>
  </si>
  <si>
    <t>448MWh</t>
  </si>
  <si>
    <t>December 2019 Performance</t>
  </si>
  <si>
    <t>Twleve zones had active service windows within December.</t>
  </si>
  <si>
    <t>Ten zones will be active in January 2019, below is our forecast of their flexibility requirements.</t>
  </si>
  <si>
    <t>North Hykeham 
Some of North Hykeham's flexibility needs for December were fulfilled</t>
  </si>
  <si>
    <t>Newton Abbot
None of Newton Abbot's flexibility needs for December were fulfilled</t>
  </si>
  <si>
    <t>Radstock
None of Radstock's flexibility needs for December were fulfilled</t>
  </si>
  <si>
    <t>Woodhall Spa
None of Woodhall Spa's flexibility needs for December were fulfilled</t>
  </si>
  <si>
    <t>Exeter
Some of Exeter's flexibility needs for December were fulfilled</t>
  </si>
  <si>
    <t>Rugby
Some of Rugby's flexibility needs for December were fulfilled</t>
  </si>
  <si>
    <t>Rugeley
Some of Rugeley's flexibility needs for December were fulfilled</t>
  </si>
  <si>
    <t>w/c 6th Jan</t>
  </si>
  <si>
    <t>w/c 13th Jan</t>
  </si>
  <si>
    <t>w/c 20th Jan</t>
  </si>
  <si>
    <t>w/c 27th Jan</t>
  </si>
  <si>
    <t>07:30 - 19:30</t>
  </si>
  <si>
    <t>13:30 - 19:30</t>
  </si>
  <si>
    <t>07:30 - 21:30</t>
  </si>
  <si>
    <t>08:00 - 20:00</t>
  </si>
  <si>
    <t>07:00 - 22:00</t>
  </si>
  <si>
    <t>08:00 - 21:30</t>
  </si>
  <si>
    <t>16:30 - 20:00</t>
  </si>
  <si>
    <t>17:00 - 19:00</t>
  </si>
  <si>
    <t>1100MWh</t>
  </si>
  <si>
    <t>340MWh</t>
  </si>
  <si>
    <t>8MWh</t>
  </si>
  <si>
    <t>648MWh</t>
  </si>
  <si>
    <t>9MWh</t>
  </si>
  <si>
    <t>216MWh</t>
  </si>
  <si>
    <t>7MWh</t>
  </si>
  <si>
    <t>Hayle/Camborne
None of Hayle/Camborne's flexibility needs for January were fulfilled</t>
  </si>
  <si>
    <t>Ten zones had active service windows within January.</t>
  </si>
  <si>
    <t>Mantle Lane
None of Mantle Lane's flexibility needs for January were fulfilled</t>
  </si>
  <si>
    <t>North Hykeham 
Some of North Hykeham's flexibility needs for January were fulfilled</t>
  </si>
  <si>
    <t>Newton Abbot
None of Newton Abbot's flexibility needs for January were fulfilled</t>
  </si>
  <si>
    <t>Radstock
None of Radstock's flexibility needs for January were fulfilled</t>
  </si>
  <si>
    <t>Woodhall Spa
None of Woodhall Spa's flexibility needs for January were fulfilled</t>
  </si>
  <si>
    <t>Donnington
None of Donnington's flexibility needs for January were fulfilled</t>
  </si>
  <si>
    <t>Exeter
Some of Exeter's flexibility needs for January were fulfilled</t>
  </si>
  <si>
    <t>Bletchley
All of Bletchley's flexibility needs for January were fulfilled</t>
  </si>
  <si>
    <t>Rugby
Some of Rugby's flexibility needs for January were fulfilled</t>
  </si>
  <si>
    <t>January 2019 Performance</t>
  </si>
  <si>
    <t>January performance</t>
  </si>
  <si>
    <t>Ten zones will be active in February 2020, below is our forecast of their flexibility requirements.</t>
  </si>
  <si>
    <t>w/c 3rd Feb</t>
  </si>
  <si>
    <t>w/c 10th Feb</t>
  </si>
  <si>
    <t>w/c 17th Feb</t>
  </si>
  <si>
    <t>24th Feb</t>
  </si>
  <si>
    <t>32MWh</t>
  </si>
  <si>
    <t>1400MWh</t>
  </si>
  <si>
    <t>24MWh</t>
  </si>
  <si>
    <t>304MWh</t>
  </si>
  <si>
    <t>1008MWh</t>
  </si>
  <si>
    <t>1MWh</t>
  </si>
  <si>
    <t>720MWh</t>
  </si>
  <si>
    <t>Lincoln - Beevor Street</t>
  </si>
  <si>
    <t>Service Window: Winter (Feb, May)</t>
  </si>
  <si>
    <t>Service Window: Winter (Nov - Jan, Mar)</t>
  </si>
  <si>
    <t>09:00 - 20:00</t>
  </si>
  <si>
    <t>197MWh</t>
  </si>
  <si>
    <t>07:00 - 21:00</t>
  </si>
  <si>
    <t>17:30 - 20:00</t>
  </si>
  <si>
    <t>200MWh</t>
  </si>
  <si>
    <t>09:00 - 19:00</t>
  </si>
  <si>
    <t>Lincoln - Beevor Street
None of Lincoln - Beevor Street's flexibility needs for February were fulfilled</t>
  </si>
  <si>
    <t>Mantle Lane
None of Mantle Lane's flexibility needs for February were fulfilled</t>
  </si>
  <si>
    <t>North Hykeham 
Some of North Hykeham's flexibility needs for February were fulfilled</t>
  </si>
  <si>
    <t>Newton Abbot
None of Newton Abbot's flexibility needs for February were fulfilled</t>
  </si>
  <si>
    <t>Radstock
None of Radstock's flexibility needs for February were fulfilled</t>
  </si>
  <si>
    <t>Woodhall Spa
None of Woodhall Spa's flexibility needs for February were fulfilled</t>
  </si>
  <si>
    <t>Donnington
None of Donnington's flexibility needs for February were fulfilled</t>
  </si>
  <si>
    <t>Exeter
Some of Exeter's flexibility needs for February were fulfilled</t>
  </si>
  <si>
    <t>Bletchley
All of Bletchley's flexibility needs for February were fulfilled</t>
  </si>
  <si>
    <t>Rugby
Some of Rugby's flexibility needs for February were fulfilled</t>
  </si>
  <si>
    <t>Hayle/Camborne
None of Hayle/Camborne's flexibility needs for February were fulfilled</t>
  </si>
  <si>
    <t>February 2020 Performance</t>
  </si>
  <si>
    <t>February performance</t>
  </si>
  <si>
    <t>March month ahead forecast</t>
  </si>
  <si>
    <t>Eight zones will be active in March 2020, below is our forecast of their flexibility requirements.</t>
  </si>
  <si>
    <t>700MWh</t>
  </si>
  <si>
    <t>1176MWh</t>
  </si>
  <si>
    <t>352MWh</t>
  </si>
  <si>
    <t>518MWh</t>
  </si>
  <si>
    <t>Mar Total Forecast</t>
  </si>
  <si>
    <t>w/c 2nd March</t>
  </si>
  <si>
    <t>w/c 9th March</t>
  </si>
  <si>
    <t>w/c 16th March</t>
  </si>
  <si>
    <t>w/c 23rd March</t>
  </si>
  <si>
    <t>w/c 30th March</t>
  </si>
  <si>
    <t>08:30 - 15:00</t>
  </si>
  <si>
    <t>18:00 - 19:00</t>
  </si>
  <si>
    <t>13:00 - 23:30</t>
  </si>
  <si>
    <t>210MWh</t>
  </si>
  <si>
    <t>2.8MWh</t>
  </si>
  <si>
    <t>156MWh</t>
  </si>
  <si>
    <t>7.6MWh</t>
  </si>
  <si>
    <t>Eleven zones had active service windows within February.</t>
  </si>
  <si>
    <t>March performance</t>
  </si>
  <si>
    <t>April month ahead forecast</t>
  </si>
  <si>
    <t>March 2020 Performance</t>
  </si>
  <si>
    <t>Apr Total Forecast</t>
  </si>
  <si>
    <t>Eight zones had active service windows within March.</t>
  </si>
  <si>
    <t>Mantle Lane
None of Mantle Lane's flexibility needs for March were fulfilled</t>
  </si>
  <si>
    <t>North Hykeham 
Some of North Hykeham's flexibility needs for March were fulfilled</t>
  </si>
  <si>
    <t>Newton Abbot
None of Newton Abbot's flexibility needs for March were fulfilled</t>
  </si>
  <si>
    <t>Radstock
None of Radstock's flexibility needs for March were fulfilled</t>
  </si>
  <si>
    <t>Woodhall Spa
None of Woodhall Spa's flexibility needs for March were fulfilled</t>
  </si>
  <si>
    <t>Donnington
None of Donnington's flexibility needs for March were fulfilled</t>
  </si>
  <si>
    <t>Rugby
Some of Rugby's flexibility needs for March were fulfilled</t>
  </si>
  <si>
    <t>Hayle/Camborne
None of Hayle/Camborne's flexibility needs for March were fulfilled</t>
  </si>
  <si>
    <t>44MWh</t>
  </si>
  <si>
    <t>36MWh</t>
  </si>
  <si>
    <t>1.6MWh</t>
  </si>
  <si>
    <t>w/c 6th April</t>
  </si>
  <si>
    <t>w/c 13th April</t>
  </si>
  <si>
    <t>w/c 20th April</t>
  </si>
  <si>
    <t>w/c 27th April</t>
  </si>
  <si>
    <t>Abergavenny -  Builth Wells</t>
  </si>
  <si>
    <t>Abergavenny - Brecon</t>
  </si>
  <si>
    <t>Abergavenny - Glasbury</t>
  </si>
  <si>
    <t>Isles of Scilly</t>
  </si>
  <si>
    <t>Meaford</t>
  </si>
  <si>
    <t>Nailstone</t>
  </si>
  <si>
    <t>Pembroke - St Florence</t>
  </si>
  <si>
    <t>Pembroke - BroadField</t>
  </si>
  <si>
    <t>Pembroke - Tenby</t>
  </si>
  <si>
    <t>Plymouth/South Hams</t>
  </si>
  <si>
    <t>Taunton GSP</t>
  </si>
  <si>
    <t>Tiverton</t>
  </si>
  <si>
    <t>Woodbeck</t>
  </si>
  <si>
    <t>07:30 - 14:30  17:00 - 20:30</t>
  </si>
  <si>
    <t>09:30 - 13:00  16:30 - 21:00</t>
  </si>
  <si>
    <t>07:00 - 14:00 15:30 - 21:30</t>
  </si>
  <si>
    <t>Four zones will be active in April 2020, below is our forecast of their flexibility requirements.</t>
  </si>
  <si>
    <t>Lincoln Beevor Street</t>
  </si>
  <si>
    <t>Apollo Tamworth</t>
  </si>
  <si>
    <t>Clowne</t>
  </si>
  <si>
    <t>Hinckley</t>
  </si>
  <si>
    <t>Coalville</t>
  </si>
  <si>
    <t>Grassmoor</t>
  </si>
  <si>
    <t>Alfreton</t>
  </si>
  <si>
    <t>Union Street</t>
  </si>
  <si>
    <t>Witheridge</t>
  </si>
  <si>
    <t>April performance</t>
  </si>
  <si>
    <t>Four zones had active service windows within April.</t>
  </si>
  <si>
    <t>April 2020 Performance</t>
  </si>
  <si>
    <t>104MWh</t>
  </si>
  <si>
    <t>164MWh</t>
  </si>
  <si>
    <t>22MWh</t>
  </si>
  <si>
    <t>Twenty six zones will be active in May 2020, below is our forecast of their flexibility requirements.</t>
  </si>
  <si>
    <t>w/c 4th May</t>
  </si>
  <si>
    <t>w/c 11th May</t>
  </si>
  <si>
    <t>w/c 18th May</t>
  </si>
  <si>
    <t>w/c 25th May</t>
  </si>
  <si>
    <t>17:30 - 18:30</t>
  </si>
  <si>
    <t>08:30 - 16:00</t>
  </si>
  <si>
    <t>05:00 - 00:00</t>
  </si>
  <si>
    <t>00:00 - 00:00</t>
  </si>
  <si>
    <t>07:30 - 13:00
16:30 - 19:00</t>
  </si>
  <si>
    <t>08:30 - 19:30</t>
  </si>
  <si>
    <t>16:00 - 17:00</t>
  </si>
  <si>
    <t>07:30 - 11:00
17:30 - 22:00</t>
  </si>
  <si>
    <t>17:00 - 22:30</t>
  </si>
  <si>
    <t>06:00 - 23:00</t>
  </si>
  <si>
    <t>07:00 - 09:00
11:00 - 16:00</t>
  </si>
  <si>
    <t>09:00 - 10:00</t>
  </si>
  <si>
    <t>14:00 - 15:00</t>
  </si>
  <si>
    <t>May performance</t>
  </si>
  <si>
    <t>Radstock
None of Radstock's flexibility needs for May were fulfilled</t>
  </si>
  <si>
    <t>Apollo Tamworth
None of Apollo Tamworth's flexibility needs for May were fulfilled</t>
  </si>
  <si>
    <t>Donnington
None of Donnington's flexibility needs for May were fulfilled</t>
  </si>
  <si>
    <t>May 2020 Performance</t>
  </si>
  <si>
    <t>Clowne
None of Clowne's flexibility needs for May were fulfilled</t>
  </si>
  <si>
    <t>Abergavenny -  Builth Wells
None of Abergavenny -  Builth Wells's flexibility needs for May were fulfilled</t>
  </si>
  <si>
    <t>Abergavenny - Brecon
None of Abergavenny - Brecon's flexibility needs for May were fulfilled</t>
  </si>
  <si>
    <t>Abergavenny - Glasbury
None of Abergavenny - Glasbury's flexibility needs for May were fulfilled</t>
  </si>
  <si>
    <t>Lincoln Beevor Street
None of Lincoln Beevor Street's flexibility needs for May were fulfilled</t>
  </si>
  <si>
    <t>Isles of Scilly
None of Isles of Scilly's flexibility needs for May were fulfilled</t>
  </si>
  <si>
    <t>Mantle Lane
None of Mantle Lane's flexibility needs for May were fulfilled</t>
  </si>
  <si>
    <t>Meaford
None of Meaford's flexibility needs for May were fulfilled</t>
  </si>
  <si>
    <t>Banbury
None of Banbury's flexibility needs for May were fulfilled</t>
  </si>
  <si>
    <t>Nailstone
None of Nailstone's flexibility needs for May were fulfilled</t>
  </si>
  <si>
    <t>Hinckley
None of Hinckley's flexibility needs for May were fulfilled</t>
  </si>
  <si>
    <t>Pembroke - St Florence
None of Pembroke - St Florence's flexibility needs for May were fulfilled</t>
  </si>
  <si>
    <t>Pembroke - BroadField
None of Pembroke - BroadField's flexibility needs for May were fulfilled</t>
  </si>
  <si>
    <t>Pembroke - Tenby
None of Pembroke - Tenby's flexibility needs for May were fulfilled</t>
  </si>
  <si>
    <t>Plymouth/South Hams 
Some of Plymouth/South Hams's flexibility needs for May were fulfilled</t>
  </si>
  <si>
    <t>Taunton GSP
None of Taunton GSP's flexibility needs for May were fulfilled</t>
  </si>
  <si>
    <t>Tiverton
None of Tiverton's flexibility needs for May were fulfilled</t>
  </si>
  <si>
    <t>Woodbeck
None of Woodbeck's flexibility needs for May were fulfilled</t>
  </si>
  <si>
    <t>Coalville
None of Colaville's flexibility needs for May were fulfilled</t>
  </si>
  <si>
    <t>Grassmoor
None of Grassmoor's flexibility needs for May were fulfilled</t>
  </si>
  <si>
    <t>Alfreton
None of Alfreton's flexibility needs for May were fulfilled</t>
  </si>
  <si>
    <t>Union Street
None of Union Street's flexibility needs for May were fulfilled</t>
  </si>
  <si>
    <t>Witheridge
None of Witheridge's flexibility needs for May were fulfilled</t>
  </si>
  <si>
    <t xml:space="preserve">MWh Total </t>
  </si>
  <si>
    <t>w/c 1st June</t>
  </si>
  <si>
    <t>w/c 8th June</t>
  </si>
  <si>
    <t>w/c 15th June</t>
  </si>
  <si>
    <t>w/c 22nd June</t>
  </si>
  <si>
    <t>Sixteen zones will be active in June 2020, below is our forecast of their flexibility requirements.</t>
  </si>
  <si>
    <t>09:00 - 12:00</t>
  </si>
  <si>
    <t>07:00 - 17:00</t>
  </si>
  <si>
    <t>05:00 - 22:00</t>
  </si>
  <si>
    <t>07:00 - 12:00</t>
  </si>
  <si>
    <t>06:00 - 23:30</t>
  </si>
  <si>
    <t>08:00 - 21:00</t>
  </si>
  <si>
    <t>16:30 - 18:30</t>
  </si>
  <si>
    <t>10:00 - 17:30</t>
  </si>
  <si>
    <t>07:30 - 17:00</t>
  </si>
  <si>
    <t>Bridgwater</t>
  </si>
  <si>
    <t>06:30 - 21:30</t>
  </si>
  <si>
    <t>Twenty six zones had active service windows within May.</t>
  </si>
  <si>
    <t>June performance</t>
  </si>
  <si>
    <t>Sixteen zones had active service windows within June.</t>
  </si>
  <si>
    <t>June 2020 Performance</t>
  </si>
  <si>
    <t>Radstock
None of Radstock's flexibility needs for June were fulfilled</t>
  </si>
  <si>
    <t>Apollo Tamworth
None of Apollo Tamworth's flexibility needs for June were fulfilled</t>
  </si>
  <si>
    <t>Donnington
None of Donnington's flexibility needs for June were fulfilled</t>
  </si>
  <si>
    <t>Abergavenny -  Builth Wells
None of Abergavenny -  Builth Wells's flexibility needs for June were fulfilled</t>
  </si>
  <si>
    <t>Abergavenny - Brecon
None of Abergavenny - Brecon's flexibility needs for June were fulfilled</t>
  </si>
  <si>
    <t>Nailstone
None of Nailstone's flexibility needs for June were fulfilled</t>
  </si>
  <si>
    <t>Hinckley
None of Hinckley's flexibility needs for June were fulfilled</t>
  </si>
  <si>
    <t>Pembroke - Tenby
None of Pembroke - Tenby's flexibility needs for June were fulfilled</t>
  </si>
  <si>
    <t>Woodbeck
None of Woodbeck's flexibility needs for June were fulfilled</t>
  </si>
  <si>
    <t>Coalville
None of Colaville's flexibility needs for June were fulfilled</t>
  </si>
  <si>
    <t>Grassmoor
None of Grassmoor's flexibility needs for June were fulfilled</t>
  </si>
  <si>
    <t>Mantle Lane
None of Mantle Lane's flexibility needs for June were fulfilled</t>
  </si>
  <si>
    <t>Pembroke - St Florence
None of Pembroke - St Florence's flexibility needs for June were fulfilled</t>
  </si>
  <si>
    <t>Tiverton
None of Tiverton's flexibility needs for June were fulfilled</t>
  </si>
  <si>
    <t>Alfreton
None of Alfreton's flexibility needs for June were fulfilled</t>
  </si>
  <si>
    <t>w/c 29th June</t>
  </si>
  <si>
    <t>w/c 6th July</t>
  </si>
  <si>
    <t>w/c 13th July</t>
  </si>
  <si>
    <t>w/c 20th July</t>
  </si>
  <si>
    <t>w/c 27th July</t>
  </si>
  <si>
    <t>Bridgwater/Street
Some of Bridgwater/Street's flexibility needs for June were fulfilled</t>
  </si>
  <si>
    <t>07:30 - 18:00</t>
  </si>
  <si>
    <t>08:30 - 16:30</t>
  </si>
  <si>
    <t>00:30 - 21:30</t>
  </si>
  <si>
    <t>05:30 - 02:00</t>
  </si>
  <si>
    <t>06:00 - 01:00</t>
  </si>
  <si>
    <t>09:00 - 09:30</t>
  </si>
  <si>
    <t>08:00 - 22:00</t>
  </si>
  <si>
    <t>08:30 - 09:30</t>
  </si>
  <si>
    <t>Ten zones will be active in July 2020, below is our forecast of their flexibility requirements.</t>
  </si>
  <si>
    <t>July performance</t>
  </si>
  <si>
    <t>Ten zones had active service windows within July.</t>
  </si>
  <si>
    <t>July 2020 Performance</t>
  </si>
  <si>
    <t>Radstock
None of Radstock's flexibility needs for July were fulfilled</t>
  </si>
  <si>
    <t>Apollo Tamworth
None of Apollo Tamworth's flexibility needs for July were fulfilled</t>
  </si>
  <si>
    <t>Abergavenny -  Builth Wells
None of Abergavenny -  Builth Wells's flexibility needs for July were fulfilled</t>
  </si>
  <si>
    <t>Abergavenny - Brecon
None of Abergavenny - Brecon's flexibility needs for July were fulfilled</t>
  </si>
  <si>
    <t>Nailstone
None of Nailstone's flexibility needs for July were fulfilled</t>
  </si>
  <si>
    <t>Hinckley
None of Hinckley's flexibility needs for July were fulfilled</t>
  </si>
  <si>
    <t>Pembroke - Tenby
None of Pembroke - Tenby's flexibility needs for July were fulfilled</t>
  </si>
  <si>
    <t>Woodbeck
None of Woodbeck's flexibility needs for July were fulfilled</t>
  </si>
  <si>
    <t>Coalville
None of Colaville's flexibility needs for July were fulfilled</t>
  </si>
  <si>
    <t>w/c 3rd August</t>
  </si>
  <si>
    <t>w/c 10th August</t>
  </si>
  <si>
    <t>w/c 17th August</t>
  </si>
  <si>
    <t>w/c 24th August</t>
  </si>
  <si>
    <t>07:30 - 19:00</t>
  </si>
  <si>
    <t>08:00 - 16:00</t>
  </si>
  <si>
    <t>06:30 - 22:30</t>
  </si>
  <si>
    <t>Eight zones will be active in August 2020, below is our forecast of their flexibility requirements.</t>
  </si>
  <si>
    <t>Bridgwater/Street
All of Bridgwater/Street's flexibility needs for July were fulfilled</t>
  </si>
  <si>
    <t>Radstock
None of Radstock's flexibility needs for August were fulfilled</t>
  </si>
  <si>
    <t>Apollo Tamworth
None of Apollo Tamworth's flexibility needs for August were fulfilled</t>
  </si>
  <si>
    <t>Abergavenny -  Builth Wells
None of Abergavenny -  Builth Wells's flexibility needs for August were fulfilled</t>
  </si>
  <si>
    <t>Abergavenny - Brecon
None of Abergavenny - Brecon's flexibility needs for August were fulfilled</t>
  </si>
  <si>
    <t>Nailstone
None of Nailstone's flexibility needs for August were fulfilled</t>
  </si>
  <si>
    <t>Pembroke - Tenby
None of Pembroke - Tenby's flexibility needs for August were fulfilled</t>
  </si>
  <si>
    <t>Woodbeck
None of Woodbeck's flexibility needs for August were fulfilled</t>
  </si>
  <si>
    <t>Coalville
None of Colaville's flexibility needs for August were fulfilled</t>
  </si>
  <si>
    <t>August 2020 Performance</t>
  </si>
  <si>
    <t>Eight zones had active service windows within August.</t>
  </si>
  <si>
    <t>06:30 - 22:31</t>
  </si>
  <si>
    <t>00:00 - 00:01</t>
  </si>
  <si>
    <t>w/c 31st August</t>
  </si>
  <si>
    <t>w/c 7th September</t>
  </si>
  <si>
    <t>w/c 14th September</t>
  </si>
  <si>
    <t>w/c 21st September</t>
  </si>
  <si>
    <t>w/c 28th September</t>
  </si>
  <si>
    <t>07:30 - 22:00</t>
  </si>
  <si>
    <t>06:00 - 22:00</t>
  </si>
  <si>
    <t>06:30 - 20:30</t>
  </si>
  <si>
    <t>08:30 - 10:30</t>
  </si>
  <si>
    <t>17:00 - 20:00</t>
  </si>
  <si>
    <t>08:00 - 15:00</t>
  </si>
  <si>
    <t>16:00 - 20:30</t>
  </si>
  <si>
    <t>Thirteen zones will be active in September 2020, below is our forecast of their flexibility requirements.</t>
  </si>
  <si>
    <t>Apollo Tamworth
None of Apollo Tamworth's flexibility needs for September were fulfilled</t>
  </si>
  <si>
    <t>Abergavenny -  Builth Wells
None of Abergavenny -  Builth Wells's flexibility needs for September were fulfilled</t>
  </si>
  <si>
    <t>Abergavenny - Brecon
None of Abergavenny - Brecon's flexibility needs for September were fulfilled</t>
  </si>
  <si>
    <t>Nailstone
None of Nailstone's flexibility needs for September were fulfilled</t>
  </si>
  <si>
    <t>Pembroke - Tenby
None of Pembroke - Tenby's flexibility needs for September were fulfilled</t>
  </si>
  <si>
    <t>Woodbeck
None of Woodbeck's flexibility needs for September were fulfilled</t>
  </si>
  <si>
    <t>Coalville
None of Colaville's flexibility needs for September were fulfilled</t>
  </si>
  <si>
    <t>Alfreton
None of Alrefton's flexibility needs for September were fulfilled</t>
  </si>
  <si>
    <t>September 2020 Performance</t>
  </si>
  <si>
    <t>Donnington
None of Donnington's flexibility needs for September were fulfilled</t>
  </si>
  <si>
    <t>Grassmoor
None of Grassmoor's flexibility needs for September were fulfilled</t>
  </si>
  <si>
    <t>Meaford
None of Meaford's flexibility needs for September were fulfilled</t>
  </si>
  <si>
    <t>Thirteen zones had active service windows within September.</t>
  </si>
  <si>
    <t>Twenty Eight zones will be active in October 2020, below is our forecast of their flexibility requirements.</t>
  </si>
  <si>
    <t>Hinckley
All of Hinckley's flexibility needs for September were fulfilled</t>
  </si>
  <si>
    <t>w/c 5th October</t>
  </si>
  <si>
    <t>w/c 12th October</t>
  </si>
  <si>
    <t>w/c 19th October</t>
  </si>
  <si>
    <t>w/c 26th October</t>
  </si>
  <si>
    <t>07:00 - 19:00</t>
  </si>
  <si>
    <t>01:30 - 23:30</t>
  </si>
  <si>
    <t>07:30 - 21:00</t>
  </si>
  <si>
    <t>06:00 - 10:00 14:00 - 21:00</t>
  </si>
  <si>
    <t>Lincoln - North Hykeham</t>
  </si>
  <si>
    <t>Hayle - Camborne</t>
  </si>
  <si>
    <t>Chesterfield Main</t>
  </si>
  <si>
    <t>Tamworth Main</t>
  </si>
  <si>
    <t>Union Street - Rugby</t>
  </si>
  <si>
    <t>Pembroke - Broadfield</t>
  </si>
  <si>
    <t>Pembroke - St. Florence</t>
  </si>
  <si>
    <t>Trevaughan</t>
  </si>
  <si>
    <t>Brimscombe</t>
  </si>
  <si>
    <t>08:00 - 18:30</t>
  </si>
  <si>
    <t>17:00 - 17:30</t>
  </si>
  <si>
    <t>06:30 - 20:00</t>
  </si>
  <si>
    <t>16:00 - 19:30</t>
  </si>
  <si>
    <t>18:00 - 18:30</t>
  </si>
  <si>
    <t>18:00 - 19:30</t>
  </si>
  <si>
    <t>13:00 - 13:30 17:00 - 17:30</t>
  </si>
  <si>
    <t>11:00 - 12:30 16:00 - 19:00</t>
  </si>
  <si>
    <t>07:30 - 20:30</t>
  </si>
  <si>
    <t>09:00 - 22:00</t>
  </si>
  <si>
    <t>08:00 - 19:00</t>
  </si>
  <si>
    <t>Twenty Eight zones had active service windows within October.</t>
  </si>
  <si>
    <t>Apollo Tamworth
None of Apollo Tamworth's flexibility needs for October were fulfilled</t>
  </si>
  <si>
    <t>Abergavenny -  Builth Wells
None of Abergavenny -  Builth Wells's flexibility needs for October were fulfilled</t>
  </si>
  <si>
    <t>Abergavenny - Brecon
None of Abergavenny - Brecon's flexibility needs for October were fulfilled</t>
  </si>
  <si>
    <t>Nailstone
None of Nailstone's flexibility needs for October were fulfilled</t>
  </si>
  <si>
    <t>Pembroke - Tenby
None of Pembroke - Tenby's flexibility needs for October were fulfilled</t>
  </si>
  <si>
    <t>Woodbeck
None of Woodbeck's flexibility needs for October were fulfilled</t>
  </si>
  <si>
    <t>Coalville
None of Colaville's flexibility needs for October were fulfilled</t>
  </si>
  <si>
    <t>Banbury
All of Banbury's flexibility needs for October were fulfilled</t>
  </si>
  <si>
    <t>Donnington
None of Donnington's flexibility needs for October were fulfilled</t>
  </si>
  <si>
    <t>Grassmoor
None of Grassmoor's flexibility needs for October were fulfilled</t>
  </si>
  <si>
    <t>Hinckley
All of Hinckley's flexibility needs for October were fulfilled</t>
  </si>
  <si>
    <t>Meaford
None of Meaford's flexibility needs for October were fulfilled</t>
  </si>
  <si>
    <t>Woodhall Spa
None of Woodhall Spa's flexibility needs for October were fulfilled</t>
  </si>
  <si>
    <t>Lincoln North Hykeham
None of Lincoln North Hykeham's flexibility needs for October were fulfilled</t>
  </si>
  <si>
    <t>Mantle Lane
None of Mantle Lane's flexibility needs for October were fulfilled</t>
  </si>
  <si>
    <t>Newton Abbot
None of Newton Abbot's flexibility needs for October were fulfilled</t>
  </si>
  <si>
    <t>Hayle - Camborne
None of Hayle - Camborne's flexibility needs for October were fulfilled</t>
  </si>
  <si>
    <t>Chesterfield Main
None of Chesterfield Main's flexibility needs for October were fulfilled</t>
  </si>
  <si>
    <t>Clowne
None of Clowne's flexibility needs for October were fulfilled</t>
  </si>
  <si>
    <t>Tamworth Main
None of Tamworth Main's flexibility needs for October were fulfilled</t>
  </si>
  <si>
    <t>Union Street Rugby
None of Union Street Rugby's flexibility needs for October were fulfilled</t>
  </si>
  <si>
    <t>Abergavenny - Glasbury
None of Abergavenny - Glasbury's flexibility needs for October were fulfilled</t>
  </si>
  <si>
    <t>Pembroke - Broadfield
None of Pembroke - Broadfield's flexibility needs for October were fulfilled</t>
  </si>
  <si>
    <t>Pembroke - St. Florence
None of Pembroke - St. Florence's flexibility needs for October were fulfilled</t>
  </si>
  <si>
    <t>Trevaughan
None of Trevaughan's flexibility needs for October were fulfilled</t>
  </si>
  <si>
    <t>Tiverton
None of Tiverton's flexibility needs for October were fulfilled</t>
  </si>
  <si>
    <t>Taunton GSP
None of Taunton GSP's flexibility needs for October were fulfilled</t>
  </si>
  <si>
    <t>Brimscombe
None of Brimscombe's flexibility needs for October were fulfilled</t>
  </si>
  <si>
    <t>October 2020 Performance</t>
  </si>
  <si>
    <t>Twenty Seven zones will be active in November 2020, below is our forecast of their flexibility requirements.</t>
  </si>
  <si>
    <t>w/c 2nd Nov</t>
  </si>
  <si>
    <t>w/c 9th Nov</t>
  </si>
  <si>
    <t>w/c 16th Nov</t>
  </si>
  <si>
    <t>w/c 23rd Nov</t>
  </si>
  <si>
    <t>15:30 - 20:30</t>
  </si>
  <si>
    <t>15:30 - 18:30</t>
  </si>
  <si>
    <t>07:00 - 18:00</t>
  </si>
  <si>
    <t>06:30 - 22:00</t>
  </si>
  <si>
    <t>06:30 - 10:00 14:00 - 20:30</t>
  </si>
  <si>
    <t>Exeter City</t>
  </si>
  <si>
    <t>Rugby GSP</t>
  </si>
  <si>
    <t>Ashby/Willesley</t>
  </si>
  <si>
    <t>Llandrindod - Rhayader</t>
  </si>
  <si>
    <t>Moretonhampstead</t>
  </si>
  <si>
    <t>Weston Super Mare</t>
  </si>
  <si>
    <t>07:00 - 13:30 15:30 - 19:30</t>
  </si>
  <si>
    <t>16:00 - 18:00</t>
  </si>
  <si>
    <t>Twenty Seven zones had active service windows within November.</t>
  </si>
  <si>
    <t>Abergavenny -  Builth Wells
None of Abergavenny -  Builth Wells's flexibility needs for November were fulfilled</t>
  </si>
  <si>
    <t>Abergavenny - Brecon
None of Abergavenny - Brecon's flexibility needs for November were fulfilled</t>
  </si>
  <si>
    <t>Pembroke - Tenby
None of Pembroke - Tenby's flexibility needs for November were fulfilled</t>
  </si>
  <si>
    <t>Woodbeck
None of Woodbeck's flexibility needs for November were fulfilled</t>
  </si>
  <si>
    <t>Coalville
None of Colaville's flexibility needs for November were fulfilled</t>
  </si>
  <si>
    <t>Hinckley
All of Hinckley's flexibility needs for November were fulfilled</t>
  </si>
  <si>
    <t>Meaford
None of Meaford's flexibility needs for November were fulfilled</t>
  </si>
  <si>
    <t>Woodhall Spa
None of Woodhall Spa's flexibility needs for November were fulfilled</t>
  </si>
  <si>
    <t>Lincoln North Hykeham
None of Lincoln North Hykeham's flexibility needs for November were fulfilled</t>
  </si>
  <si>
    <t>Newton Abbot
None of Newton Abbot's flexibility needs for November were fulfilled</t>
  </si>
  <si>
    <t>Hayle - Camborne
None of Hayle - Camborne's flexibility needs for November were fulfilled</t>
  </si>
  <si>
    <t>Abergavenny - Glasbury
None of Abergavenny - Glasbury's flexibility needs for November were fulfilled</t>
  </si>
  <si>
    <t>Pembroke - Broadfield
None of Pembroke - Broadfield's flexibility needs for November were fulfilled</t>
  </si>
  <si>
    <t>Pembroke - St. Florence
None of Pembroke - St. Florence's flexibility needs for November were fulfilled</t>
  </si>
  <si>
    <t>Tiverton
None of Tiverton's flexibility needs for November were fulfilled</t>
  </si>
  <si>
    <t>Brimscombe
None of Brimscombe's flexibility needs for November were fulfilled</t>
  </si>
  <si>
    <t>November 2020 Performance</t>
  </si>
  <si>
    <t>Taunton GSP
All of Taunton GSP's flexibility needs for November were fulfilled</t>
  </si>
  <si>
    <t>Exeter
All of Exters's flexibility needs for November were fulfilled</t>
  </si>
  <si>
    <t>Radstock
None of Radstock's flexibility needs for November were fulfilled</t>
  </si>
  <si>
    <t>Rugby BSP
All of Rugby BSP's flexibility needs for November were fulfilled</t>
  </si>
  <si>
    <t>Ashby/Willesley
None of Ashby/Willesley's flexibility needs for November were fulfilled</t>
  </si>
  <si>
    <t>Llandrindod - Rhayader
None of Llandrindod - Rhayader's flexibility needs for November were fulfilled</t>
  </si>
  <si>
    <t>Moretonhampstead
None of Moretonhampstead's flexibility needs for November were fulfilled</t>
  </si>
  <si>
    <t>Weston Super Mare
None of Weston Super Mare's flexibility needs for November were fulfilled</t>
  </si>
  <si>
    <t>Thirty one zones will be active in December 2020, below is our forecast of their flexibility requirements.</t>
  </si>
  <si>
    <t>Dec Total Forecast</t>
  </si>
  <si>
    <t>w/c 7th Dec</t>
  </si>
  <si>
    <t>w/c 14th Dec</t>
  </si>
  <si>
    <t>w/c 21st Dec</t>
  </si>
  <si>
    <t>w/c 28th Dec</t>
  </si>
  <si>
    <t>w/c 4th Jan</t>
  </si>
  <si>
    <t>06:30 - 21:00</t>
  </si>
  <si>
    <t>07:00 - 10:00 15:00 - 18:30</t>
  </si>
  <si>
    <t>16:00 - 18:30</t>
  </si>
  <si>
    <t>Due to the christmas break, availablity volumes for the first week of January is also provided</t>
  </si>
  <si>
    <t>07:00 - 10:00 13:30 - 19:30</t>
  </si>
  <si>
    <t>07:00 - 20:00</t>
  </si>
  <si>
    <t>00:00 - 23:00</t>
  </si>
  <si>
    <t>09:00 - 21:00</t>
  </si>
  <si>
    <t>06:00 - 21:30</t>
  </si>
  <si>
    <t>08:30 - 12:30 16:00 - 19:00</t>
  </si>
  <si>
    <t>17:00 - 18:30</t>
  </si>
  <si>
    <t>07:30 - 12:00</t>
  </si>
  <si>
    <t>09:00 - 20:30</t>
  </si>
  <si>
    <t>Weedon</t>
  </si>
  <si>
    <t>Hereford - Ledbury Ring</t>
  </si>
  <si>
    <t>Padstow</t>
  </si>
  <si>
    <t>13:00 - 20:30</t>
  </si>
  <si>
    <t>07:00- 10:00</t>
  </si>
  <si>
    <t>16:30- 17:30</t>
  </si>
  <si>
    <t>Thirty one zones had active service windows within November.</t>
  </si>
  <si>
    <t>December 2020 Performance</t>
  </si>
  <si>
    <t>Rugeley
All of Rugeley's flexibility needs for November were fulfilled</t>
  </si>
  <si>
    <t>Padstow
None of Padstow's flexibility needs for November were fulfilled</t>
  </si>
  <si>
    <t>Nailstone
None of Nailstone's flexibility needs for November were fulfilled</t>
  </si>
  <si>
    <t>Weedon
None of Weedon's flexibility needs for November were fulfilled</t>
  </si>
  <si>
    <t>Dyamic</t>
  </si>
  <si>
    <t>w/c 11th Jan</t>
  </si>
  <si>
    <t>w/c 18th Jan</t>
  </si>
  <si>
    <t>w/c 25th Jan</t>
  </si>
  <si>
    <t>07:00 - 10:00 15:00 - 19:00</t>
  </si>
  <si>
    <t>15:00 - 20:30</t>
  </si>
  <si>
    <t>09:00 - 14:00 16:00 - 19:00</t>
  </si>
  <si>
    <t>Hereford
None of Hereford's flexibility needs for November were fulfilled</t>
  </si>
  <si>
    <t>Bridgwater - Street</t>
  </si>
  <si>
    <t>Plymouth / South Hams</t>
  </si>
  <si>
    <t>06:00 - 21:00</t>
  </si>
  <si>
    <t>Twenty three zones will be active in January 2021, below is our forecast of their flexibility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</si>
</sst>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&quot;£&quot;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6" fontId="0" fillId="0" borderId="25" xfId="0" applyNumberFormat="1" applyBorder="1" applyAlignment="1">
      <alignment horizontal="center" vertical="center" wrapText="1"/>
    </xf>
    <xf numFmtId="0" fontId="1" fillId="0" borderId="0" xfId="0" applyFont="1"/>
    <xf numFmtId="6" fontId="0" fillId="0" borderId="34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1" xfId="0" applyBorder="1"/>
    <xf numFmtId="0" fontId="1" fillId="0" borderId="42" xfId="0" applyFont="1" applyBorder="1" applyAlignment="1"/>
    <xf numFmtId="0" fontId="1" fillId="0" borderId="43" xfId="0" applyFont="1" applyBorder="1" applyAlignment="1"/>
    <xf numFmtId="0" fontId="1" fillId="0" borderId="28" xfId="0" applyFont="1" applyBorder="1" applyAlignme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/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/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55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6" fontId="0" fillId="0" borderId="34" xfId="0" applyNumberFormat="1" applyFill="1" applyBorder="1" applyAlignment="1">
      <alignment horizontal="center" vertical="center" wrapText="1"/>
    </xf>
    <xf numFmtId="6" fontId="0" fillId="0" borderId="25" xfId="0" applyNumberFormat="1" applyFill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6" fontId="0" fillId="0" borderId="21" xfId="0" applyNumberFormat="1" applyBorder="1" applyAlignment="1">
      <alignment horizontal="center" vertical="center" wrapText="1"/>
    </xf>
    <xf numFmtId="1" fontId="0" fillId="0" borderId="52" xfId="0" applyNumberForma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/>
    </xf>
    <xf numFmtId="164" fontId="3" fillId="5" borderId="48" xfId="0" applyNumberFormat="1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164" fontId="3" fillId="5" borderId="41" xfId="0" applyNumberFormat="1" applyFont="1" applyFill="1" applyBorder="1" applyAlignment="1">
      <alignment horizontal="center" vertical="center"/>
    </xf>
    <xf numFmtId="164" fontId="3" fillId="5" borderId="55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2" fillId="0" borderId="0" xfId="0" applyFont="1"/>
    <xf numFmtId="0" fontId="3" fillId="0" borderId="3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1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164" fontId="3" fillId="6" borderId="48" xfId="0" applyNumberFormat="1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164" fontId="3" fillId="6" borderId="41" xfId="0" applyNumberFormat="1" applyFont="1" applyFill="1" applyBorder="1" applyAlignment="1">
      <alignment horizontal="center" vertical="center"/>
    </xf>
    <xf numFmtId="164" fontId="3" fillId="6" borderId="55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3" fillId="6" borderId="39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3" fillId="0" borderId="4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44" fontId="0" fillId="0" borderId="0" xfId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6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textRotation="90"/>
    </xf>
    <xf numFmtId="0" fontId="3" fillId="2" borderId="29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/>
    </xf>
    <xf numFmtId="0" fontId="0" fillId="2" borderId="51" xfId="0" applyFill="1" applyBorder="1" applyAlignment="1">
      <alignment horizontal="center" vertical="center" textRotation="90"/>
    </xf>
    <xf numFmtId="0" fontId="0" fillId="2" borderId="37" xfId="0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48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0" fillId="4" borderId="15" xfId="0" applyFill="1" applyBorder="1" applyAlignment="1">
      <alignment horizontal="center" vertical="center" textRotation="90"/>
    </xf>
    <xf numFmtId="0" fontId="0" fillId="4" borderId="17" xfId="0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4" borderId="30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4" borderId="4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 textRotation="90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48" xfId="0" applyFont="1" applyFill="1" applyBorder="1" applyAlignment="1">
      <alignment horizontal="center" vertical="center" textRotation="90"/>
    </xf>
    <xf numFmtId="0" fontId="3" fillId="4" borderId="11" xfId="0" applyFont="1" applyFill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20" fontId="3" fillId="0" borderId="16" xfId="0" applyNumberFormat="1" applyFont="1" applyBorder="1" applyAlignment="1">
      <alignment horizontal="center" vertical="center" wrapText="1"/>
    </xf>
    <xf numFmtId="20" fontId="3" fillId="5" borderId="16" xfId="0" applyNumberFormat="1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vertical="center" wrapText="1"/>
    </xf>
    <xf numFmtId="17" fontId="1" fillId="3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/>
    </xf>
    <xf numFmtId="0" fontId="3" fillId="5" borderId="29" xfId="0" applyFont="1" applyFill="1" applyBorder="1" applyAlignment="1">
      <alignment horizontal="center" vertical="center" textRotation="90"/>
    </xf>
    <xf numFmtId="0" fontId="3" fillId="5" borderId="48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7"/>
  <sheetViews>
    <sheetView zoomScale="90" zoomScaleNormal="90" workbookViewId="0">
      <selection activeCell="T16" sqref="T16"/>
    </sheetView>
  </sheetViews>
  <sheetFormatPr defaultRowHeight="15" x14ac:dyDescent="0.25"/>
  <cols>
    <col min="3" max="3" width="7.28515625" customWidth="1"/>
    <col min="4" max="4" width="3.28515625" customWidth="1"/>
    <col min="5" max="5" width="9.5703125" customWidth="1"/>
    <col min="6" max="6" width="6.42578125" customWidth="1"/>
    <col min="7" max="7" width="13.28515625" style="2" customWidth="1"/>
    <col min="8" max="9" width="13.28515625" customWidth="1"/>
    <col min="10" max="10" width="4" customWidth="1"/>
    <col min="11" max="11" width="8.28515625" customWidth="1"/>
    <col min="12" max="12" width="6.7109375" customWidth="1"/>
    <col min="13" max="13" width="9.5703125" customWidth="1"/>
    <col min="14" max="14" width="6.42578125" customWidth="1"/>
    <col min="15" max="17" width="13.28515625" customWidth="1"/>
    <col min="18" max="18" width="3.42578125" customWidth="1"/>
  </cols>
  <sheetData>
    <row r="1" spans="3:17" x14ac:dyDescent="0.25">
      <c r="C1" t="s">
        <v>49</v>
      </c>
    </row>
    <row r="2" spans="3:17" ht="15.75" thickBot="1" x14ac:dyDescent="0.3"/>
    <row r="3" spans="3:17" x14ac:dyDescent="0.25">
      <c r="C3" s="241" t="s">
        <v>16</v>
      </c>
      <c r="D3" s="242"/>
      <c r="E3" s="242"/>
      <c r="F3" s="242"/>
      <c r="G3" s="242"/>
      <c r="H3" s="242"/>
      <c r="I3" s="243"/>
      <c r="J3" s="4"/>
      <c r="K3" s="241" t="s">
        <v>22</v>
      </c>
      <c r="L3" s="242"/>
      <c r="M3" s="242"/>
      <c r="N3" s="242"/>
      <c r="O3" s="242"/>
      <c r="P3" s="242"/>
      <c r="Q3" s="243"/>
    </row>
    <row r="4" spans="3:17" ht="15.75" thickBot="1" x14ac:dyDescent="0.3">
      <c r="C4" s="244" t="s">
        <v>18</v>
      </c>
      <c r="D4" s="245"/>
      <c r="E4" s="245"/>
      <c r="F4" s="245"/>
      <c r="G4" s="245"/>
      <c r="H4" s="245"/>
      <c r="I4" s="246"/>
      <c r="J4" s="4"/>
      <c r="K4" s="244" t="s">
        <v>20</v>
      </c>
      <c r="L4" s="245"/>
      <c r="M4" s="245"/>
      <c r="N4" s="245"/>
      <c r="O4" s="245"/>
      <c r="P4" s="245"/>
      <c r="Q4" s="246"/>
    </row>
    <row r="5" spans="3:17" ht="60.75" thickBot="1" x14ac:dyDescent="0.3">
      <c r="C5" s="250" t="s">
        <v>0</v>
      </c>
      <c r="D5" s="251"/>
      <c r="E5" s="251" t="s">
        <v>11</v>
      </c>
      <c r="F5" s="251"/>
      <c r="G5" s="81" t="s">
        <v>23</v>
      </c>
      <c r="H5" s="81" t="s">
        <v>10</v>
      </c>
      <c r="I5" s="82" t="s">
        <v>12</v>
      </c>
      <c r="K5" s="250" t="s">
        <v>0</v>
      </c>
      <c r="L5" s="251"/>
      <c r="M5" s="251" t="s">
        <v>11</v>
      </c>
      <c r="N5" s="251"/>
      <c r="O5" s="81" t="s">
        <v>48</v>
      </c>
      <c r="P5" s="80" t="s">
        <v>10</v>
      </c>
      <c r="Q5" s="79" t="s">
        <v>12</v>
      </c>
    </row>
    <row r="6" spans="3:17" ht="15" customHeight="1" x14ac:dyDescent="0.25">
      <c r="C6" s="252" t="s">
        <v>2</v>
      </c>
      <c r="D6" s="253"/>
      <c r="E6" s="256" t="s">
        <v>47</v>
      </c>
      <c r="F6" s="75" t="s">
        <v>4</v>
      </c>
      <c r="G6" s="78">
        <v>0</v>
      </c>
      <c r="H6" s="77">
        <v>0</v>
      </c>
      <c r="I6" s="248" t="s">
        <v>19</v>
      </c>
      <c r="K6" s="252" t="s">
        <v>2</v>
      </c>
      <c r="L6" s="253"/>
      <c r="M6" s="256" t="s">
        <v>47</v>
      </c>
      <c r="N6" s="75" t="s">
        <v>4</v>
      </c>
      <c r="O6" s="78">
        <v>0</v>
      </c>
      <c r="P6" s="77">
        <v>0</v>
      </c>
      <c r="Q6" s="247" t="s">
        <v>21</v>
      </c>
    </row>
    <row r="7" spans="3:17" ht="15" customHeight="1" x14ac:dyDescent="0.25">
      <c r="C7" s="252"/>
      <c r="D7" s="253"/>
      <c r="E7" s="256"/>
      <c r="F7" s="72" t="s">
        <v>5</v>
      </c>
      <c r="G7" s="69">
        <v>0</v>
      </c>
      <c r="H7" s="76">
        <v>0</v>
      </c>
      <c r="I7" s="248"/>
      <c r="K7" s="252"/>
      <c r="L7" s="253"/>
      <c r="M7" s="256"/>
      <c r="N7" s="72" t="s">
        <v>5</v>
      </c>
      <c r="O7" s="69">
        <v>0</v>
      </c>
      <c r="P7" s="76">
        <v>0</v>
      </c>
      <c r="Q7" s="248"/>
    </row>
    <row r="8" spans="3:17" ht="15" customHeight="1" x14ac:dyDescent="0.25">
      <c r="C8" s="252"/>
      <c r="D8" s="253"/>
      <c r="E8" s="256"/>
      <c r="F8" s="72" t="s">
        <v>6</v>
      </c>
      <c r="G8" s="69">
        <v>0</v>
      </c>
      <c r="H8" s="76">
        <v>0</v>
      </c>
      <c r="I8" s="248"/>
      <c r="K8" s="252"/>
      <c r="L8" s="253"/>
      <c r="M8" s="256"/>
      <c r="N8" s="72" t="s">
        <v>6</v>
      </c>
      <c r="O8" s="69">
        <v>0</v>
      </c>
      <c r="P8" s="76">
        <v>0</v>
      </c>
      <c r="Q8" s="248"/>
    </row>
    <row r="9" spans="3:17" ht="15" customHeight="1" x14ac:dyDescent="0.25">
      <c r="C9" s="252"/>
      <c r="D9" s="253"/>
      <c r="E9" s="256"/>
      <c r="F9" s="72" t="s">
        <v>5</v>
      </c>
      <c r="G9" s="69">
        <v>0</v>
      </c>
      <c r="H9" s="76">
        <v>0</v>
      </c>
      <c r="I9" s="248"/>
      <c r="K9" s="252"/>
      <c r="L9" s="253"/>
      <c r="M9" s="256"/>
      <c r="N9" s="72" t="s">
        <v>5</v>
      </c>
      <c r="O9" s="69">
        <v>0</v>
      </c>
      <c r="P9" s="76">
        <v>0</v>
      </c>
      <c r="Q9" s="248"/>
    </row>
    <row r="10" spans="3:17" ht="15" customHeight="1" x14ac:dyDescent="0.25">
      <c r="C10" s="252"/>
      <c r="D10" s="253"/>
      <c r="E10" s="256"/>
      <c r="F10" s="72" t="s">
        <v>7</v>
      </c>
      <c r="G10" s="69">
        <v>0</v>
      </c>
      <c r="H10" s="76">
        <v>0</v>
      </c>
      <c r="I10" s="248"/>
      <c r="K10" s="252"/>
      <c r="L10" s="253"/>
      <c r="M10" s="256"/>
      <c r="N10" s="72" t="s">
        <v>7</v>
      </c>
      <c r="O10" s="69">
        <v>0</v>
      </c>
      <c r="P10" s="76">
        <v>0</v>
      </c>
      <c r="Q10" s="248"/>
    </row>
    <row r="11" spans="3:17" ht="15" customHeight="1" x14ac:dyDescent="0.25">
      <c r="C11" s="252"/>
      <c r="D11" s="253"/>
      <c r="E11" s="256"/>
      <c r="F11" s="70" t="s">
        <v>8</v>
      </c>
      <c r="G11" s="69">
        <v>0</v>
      </c>
      <c r="H11" s="76">
        <v>0</v>
      </c>
      <c r="I11" s="248"/>
      <c r="K11" s="252"/>
      <c r="L11" s="253"/>
      <c r="M11" s="256"/>
      <c r="N11" s="70" t="s">
        <v>8</v>
      </c>
      <c r="O11" s="69">
        <v>0</v>
      </c>
      <c r="P11" s="76">
        <v>0</v>
      </c>
      <c r="Q11" s="248"/>
    </row>
    <row r="12" spans="3:17" ht="15" customHeight="1" thickBot="1" x14ac:dyDescent="0.3">
      <c r="C12" s="254"/>
      <c r="D12" s="255"/>
      <c r="E12" s="257"/>
      <c r="F12" s="75" t="s">
        <v>8</v>
      </c>
      <c r="G12" s="69">
        <v>0</v>
      </c>
      <c r="H12" s="76">
        <v>0</v>
      </c>
      <c r="I12" s="249"/>
      <c r="K12" s="254"/>
      <c r="L12" s="255"/>
      <c r="M12" s="257"/>
      <c r="N12" s="75" t="s">
        <v>8</v>
      </c>
      <c r="O12" s="69">
        <v>0</v>
      </c>
      <c r="P12" s="76">
        <v>0</v>
      </c>
      <c r="Q12" s="249"/>
    </row>
    <row r="13" spans="3:17" ht="15" customHeight="1" x14ac:dyDescent="0.25">
      <c r="C13" s="261" t="s">
        <v>2</v>
      </c>
      <c r="D13" s="262" t="s">
        <v>1</v>
      </c>
      <c r="E13" s="260" t="s">
        <v>46</v>
      </c>
      <c r="F13" s="74" t="s">
        <v>4</v>
      </c>
      <c r="G13" s="63">
        <v>0</v>
      </c>
      <c r="H13" s="62">
        <v>0</v>
      </c>
      <c r="I13" s="247" t="s">
        <v>19</v>
      </c>
      <c r="K13" s="261" t="s">
        <v>2</v>
      </c>
      <c r="L13" s="262" t="s">
        <v>1</v>
      </c>
      <c r="M13" s="260" t="s">
        <v>46</v>
      </c>
      <c r="N13" s="74" t="s">
        <v>4</v>
      </c>
      <c r="O13" s="63">
        <v>342</v>
      </c>
      <c r="P13" s="62">
        <v>1710</v>
      </c>
      <c r="Q13" s="247" t="s">
        <v>21</v>
      </c>
    </row>
    <row r="14" spans="3:17" ht="15" customHeight="1" x14ac:dyDescent="0.25">
      <c r="C14" s="252"/>
      <c r="D14" s="253" t="s">
        <v>1</v>
      </c>
      <c r="E14" s="256"/>
      <c r="F14" s="72" t="s">
        <v>5</v>
      </c>
      <c r="G14" s="69">
        <v>0</v>
      </c>
      <c r="H14" s="68">
        <v>0</v>
      </c>
      <c r="I14" s="248"/>
      <c r="K14" s="252"/>
      <c r="L14" s="253" t="s">
        <v>1</v>
      </c>
      <c r="M14" s="256"/>
      <c r="N14" s="72" t="s">
        <v>5</v>
      </c>
      <c r="O14" s="69">
        <v>342</v>
      </c>
      <c r="P14" s="68">
        <v>1710</v>
      </c>
      <c r="Q14" s="248"/>
    </row>
    <row r="15" spans="3:17" ht="15" customHeight="1" x14ac:dyDescent="0.25">
      <c r="C15" s="252"/>
      <c r="D15" s="253" t="s">
        <v>1</v>
      </c>
      <c r="E15" s="256"/>
      <c r="F15" s="72" t="s">
        <v>6</v>
      </c>
      <c r="G15" s="69">
        <v>0</v>
      </c>
      <c r="H15" s="68">
        <v>0</v>
      </c>
      <c r="I15" s="248"/>
      <c r="K15" s="252"/>
      <c r="L15" s="253" t="s">
        <v>1</v>
      </c>
      <c r="M15" s="256"/>
      <c r="N15" s="72" t="s">
        <v>6</v>
      </c>
      <c r="O15" s="69">
        <v>342</v>
      </c>
      <c r="P15" s="68">
        <v>1710</v>
      </c>
      <c r="Q15" s="248"/>
    </row>
    <row r="16" spans="3:17" ht="15" customHeight="1" x14ac:dyDescent="0.25">
      <c r="C16" s="252"/>
      <c r="D16" s="253" t="s">
        <v>1</v>
      </c>
      <c r="E16" s="256"/>
      <c r="F16" s="72" t="s">
        <v>5</v>
      </c>
      <c r="G16" s="69">
        <v>0</v>
      </c>
      <c r="H16" s="68">
        <v>0</v>
      </c>
      <c r="I16" s="248"/>
      <c r="K16" s="252"/>
      <c r="L16" s="253" t="s">
        <v>1</v>
      </c>
      <c r="M16" s="256"/>
      <c r="N16" s="72" t="s">
        <v>5</v>
      </c>
      <c r="O16" s="69">
        <v>342</v>
      </c>
      <c r="P16" s="68">
        <v>1710</v>
      </c>
      <c r="Q16" s="248"/>
    </row>
    <row r="17" spans="3:17" ht="15" customHeight="1" x14ac:dyDescent="0.25">
      <c r="C17" s="252"/>
      <c r="D17" s="253" t="s">
        <v>1</v>
      </c>
      <c r="E17" s="256"/>
      <c r="F17" s="72" t="s">
        <v>7</v>
      </c>
      <c r="G17" s="69">
        <v>0</v>
      </c>
      <c r="H17" s="68">
        <v>0</v>
      </c>
      <c r="I17" s="248"/>
      <c r="K17" s="252"/>
      <c r="L17" s="253" t="s">
        <v>1</v>
      </c>
      <c r="M17" s="256"/>
      <c r="N17" s="72" t="s">
        <v>7</v>
      </c>
      <c r="O17" s="69">
        <v>342</v>
      </c>
      <c r="P17" s="68">
        <v>1710</v>
      </c>
      <c r="Q17" s="248"/>
    </row>
    <row r="18" spans="3:17" ht="15" customHeight="1" x14ac:dyDescent="0.25">
      <c r="C18" s="252"/>
      <c r="D18" s="253" t="s">
        <v>1</v>
      </c>
      <c r="E18" s="256"/>
      <c r="F18" s="70" t="s">
        <v>8</v>
      </c>
      <c r="G18" s="69">
        <v>0</v>
      </c>
      <c r="H18" s="68">
        <v>0</v>
      </c>
      <c r="I18" s="248"/>
      <c r="K18" s="252"/>
      <c r="L18" s="253" t="s">
        <v>1</v>
      </c>
      <c r="M18" s="256"/>
      <c r="N18" s="70" t="s">
        <v>8</v>
      </c>
      <c r="O18" s="69">
        <v>0</v>
      </c>
      <c r="P18" s="68">
        <v>0</v>
      </c>
      <c r="Q18" s="248"/>
    </row>
    <row r="19" spans="3:17" ht="15" customHeight="1" thickBot="1" x14ac:dyDescent="0.3">
      <c r="C19" s="254"/>
      <c r="D19" s="255" t="s">
        <v>1</v>
      </c>
      <c r="E19" s="257"/>
      <c r="F19" s="75" t="s">
        <v>8</v>
      </c>
      <c r="G19" s="69">
        <v>0</v>
      </c>
      <c r="H19" s="68">
        <v>0</v>
      </c>
      <c r="I19" s="249"/>
      <c r="K19" s="254"/>
      <c r="L19" s="255" t="s">
        <v>1</v>
      </c>
      <c r="M19" s="257"/>
      <c r="N19" s="75" t="s">
        <v>8</v>
      </c>
      <c r="O19" s="69">
        <v>0</v>
      </c>
      <c r="P19" s="68">
        <v>0</v>
      </c>
      <c r="Q19" s="249"/>
    </row>
    <row r="20" spans="3:17" ht="15" customHeight="1" x14ac:dyDescent="0.25">
      <c r="C20" s="261" t="s">
        <v>2</v>
      </c>
      <c r="D20" s="262" t="s">
        <v>1</v>
      </c>
      <c r="E20" s="260" t="s">
        <v>45</v>
      </c>
      <c r="F20" s="74" t="s">
        <v>4</v>
      </c>
      <c r="G20" s="63">
        <v>0</v>
      </c>
      <c r="H20" s="62">
        <v>0</v>
      </c>
      <c r="I20" s="247" t="s">
        <v>19</v>
      </c>
      <c r="K20" s="261" t="s">
        <v>2</v>
      </c>
      <c r="L20" s="262" t="s">
        <v>1</v>
      </c>
      <c r="M20" s="260" t="s">
        <v>45</v>
      </c>
      <c r="N20" s="74" t="s">
        <v>4</v>
      </c>
      <c r="O20" s="63">
        <v>342</v>
      </c>
      <c r="P20" s="62">
        <v>1710</v>
      </c>
      <c r="Q20" s="247" t="s">
        <v>21</v>
      </c>
    </row>
    <row r="21" spans="3:17" ht="15" customHeight="1" x14ac:dyDescent="0.25">
      <c r="C21" s="252"/>
      <c r="D21" s="253" t="s">
        <v>1</v>
      </c>
      <c r="E21" s="256"/>
      <c r="F21" s="72" t="s">
        <v>5</v>
      </c>
      <c r="G21" s="69">
        <v>0</v>
      </c>
      <c r="H21" s="68">
        <v>0</v>
      </c>
      <c r="I21" s="248"/>
      <c r="K21" s="252"/>
      <c r="L21" s="253" t="s">
        <v>1</v>
      </c>
      <c r="M21" s="256"/>
      <c r="N21" s="72" t="s">
        <v>5</v>
      </c>
      <c r="O21" s="69">
        <v>342</v>
      </c>
      <c r="P21" s="68">
        <v>1710</v>
      </c>
      <c r="Q21" s="248"/>
    </row>
    <row r="22" spans="3:17" ht="15" customHeight="1" x14ac:dyDescent="0.25">
      <c r="C22" s="252"/>
      <c r="D22" s="253" t="s">
        <v>1</v>
      </c>
      <c r="E22" s="256"/>
      <c r="F22" s="72" t="s">
        <v>6</v>
      </c>
      <c r="G22" s="69">
        <v>0</v>
      </c>
      <c r="H22" s="68">
        <v>0</v>
      </c>
      <c r="I22" s="248"/>
      <c r="K22" s="252"/>
      <c r="L22" s="253" t="s">
        <v>1</v>
      </c>
      <c r="M22" s="256"/>
      <c r="N22" s="72" t="s">
        <v>6</v>
      </c>
      <c r="O22" s="69">
        <v>342</v>
      </c>
      <c r="P22" s="68">
        <v>1710</v>
      </c>
      <c r="Q22" s="248"/>
    </row>
    <row r="23" spans="3:17" ht="15" customHeight="1" x14ac:dyDescent="0.25">
      <c r="C23" s="252"/>
      <c r="D23" s="253" t="s">
        <v>1</v>
      </c>
      <c r="E23" s="256"/>
      <c r="F23" s="72" t="s">
        <v>5</v>
      </c>
      <c r="G23" s="69">
        <v>0</v>
      </c>
      <c r="H23" s="68">
        <v>0</v>
      </c>
      <c r="I23" s="248"/>
      <c r="K23" s="252"/>
      <c r="L23" s="253" t="s">
        <v>1</v>
      </c>
      <c r="M23" s="256"/>
      <c r="N23" s="72" t="s">
        <v>5</v>
      </c>
      <c r="O23" s="69">
        <v>342</v>
      </c>
      <c r="P23" s="68">
        <v>1710</v>
      </c>
      <c r="Q23" s="248"/>
    </row>
    <row r="24" spans="3:17" ht="15" customHeight="1" x14ac:dyDescent="0.25">
      <c r="C24" s="252"/>
      <c r="D24" s="253" t="s">
        <v>1</v>
      </c>
      <c r="E24" s="256"/>
      <c r="F24" s="72" t="s">
        <v>7</v>
      </c>
      <c r="G24" s="69">
        <v>0</v>
      </c>
      <c r="H24" s="68">
        <v>0</v>
      </c>
      <c r="I24" s="248"/>
      <c r="K24" s="252"/>
      <c r="L24" s="253" t="s">
        <v>1</v>
      </c>
      <c r="M24" s="256"/>
      <c r="N24" s="72" t="s">
        <v>7</v>
      </c>
      <c r="O24" s="69">
        <v>342</v>
      </c>
      <c r="P24" s="68">
        <v>1710</v>
      </c>
      <c r="Q24" s="248"/>
    </row>
    <row r="25" spans="3:17" ht="15" customHeight="1" x14ac:dyDescent="0.25">
      <c r="C25" s="252"/>
      <c r="D25" s="253" t="s">
        <v>1</v>
      </c>
      <c r="E25" s="256"/>
      <c r="F25" s="70" t="s">
        <v>8</v>
      </c>
      <c r="G25" s="69">
        <v>0</v>
      </c>
      <c r="H25" s="68">
        <v>0</v>
      </c>
      <c r="I25" s="248"/>
      <c r="K25" s="252"/>
      <c r="L25" s="253" t="s">
        <v>1</v>
      </c>
      <c r="M25" s="256"/>
      <c r="N25" s="70" t="s">
        <v>8</v>
      </c>
      <c r="O25" s="69">
        <v>0</v>
      </c>
      <c r="P25" s="68">
        <v>0</v>
      </c>
      <c r="Q25" s="248"/>
    </row>
    <row r="26" spans="3:17" ht="15" customHeight="1" thickBot="1" x14ac:dyDescent="0.3">
      <c r="C26" s="254"/>
      <c r="D26" s="255" t="s">
        <v>1</v>
      </c>
      <c r="E26" s="257"/>
      <c r="F26" s="67" t="s">
        <v>8</v>
      </c>
      <c r="G26" s="66">
        <v>0</v>
      </c>
      <c r="H26" s="65">
        <v>0</v>
      </c>
      <c r="I26" s="249"/>
      <c r="K26" s="254"/>
      <c r="L26" s="255" t="s">
        <v>1</v>
      </c>
      <c r="M26" s="257"/>
      <c r="N26" s="67" t="s">
        <v>8</v>
      </c>
      <c r="O26" s="66">
        <v>0</v>
      </c>
      <c r="P26" s="65">
        <v>0</v>
      </c>
      <c r="Q26" s="249"/>
    </row>
    <row r="27" spans="3:17" ht="15" customHeight="1" x14ac:dyDescent="0.25">
      <c r="C27" s="261" t="s">
        <v>2</v>
      </c>
      <c r="D27" s="262" t="s">
        <v>1</v>
      </c>
      <c r="E27" s="260" t="s">
        <v>44</v>
      </c>
      <c r="F27" s="74" t="s">
        <v>4</v>
      </c>
      <c r="G27" s="63">
        <v>3.5</v>
      </c>
      <c r="H27" s="73">
        <v>17.5</v>
      </c>
      <c r="I27" s="247" t="s">
        <v>19</v>
      </c>
      <c r="K27" s="261" t="s">
        <v>2</v>
      </c>
      <c r="L27" s="262" t="s">
        <v>1</v>
      </c>
      <c r="M27" s="260" t="s">
        <v>44</v>
      </c>
      <c r="N27" s="74" t="s">
        <v>4</v>
      </c>
      <c r="O27" s="63">
        <v>342</v>
      </c>
      <c r="P27" s="73">
        <v>1710</v>
      </c>
      <c r="Q27" s="247" t="s">
        <v>21</v>
      </c>
    </row>
    <row r="28" spans="3:17" ht="15" customHeight="1" x14ac:dyDescent="0.25">
      <c r="C28" s="252"/>
      <c r="D28" s="253" t="s">
        <v>1</v>
      </c>
      <c r="E28" s="256"/>
      <c r="F28" s="72" t="s">
        <v>5</v>
      </c>
      <c r="G28" s="69">
        <v>3.5</v>
      </c>
      <c r="H28" s="71">
        <v>17.5</v>
      </c>
      <c r="I28" s="248"/>
      <c r="K28" s="252"/>
      <c r="L28" s="253" t="s">
        <v>1</v>
      </c>
      <c r="M28" s="256"/>
      <c r="N28" s="72" t="s">
        <v>5</v>
      </c>
      <c r="O28" s="69">
        <v>342</v>
      </c>
      <c r="P28" s="71">
        <v>1710</v>
      </c>
      <c r="Q28" s="248"/>
    </row>
    <row r="29" spans="3:17" ht="15" customHeight="1" x14ac:dyDescent="0.25">
      <c r="C29" s="252"/>
      <c r="D29" s="253" t="s">
        <v>1</v>
      </c>
      <c r="E29" s="256"/>
      <c r="F29" s="72" t="s">
        <v>6</v>
      </c>
      <c r="G29" s="69">
        <v>3.5</v>
      </c>
      <c r="H29" s="71">
        <v>17.5</v>
      </c>
      <c r="I29" s="248"/>
      <c r="K29" s="252"/>
      <c r="L29" s="253" t="s">
        <v>1</v>
      </c>
      <c r="M29" s="256"/>
      <c r="N29" s="72" t="s">
        <v>6</v>
      </c>
      <c r="O29" s="69">
        <v>342</v>
      </c>
      <c r="P29" s="71">
        <v>1710</v>
      </c>
      <c r="Q29" s="248"/>
    </row>
    <row r="30" spans="3:17" ht="15" customHeight="1" x14ac:dyDescent="0.25">
      <c r="C30" s="252"/>
      <c r="D30" s="253" t="s">
        <v>1</v>
      </c>
      <c r="E30" s="256"/>
      <c r="F30" s="72" t="s">
        <v>5</v>
      </c>
      <c r="G30" s="69">
        <v>3.5</v>
      </c>
      <c r="H30" s="71">
        <v>17.5</v>
      </c>
      <c r="I30" s="248"/>
      <c r="K30" s="252"/>
      <c r="L30" s="253" t="s">
        <v>1</v>
      </c>
      <c r="M30" s="256"/>
      <c r="N30" s="72" t="s">
        <v>5</v>
      </c>
      <c r="O30" s="69">
        <v>342</v>
      </c>
      <c r="P30" s="71">
        <v>1710</v>
      </c>
      <c r="Q30" s="248"/>
    </row>
    <row r="31" spans="3:17" ht="15" customHeight="1" x14ac:dyDescent="0.25">
      <c r="C31" s="252"/>
      <c r="D31" s="253" t="s">
        <v>1</v>
      </c>
      <c r="E31" s="256"/>
      <c r="F31" s="72" t="s">
        <v>7</v>
      </c>
      <c r="G31" s="69">
        <v>3.5</v>
      </c>
      <c r="H31" s="71">
        <v>17.5</v>
      </c>
      <c r="I31" s="248"/>
      <c r="K31" s="252"/>
      <c r="L31" s="253" t="s">
        <v>1</v>
      </c>
      <c r="M31" s="256"/>
      <c r="N31" s="72" t="s">
        <v>7</v>
      </c>
      <c r="O31" s="69">
        <v>342</v>
      </c>
      <c r="P31" s="71">
        <v>1710</v>
      </c>
      <c r="Q31" s="248"/>
    </row>
    <row r="32" spans="3:17" ht="15" customHeight="1" x14ac:dyDescent="0.25">
      <c r="C32" s="252"/>
      <c r="D32" s="253" t="s">
        <v>1</v>
      </c>
      <c r="E32" s="256"/>
      <c r="F32" s="70" t="s">
        <v>8</v>
      </c>
      <c r="G32" s="69">
        <v>0</v>
      </c>
      <c r="H32" s="68">
        <v>0</v>
      </c>
      <c r="I32" s="248"/>
      <c r="K32" s="252"/>
      <c r="L32" s="253" t="s">
        <v>1</v>
      </c>
      <c r="M32" s="256"/>
      <c r="N32" s="70" t="s">
        <v>8</v>
      </c>
      <c r="O32" s="69">
        <v>0</v>
      </c>
      <c r="P32" s="68">
        <v>0</v>
      </c>
      <c r="Q32" s="248"/>
    </row>
    <row r="33" spans="3:17" ht="15" customHeight="1" thickBot="1" x14ac:dyDescent="0.3">
      <c r="C33" s="254"/>
      <c r="D33" s="255" t="s">
        <v>1</v>
      </c>
      <c r="E33" s="257"/>
      <c r="F33" s="67" t="s">
        <v>8</v>
      </c>
      <c r="G33" s="66">
        <v>0</v>
      </c>
      <c r="H33" s="65">
        <v>0</v>
      </c>
      <c r="I33" s="249"/>
      <c r="K33" s="254"/>
      <c r="L33" s="255" t="s">
        <v>1</v>
      </c>
      <c r="M33" s="257"/>
      <c r="N33" s="67" t="s">
        <v>8</v>
      </c>
      <c r="O33" s="66">
        <v>0</v>
      </c>
      <c r="P33" s="65">
        <v>0</v>
      </c>
      <c r="Q33" s="249"/>
    </row>
    <row r="34" spans="3:17" ht="15" customHeight="1" thickBot="1" x14ac:dyDescent="0.3">
      <c r="D34" s="1"/>
      <c r="G34" s="1"/>
      <c r="H34" s="64"/>
      <c r="L34" s="1"/>
      <c r="O34" s="1"/>
      <c r="P34" s="64"/>
    </row>
    <row r="35" spans="3:17" ht="15" customHeight="1" x14ac:dyDescent="0.25">
      <c r="C35" s="263" t="s">
        <v>43</v>
      </c>
      <c r="D35" s="264"/>
      <c r="E35" s="258" t="s">
        <v>1</v>
      </c>
      <c r="F35" s="258"/>
      <c r="G35" s="63">
        <v>17.5</v>
      </c>
      <c r="H35" s="62">
        <v>87.5</v>
      </c>
      <c r="I35" s="61"/>
      <c r="K35" s="263" t="s">
        <v>43</v>
      </c>
      <c r="L35" s="264"/>
      <c r="M35" s="258" t="s">
        <v>1</v>
      </c>
      <c r="N35" s="258"/>
      <c r="O35" s="63">
        <v>5130</v>
      </c>
      <c r="P35" s="62">
        <v>25650</v>
      </c>
      <c r="Q35" s="61"/>
    </row>
    <row r="36" spans="3:17" ht="15" customHeight="1" thickBot="1" x14ac:dyDescent="0.3">
      <c r="C36" s="265"/>
      <c r="D36" s="266"/>
      <c r="E36" s="259" t="s">
        <v>3</v>
      </c>
      <c r="F36" s="259"/>
      <c r="G36" s="60">
        <v>2</v>
      </c>
      <c r="H36" s="59">
        <v>600</v>
      </c>
      <c r="I36" s="7"/>
      <c r="K36" s="265"/>
      <c r="L36" s="266"/>
      <c r="M36" s="259" t="s">
        <v>3</v>
      </c>
      <c r="N36" s="259"/>
      <c r="O36" s="60">
        <v>228</v>
      </c>
      <c r="P36" s="59">
        <v>68400</v>
      </c>
      <c r="Q36" s="7"/>
    </row>
    <row r="37" spans="3:17" ht="15" customHeight="1" x14ac:dyDescent="0.25"/>
  </sheetData>
  <mergeCells count="38">
    <mergeCell ref="C35:D36"/>
    <mergeCell ref="E35:F35"/>
    <mergeCell ref="E36:F36"/>
    <mergeCell ref="K35:L36"/>
    <mergeCell ref="I13:I19"/>
    <mergeCell ref="I20:I26"/>
    <mergeCell ref="I27:I33"/>
    <mergeCell ref="C13:D19"/>
    <mergeCell ref="C20:D26"/>
    <mergeCell ref="C27:D33"/>
    <mergeCell ref="E27:E33"/>
    <mergeCell ref="E13:E19"/>
    <mergeCell ref="E20:E26"/>
    <mergeCell ref="M35:N35"/>
    <mergeCell ref="M36:N36"/>
    <mergeCell ref="M27:M33"/>
    <mergeCell ref="K13:L19"/>
    <mergeCell ref="M13:M19"/>
    <mergeCell ref="K20:L26"/>
    <mergeCell ref="M20:M26"/>
    <mergeCell ref="K27:L33"/>
    <mergeCell ref="Q13:Q19"/>
    <mergeCell ref="Q20:Q26"/>
    <mergeCell ref="Q27:Q33"/>
    <mergeCell ref="K5:L5"/>
    <mergeCell ref="M5:N5"/>
    <mergeCell ref="M6:M12"/>
    <mergeCell ref="K6:L12"/>
    <mergeCell ref="C3:I3"/>
    <mergeCell ref="C4:I4"/>
    <mergeCell ref="K3:Q3"/>
    <mergeCell ref="K4:Q4"/>
    <mergeCell ref="Q6:Q12"/>
    <mergeCell ref="C5:D5"/>
    <mergeCell ref="E5:F5"/>
    <mergeCell ref="I6:I12"/>
    <mergeCell ref="C6:D12"/>
    <mergeCell ref="E6:E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K46"/>
  <sheetViews>
    <sheetView topLeftCell="AZ1" zoomScale="80" zoomScaleNormal="80" workbookViewId="0">
      <selection activeCell="CD12" sqref="B12:CJ12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</cols>
  <sheetData>
    <row r="1" spans="1:88" s="105" customFormat="1" x14ac:dyDescent="0.25">
      <c r="B1" s="107" t="s">
        <v>261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</row>
    <row r="2" spans="1:88" ht="15.75" thickBot="1" x14ac:dyDescent="0.3">
      <c r="B2" s="57" t="s">
        <v>250</v>
      </c>
      <c r="J2" s="57"/>
      <c r="R2" s="57"/>
      <c r="Z2" s="57"/>
      <c r="AH2" s="57"/>
      <c r="AP2" s="57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M2" s="112"/>
      <c r="BN2" s="119"/>
      <c r="BO2" s="112"/>
      <c r="BP2" s="112"/>
      <c r="BQ2" s="112"/>
      <c r="BR2" s="110"/>
      <c r="BS2" s="112"/>
      <c r="BT2" s="112"/>
      <c r="BU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</row>
    <row r="3" spans="1:88" s="85" customFormat="1" ht="60" customHeight="1" x14ac:dyDescent="0.25">
      <c r="B3" s="321" t="s">
        <v>251</v>
      </c>
      <c r="C3" s="322"/>
      <c r="D3" s="322"/>
      <c r="E3" s="322"/>
      <c r="F3" s="322"/>
      <c r="G3" s="322"/>
      <c r="H3" s="323"/>
      <c r="J3" s="321" t="s">
        <v>252</v>
      </c>
      <c r="K3" s="322"/>
      <c r="L3" s="322"/>
      <c r="M3" s="322"/>
      <c r="N3" s="322"/>
      <c r="O3" s="322"/>
      <c r="P3" s="323"/>
      <c r="Q3" s="111"/>
      <c r="R3" s="321" t="s">
        <v>253</v>
      </c>
      <c r="S3" s="322"/>
      <c r="T3" s="322"/>
      <c r="U3" s="322"/>
      <c r="V3" s="322"/>
      <c r="W3" s="322"/>
      <c r="X3" s="323"/>
      <c r="Y3" s="111"/>
      <c r="Z3" s="321" t="s">
        <v>254</v>
      </c>
      <c r="AA3" s="322"/>
      <c r="AB3" s="322"/>
      <c r="AC3" s="322"/>
      <c r="AD3" s="322"/>
      <c r="AE3" s="322"/>
      <c r="AF3" s="323"/>
      <c r="AG3" s="111"/>
      <c r="AH3" s="321" t="s">
        <v>255</v>
      </c>
      <c r="AI3" s="322"/>
      <c r="AJ3" s="322"/>
      <c r="AK3" s="322"/>
      <c r="AL3" s="322"/>
      <c r="AM3" s="322"/>
      <c r="AN3" s="323"/>
      <c r="AP3" s="321" t="s">
        <v>256</v>
      </c>
      <c r="AQ3" s="322"/>
      <c r="AR3" s="322"/>
      <c r="AS3" s="322"/>
      <c r="AT3" s="322"/>
      <c r="AU3" s="322"/>
      <c r="AV3" s="323"/>
      <c r="AW3" s="111"/>
      <c r="AX3" s="321" t="s">
        <v>257</v>
      </c>
      <c r="AY3" s="322"/>
      <c r="AZ3" s="322"/>
      <c r="BA3" s="322"/>
      <c r="BB3" s="322"/>
      <c r="BC3" s="322"/>
      <c r="BD3" s="323"/>
      <c r="BE3" s="111"/>
      <c r="BF3" s="321" t="s">
        <v>258</v>
      </c>
      <c r="BG3" s="322"/>
      <c r="BH3" s="322"/>
      <c r="BI3" s="322"/>
      <c r="BJ3" s="322"/>
      <c r="BK3" s="322"/>
      <c r="BL3" s="323"/>
      <c r="BM3" s="111"/>
      <c r="BN3" s="321" t="s">
        <v>259</v>
      </c>
      <c r="BO3" s="322"/>
      <c r="BP3" s="322"/>
      <c r="BQ3" s="322"/>
      <c r="BR3" s="322"/>
      <c r="BS3" s="322"/>
      <c r="BT3" s="323"/>
      <c r="BU3" s="111"/>
      <c r="BV3" s="321" t="s">
        <v>249</v>
      </c>
      <c r="BW3" s="322"/>
      <c r="BX3" s="322"/>
      <c r="BY3" s="322"/>
      <c r="BZ3" s="322"/>
      <c r="CA3" s="322"/>
      <c r="CB3" s="323"/>
    </row>
    <row r="4" spans="1:88" ht="15.75" thickBot="1" x14ac:dyDescent="0.3">
      <c r="B4" s="304" t="s">
        <v>121</v>
      </c>
      <c r="C4" s="305"/>
      <c r="D4" s="305"/>
      <c r="E4" s="305"/>
      <c r="F4" s="305"/>
      <c r="G4" s="305"/>
      <c r="H4" s="306"/>
      <c r="J4" s="304" t="s">
        <v>178</v>
      </c>
      <c r="K4" s="305"/>
      <c r="L4" s="305"/>
      <c r="M4" s="305"/>
      <c r="N4" s="305"/>
      <c r="O4" s="305"/>
      <c r="P4" s="306"/>
      <c r="Q4" s="112"/>
      <c r="R4" s="304" t="s">
        <v>179</v>
      </c>
      <c r="S4" s="305"/>
      <c r="T4" s="305"/>
      <c r="U4" s="305"/>
      <c r="V4" s="305"/>
      <c r="W4" s="305"/>
      <c r="X4" s="306"/>
      <c r="Y4" s="112"/>
      <c r="Z4" s="304" t="s">
        <v>179</v>
      </c>
      <c r="AA4" s="305"/>
      <c r="AB4" s="305"/>
      <c r="AC4" s="305"/>
      <c r="AD4" s="305"/>
      <c r="AE4" s="305"/>
      <c r="AF4" s="306"/>
      <c r="AG4" s="112"/>
      <c r="AH4" s="304" t="s">
        <v>179</v>
      </c>
      <c r="AI4" s="305"/>
      <c r="AJ4" s="305"/>
      <c r="AK4" s="305"/>
      <c r="AL4" s="305"/>
      <c r="AM4" s="305"/>
      <c r="AN4" s="306"/>
      <c r="AP4" s="304" t="s">
        <v>180</v>
      </c>
      <c r="AQ4" s="305"/>
      <c r="AR4" s="305"/>
      <c r="AS4" s="305"/>
      <c r="AT4" s="305"/>
      <c r="AU4" s="305"/>
      <c r="AV4" s="306"/>
      <c r="AW4" s="112"/>
      <c r="AX4" s="304" t="s">
        <v>182</v>
      </c>
      <c r="AY4" s="305"/>
      <c r="AZ4" s="305"/>
      <c r="BA4" s="305"/>
      <c r="BB4" s="305"/>
      <c r="BC4" s="305"/>
      <c r="BD4" s="306"/>
      <c r="BE4" s="112"/>
      <c r="BF4" s="324" t="s">
        <v>182</v>
      </c>
      <c r="BG4" s="325"/>
      <c r="BH4" s="325"/>
      <c r="BI4" s="325"/>
      <c r="BJ4" s="325"/>
      <c r="BK4" s="325"/>
      <c r="BL4" s="326"/>
      <c r="BM4" s="112"/>
      <c r="BN4" s="304" t="s">
        <v>181</v>
      </c>
      <c r="BO4" s="305"/>
      <c r="BP4" s="305"/>
      <c r="BQ4" s="305"/>
      <c r="BR4" s="305"/>
      <c r="BS4" s="305"/>
      <c r="BT4" s="306"/>
      <c r="BU4" s="112"/>
      <c r="BV4" s="304" t="s">
        <v>181</v>
      </c>
      <c r="BW4" s="305"/>
      <c r="BX4" s="305"/>
      <c r="BY4" s="305"/>
      <c r="BZ4" s="305"/>
      <c r="CA4" s="305"/>
      <c r="CB4" s="306"/>
    </row>
    <row r="5" spans="1:88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297" t="s">
        <v>11</v>
      </c>
      <c r="K5" s="298"/>
      <c r="L5" s="297" t="s">
        <v>0</v>
      </c>
      <c r="M5" s="298"/>
      <c r="N5" s="307"/>
      <c r="O5" s="9" t="s">
        <v>13</v>
      </c>
      <c r="P5" s="10"/>
      <c r="Q5" s="112"/>
      <c r="R5" s="297" t="s">
        <v>11</v>
      </c>
      <c r="S5" s="298"/>
      <c r="T5" s="297" t="s">
        <v>0</v>
      </c>
      <c r="U5" s="298"/>
      <c r="V5" s="307"/>
      <c r="W5" s="9" t="s">
        <v>13</v>
      </c>
      <c r="X5" s="10"/>
      <c r="Y5" s="112"/>
      <c r="Z5" s="297" t="s">
        <v>11</v>
      </c>
      <c r="AA5" s="298"/>
      <c r="AB5" s="297" t="s">
        <v>0</v>
      </c>
      <c r="AC5" s="298"/>
      <c r="AD5" s="307"/>
      <c r="AE5" s="9" t="s">
        <v>13</v>
      </c>
      <c r="AF5" s="10"/>
      <c r="AG5" s="112"/>
      <c r="AH5" s="297" t="s">
        <v>11</v>
      </c>
      <c r="AI5" s="298"/>
      <c r="AJ5" s="297" t="s">
        <v>0</v>
      </c>
      <c r="AK5" s="298"/>
      <c r="AL5" s="307"/>
      <c r="AM5" s="9" t="s">
        <v>13</v>
      </c>
      <c r="AN5" s="10"/>
      <c r="AP5" s="297" t="s">
        <v>11</v>
      </c>
      <c r="AQ5" s="298"/>
      <c r="AR5" s="297" t="s">
        <v>0</v>
      </c>
      <c r="AS5" s="298"/>
      <c r="AT5" s="307"/>
      <c r="AU5" s="9" t="s">
        <v>13</v>
      </c>
      <c r="AV5" s="10"/>
      <c r="AW5" s="112"/>
      <c r="AX5" s="297" t="s">
        <v>11</v>
      </c>
      <c r="AY5" s="298"/>
      <c r="AZ5" s="297" t="s">
        <v>0</v>
      </c>
      <c r="BA5" s="298"/>
      <c r="BB5" s="307"/>
      <c r="BC5" s="9" t="s">
        <v>13</v>
      </c>
      <c r="BD5" s="10"/>
      <c r="BE5" s="112"/>
      <c r="BF5" s="297" t="s">
        <v>11</v>
      </c>
      <c r="BG5" s="307"/>
      <c r="BH5" s="297" t="s">
        <v>0</v>
      </c>
      <c r="BI5" s="298"/>
      <c r="BJ5" s="307"/>
      <c r="BK5" s="9" t="s">
        <v>13</v>
      </c>
      <c r="BL5" s="10"/>
      <c r="BM5" s="112"/>
      <c r="BN5" s="297" t="s">
        <v>11</v>
      </c>
      <c r="BO5" s="298"/>
      <c r="BP5" s="297" t="s">
        <v>0</v>
      </c>
      <c r="BQ5" s="298"/>
      <c r="BR5" s="307"/>
      <c r="BS5" s="9" t="s">
        <v>13</v>
      </c>
      <c r="BT5" s="10"/>
      <c r="BU5" s="112"/>
      <c r="BV5" s="297" t="s">
        <v>11</v>
      </c>
      <c r="BW5" s="298"/>
      <c r="BX5" s="297" t="s">
        <v>0</v>
      </c>
      <c r="BY5" s="298"/>
      <c r="BZ5" s="307"/>
      <c r="CA5" s="9" t="s">
        <v>13</v>
      </c>
      <c r="CB5" s="10"/>
    </row>
    <row r="6" spans="1:88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299"/>
      <c r="K6" s="300"/>
      <c r="L6" s="299"/>
      <c r="M6" s="300"/>
      <c r="N6" s="308"/>
      <c r="O6" s="49" t="s">
        <v>14</v>
      </c>
      <c r="P6" s="6" t="s">
        <v>15</v>
      </c>
      <c r="Q6" s="112"/>
      <c r="R6" s="299"/>
      <c r="S6" s="300"/>
      <c r="T6" s="299"/>
      <c r="U6" s="300"/>
      <c r="V6" s="308"/>
      <c r="W6" s="49" t="s">
        <v>14</v>
      </c>
      <c r="X6" s="6" t="s">
        <v>15</v>
      </c>
      <c r="Y6" s="112"/>
      <c r="Z6" s="299"/>
      <c r="AA6" s="300"/>
      <c r="AB6" s="299"/>
      <c r="AC6" s="300"/>
      <c r="AD6" s="308"/>
      <c r="AE6" s="49" t="s">
        <v>14</v>
      </c>
      <c r="AF6" s="6" t="s">
        <v>15</v>
      </c>
      <c r="AG6" s="112"/>
      <c r="AH6" s="299"/>
      <c r="AI6" s="300"/>
      <c r="AJ6" s="299"/>
      <c r="AK6" s="300"/>
      <c r="AL6" s="308"/>
      <c r="AM6" s="49" t="s">
        <v>14</v>
      </c>
      <c r="AN6" s="6" t="s">
        <v>15</v>
      </c>
      <c r="AP6" s="299"/>
      <c r="AQ6" s="300"/>
      <c r="AR6" s="299"/>
      <c r="AS6" s="300"/>
      <c r="AT6" s="308"/>
      <c r="AU6" s="49" t="s">
        <v>14</v>
      </c>
      <c r="AV6" s="6" t="s">
        <v>15</v>
      </c>
      <c r="AW6" s="112"/>
      <c r="AX6" s="299"/>
      <c r="AY6" s="300"/>
      <c r="AZ6" s="299"/>
      <c r="BA6" s="300"/>
      <c r="BB6" s="308"/>
      <c r="BC6" s="49" t="s">
        <v>14</v>
      </c>
      <c r="BD6" s="6" t="s">
        <v>15</v>
      </c>
      <c r="BE6" s="112"/>
      <c r="BF6" s="299"/>
      <c r="BG6" s="308"/>
      <c r="BH6" s="299"/>
      <c r="BI6" s="300"/>
      <c r="BJ6" s="308"/>
      <c r="BK6" s="49" t="s">
        <v>14</v>
      </c>
      <c r="BL6" s="6" t="s">
        <v>15</v>
      </c>
      <c r="BM6" s="112"/>
      <c r="BN6" s="299"/>
      <c r="BO6" s="300"/>
      <c r="BP6" s="299"/>
      <c r="BQ6" s="300"/>
      <c r="BR6" s="308"/>
      <c r="BS6" s="49" t="s">
        <v>14</v>
      </c>
      <c r="BT6" s="6" t="s">
        <v>15</v>
      </c>
      <c r="BU6" s="112"/>
      <c r="BV6" s="299"/>
      <c r="BW6" s="300"/>
      <c r="BX6" s="299"/>
      <c r="BY6" s="300"/>
      <c r="BZ6" s="308"/>
      <c r="CA6" s="49" t="s">
        <v>14</v>
      </c>
      <c r="CB6" s="6" t="s">
        <v>15</v>
      </c>
    </row>
    <row r="7" spans="1:88" ht="24" customHeight="1" x14ac:dyDescent="0.25">
      <c r="B7" s="317" t="s">
        <v>260</v>
      </c>
      <c r="C7" s="318"/>
      <c r="D7" s="370" t="s">
        <v>2</v>
      </c>
      <c r="E7" s="50" t="s">
        <v>1</v>
      </c>
      <c r="F7" s="55"/>
      <c r="G7" s="51" t="s">
        <v>273</v>
      </c>
      <c r="H7" s="5">
        <v>3600</v>
      </c>
      <c r="J7" s="317" t="s">
        <v>260</v>
      </c>
      <c r="K7" s="318"/>
      <c r="L7" s="370" t="s">
        <v>2</v>
      </c>
      <c r="M7" s="50" t="s">
        <v>1</v>
      </c>
      <c r="N7" s="55"/>
      <c r="O7" s="136" t="s">
        <v>278</v>
      </c>
      <c r="P7" s="128">
        <f>197*5</f>
        <v>985</v>
      </c>
      <c r="Q7" s="112"/>
      <c r="R7" s="317" t="s">
        <v>260</v>
      </c>
      <c r="S7" s="318"/>
      <c r="T7" s="370" t="s">
        <v>2</v>
      </c>
      <c r="U7" s="50" t="s">
        <v>1</v>
      </c>
      <c r="V7" s="55"/>
      <c r="W7" s="51" t="s">
        <v>271</v>
      </c>
      <c r="X7" s="5">
        <v>5040</v>
      </c>
      <c r="Y7" s="112"/>
      <c r="Z7" s="317" t="s">
        <v>260</v>
      </c>
      <c r="AA7" s="318"/>
      <c r="AB7" s="370" t="s">
        <v>2</v>
      </c>
      <c r="AC7" s="50" t="s">
        <v>1</v>
      </c>
      <c r="AD7" s="55"/>
      <c r="AE7" s="51" t="s">
        <v>270</v>
      </c>
      <c r="AF7" s="5">
        <v>1520</v>
      </c>
      <c r="AG7" s="112"/>
      <c r="AH7" s="317" t="s">
        <v>260</v>
      </c>
      <c r="AI7" s="318"/>
      <c r="AJ7" s="372" t="s">
        <v>9</v>
      </c>
      <c r="AK7" s="50" t="s">
        <v>1</v>
      </c>
      <c r="AL7" s="55"/>
      <c r="AM7" s="51" t="s">
        <v>244</v>
      </c>
      <c r="AN7" s="5">
        <f>8*125</f>
        <v>1000</v>
      </c>
      <c r="AP7" s="317" t="s">
        <v>260</v>
      </c>
      <c r="AQ7" s="318"/>
      <c r="AR7" s="370" t="s">
        <v>2</v>
      </c>
      <c r="AS7" s="50" t="s">
        <v>1</v>
      </c>
      <c r="AT7" s="55"/>
      <c r="AU7" s="51" t="s">
        <v>268</v>
      </c>
      <c r="AV7" s="5">
        <v>7000</v>
      </c>
      <c r="AW7" s="112"/>
      <c r="AX7" s="317" t="s">
        <v>260</v>
      </c>
      <c r="AY7" s="318"/>
      <c r="AZ7" s="370" t="s">
        <v>2</v>
      </c>
      <c r="BA7" s="50" t="s">
        <v>1</v>
      </c>
      <c r="BB7" s="55"/>
      <c r="BC7" s="138" t="s">
        <v>281</v>
      </c>
      <c r="BD7" s="128">
        <f>20*5</f>
        <v>100</v>
      </c>
      <c r="BE7" s="112"/>
      <c r="BF7" s="317" t="s">
        <v>260</v>
      </c>
      <c r="BG7" s="318"/>
      <c r="BH7" s="370" t="s">
        <v>2</v>
      </c>
      <c r="BI7" s="50" t="s">
        <v>1</v>
      </c>
      <c r="BJ7" s="55"/>
      <c r="BK7" s="51" t="s">
        <v>35</v>
      </c>
      <c r="BL7" s="5">
        <v>0</v>
      </c>
      <c r="BM7" s="112"/>
      <c r="BN7" s="317" t="s">
        <v>260</v>
      </c>
      <c r="BO7" s="318"/>
      <c r="BP7" s="372" t="s">
        <v>9</v>
      </c>
      <c r="BQ7" s="50" t="s">
        <v>1</v>
      </c>
      <c r="BR7" s="55"/>
      <c r="BS7" s="138" t="s">
        <v>186</v>
      </c>
      <c r="BT7" s="128">
        <f>6*125</f>
        <v>750</v>
      </c>
      <c r="BU7" s="112"/>
      <c r="BV7" s="317" t="s">
        <v>260</v>
      </c>
      <c r="BW7" s="318"/>
      <c r="BX7" s="372" t="s">
        <v>9</v>
      </c>
      <c r="BY7" s="50" t="s">
        <v>1</v>
      </c>
      <c r="BZ7" s="55"/>
      <c r="CA7" s="138" t="s">
        <v>267</v>
      </c>
      <c r="CB7" s="128">
        <v>4000</v>
      </c>
    </row>
    <row r="8" spans="1:88" ht="24" customHeight="1" thickBot="1" x14ac:dyDescent="0.3">
      <c r="B8" s="319"/>
      <c r="C8" s="320"/>
      <c r="D8" s="371"/>
      <c r="E8" s="54" t="s">
        <v>3</v>
      </c>
      <c r="F8" s="56"/>
      <c r="G8" s="52" t="s">
        <v>141</v>
      </c>
      <c r="H8" s="3">
        <v>3000</v>
      </c>
      <c r="J8" s="319"/>
      <c r="K8" s="320"/>
      <c r="L8" s="371"/>
      <c r="M8" s="54" t="s">
        <v>3</v>
      </c>
      <c r="N8" s="56"/>
      <c r="O8" s="137" t="s">
        <v>185</v>
      </c>
      <c r="P8" s="129">
        <f>9*300</f>
        <v>2700</v>
      </c>
      <c r="Q8" s="112"/>
      <c r="R8" s="319"/>
      <c r="S8" s="320"/>
      <c r="T8" s="371"/>
      <c r="U8" s="54" t="s">
        <v>3</v>
      </c>
      <c r="V8" s="56"/>
      <c r="W8" s="52" t="s">
        <v>272</v>
      </c>
      <c r="X8" s="3">
        <v>5400</v>
      </c>
      <c r="Y8" s="112"/>
      <c r="Z8" s="319"/>
      <c r="AA8" s="320"/>
      <c r="AB8" s="371"/>
      <c r="AC8" s="54" t="s">
        <v>3</v>
      </c>
      <c r="AD8" s="56"/>
      <c r="AE8" s="52" t="s">
        <v>186</v>
      </c>
      <c r="AF8" s="3">
        <v>1800</v>
      </c>
      <c r="AG8" s="112"/>
      <c r="AH8" s="319"/>
      <c r="AI8" s="320"/>
      <c r="AJ8" s="373"/>
      <c r="AK8" s="54" t="s">
        <v>3</v>
      </c>
      <c r="AL8" s="56"/>
      <c r="AM8" s="52" t="s">
        <v>244</v>
      </c>
      <c r="AN8" s="3">
        <f>8*175</f>
        <v>1400</v>
      </c>
      <c r="AP8" s="319"/>
      <c r="AQ8" s="320"/>
      <c r="AR8" s="371"/>
      <c r="AS8" s="54" t="s">
        <v>3</v>
      </c>
      <c r="AT8" s="56"/>
      <c r="AU8" s="52" t="s">
        <v>269</v>
      </c>
      <c r="AV8" s="3">
        <v>7200</v>
      </c>
      <c r="AW8" s="112"/>
      <c r="AX8" s="319"/>
      <c r="AY8" s="320"/>
      <c r="AZ8" s="371"/>
      <c r="BA8" s="54" t="s">
        <v>3</v>
      </c>
      <c r="BB8" s="56"/>
      <c r="BC8" s="137" t="s">
        <v>35</v>
      </c>
      <c r="BD8" s="129">
        <v>0</v>
      </c>
      <c r="BE8" s="112"/>
      <c r="BF8" s="319"/>
      <c r="BG8" s="320"/>
      <c r="BH8" s="371"/>
      <c r="BI8" s="54" t="s">
        <v>3</v>
      </c>
      <c r="BJ8" s="56"/>
      <c r="BK8" s="52" t="s">
        <v>35</v>
      </c>
      <c r="BL8" s="3">
        <v>0</v>
      </c>
      <c r="BM8" s="112"/>
      <c r="BN8" s="319"/>
      <c r="BO8" s="320"/>
      <c r="BP8" s="373"/>
      <c r="BQ8" s="54" t="s">
        <v>3</v>
      </c>
      <c r="BR8" s="56"/>
      <c r="BS8" s="137" t="s">
        <v>186</v>
      </c>
      <c r="BT8" s="129">
        <f>6*175</f>
        <v>1050</v>
      </c>
      <c r="BU8" s="112"/>
      <c r="BV8" s="319"/>
      <c r="BW8" s="320"/>
      <c r="BX8" s="373"/>
      <c r="BY8" s="54" t="s">
        <v>3</v>
      </c>
      <c r="BZ8" s="56"/>
      <c r="CA8" s="137" t="s">
        <v>267</v>
      </c>
      <c r="CB8" s="129">
        <v>5600</v>
      </c>
    </row>
    <row r="10" spans="1:88" s="105" customFormat="1" x14ac:dyDescent="0.25">
      <c r="B10" s="107" t="s">
        <v>211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</row>
    <row r="11" spans="1:88" ht="15.75" thickBot="1" x14ac:dyDescent="0.3">
      <c r="B11" s="11" t="s">
        <v>262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</row>
    <row r="12" spans="1:88" x14ac:dyDescent="0.25">
      <c r="A12" s="12"/>
      <c r="B12" s="342" t="s">
        <v>89</v>
      </c>
      <c r="C12" s="343"/>
      <c r="D12" s="343"/>
      <c r="E12" s="343"/>
      <c r="F12" s="343"/>
      <c r="G12" s="343"/>
      <c r="H12" s="344"/>
      <c r="I12" s="12"/>
      <c r="J12" s="342" t="s">
        <v>116</v>
      </c>
      <c r="K12" s="343"/>
      <c r="L12" s="343"/>
      <c r="M12" s="343"/>
      <c r="N12" s="343"/>
      <c r="O12" s="343"/>
      <c r="P12" s="344"/>
      <c r="Q12" s="12"/>
      <c r="R12" s="342" t="s">
        <v>115</v>
      </c>
      <c r="S12" s="343"/>
      <c r="T12" s="343"/>
      <c r="U12" s="343"/>
      <c r="V12" s="343"/>
      <c r="W12" s="343"/>
      <c r="X12" s="344"/>
      <c r="Y12" s="12"/>
      <c r="Z12" s="342" t="s">
        <v>114</v>
      </c>
      <c r="AA12" s="343"/>
      <c r="AB12" s="343"/>
      <c r="AC12" s="343"/>
      <c r="AD12" s="343"/>
      <c r="AE12" s="343"/>
      <c r="AF12" s="344"/>
      <c r="AG12" s="12"/>
      <c r="AH12" s="267" t="s">
        <v>113</v>
      </c>
      <c r="AI12" s="268"/>
      <c r="AJ12" s="268"/>
      <c r="AK12" s="268"/>
      <c r="AL12" s="268"/>
      <c r="AM12" s="268"/>
      <c r="AN12" s="269"/>
      <c r="AO12" s="12"/>
      <c r="AP12" s="267" t="s">
        <v>127</v>
      </c>
      <c r="AQ12" s="268"/>
      <c r="AR12" s="268"/>
      <c r="AS12" s="268"/>
      <c r="AT12" s="268"/>
      <c r="AU12" s="268"/>
      <c r="AV12" s="269"/>
      <c r="AW12" s="12"/>
      <c r="AX12" s="267" t="s">
        <v>129</v>
      </c>
      <c r="AY12" s="268"/>
      <c r="AZ12" s="268"/>
      <c r="BA12" s="268"/>
      <c r="BB12" s="268"/>
      <c r="BC12" s="268"/>
      <c r="BD12" s="269"/>
      <c r="BE12" s="12"/>
      <c r="BF12" s="267" t="s">
        <v>130</v>
      </c>
      <c r="BG12" s="268"/>
      <c r="BH12" s="268"/>
      <c r="BI12" s="268"/>
      <c r="BJ12" s="268"/>
      <c r="BK12" s="268"/>
      <c r="BL12" s="269"/>
      <c r="BM12" s="12"/>
      <c r="BN12" s="267" t="s">
        <v>148</v>
      </c>
      <c r="BO12" s="268"/>
      <c r="BP12" s="268"/>
      <c r="BQ12" s="268"/>
      <c r="BR12" s="268"/>
      <c r="BS12" s="268"/>
      <c r="BT12" s="269"/>
      <c r="BU12" s="12"/>
      <c r="BV12" s="267" t="s">
        <v>131</v>
      </c>
      <c r="BW12" s="268"/>
      <c r="BX12" s="268"/>
      <c r="BY12" s="268"/>
      <c r="BZ12" s="268"/>
      <c r="CA12" s="268"/>
      <c r="CB12" s="269"/>
      <c r="CD12" s="385" t="s">
        <v>274</v>
      </c>
      <c r="CE12" s="386"/>
      <c r="CF12" s="386"/>
      <c r="CG12" s="386"/>
      <c r="CH12" s="386"/>
      <c r="CI12" s="386"/>
      <c r="CJ12" s="387"/>
    </row>
    <row r="13" spans="1:88" ht="15.75" thickBot="1" x14ac:dyDescent="0.3">
      <c r="A13" s="12"/>
      <c r="B13" s="337" t="s">
        <v>90</v>
      </c>
      <c r="C13" s="338"/>
      <c r="D13" s="338"/>
      <c r="E13" s="338"/>
      <c r="F13" s="338"/>
      <c r="G13" s="338"/>
      <c r="H13" s="339"/>
      <c r="I13" s="12"/>
      <c r="J13" s="337" t="s">
        <v>112</v>
      </c>
      <c r="K13" s="338"/>
      <c r="L13" s="338"/>
      <c r="M13" s="338"/>
      <c r="N13" s="338"/>
      <c r="O13" s="338"/>
      <c r="P13" s="339"/>
      <c r="Q13" s="12"/>
      <c r="R13" s="337" t="s">
        <v>111</v>
      </c>
      <c r="S13" s="338"/>
      <c r="T13" s="338"/>
      <c r="U13" s="338"/>
      <c r="V13" s="338"/>
      <c r="W13" s="338"/>
      <c r="X13" s="339"/>
      <c r="Y13" s="12"/>
      <c r="Z13" s="337" t="s">
        <v>111</v>
      </c>
      <c r="AA13" s="338"/>
      <c r="AB13" s="338"/>
      <c r="AC13" s="338"/>
      <c r="AD13" s="338"/>
      <c r="AE13" s="338"/>
      <c r="AF13" s="339"/>
      <c r="AG13" s="12"/>
      <c r="AH13" s="293" t="s">
        <v>111</v>
      </c>
      <c r="AI13" s="294"/>
      <c r="AJ13" s="294"/>
      <c r="AK13" s="294"/>
      <c r="AL13" s="294"/>
      <c r="AM13" s="294"/>
      <c r="AN13" s="295"/>
      <c r="AO13" s="12"/>
      <c r="AP13" s="293" t="s">
        <v>149</v>
      </c>
      <c r="AQ13" s="294"/>
      <c r="AR13" s="294"/>
      <c r="AS13" s="294"/>
      <c r="AT13" s="294"/>
      <c r="AU13" s="294"/>
      <c r="AV13" s="295"/>
      <c r="AW13" s="12"/>
      <c r="AX13" s="293" t="s">
        <v>151</v>
      </c>
      <c r="AY13" s="294"/>
      <c r="AZ13" s="294"/>
      <c r="BA13" s="294"/>
      <c r="BB13" s="294"/>
      <c r="BC13" s="294"/>
      <c r="BD13" s="295"/>
      <c r="BE13" s="12"/>
      <c r="BF13" s="293" t="s">
        <v>151</v>
      </c>
      <c r="BG13" s="294"/>
      <c r="BH13" s="294"/>
      <c r="BI13" s="294"/>
      <c r="BJ13" s="294"/>
      <c r="BK13" s="294"/>
      <c r="BL13" s="295"/>
      <c r="BM13" s="12"/>
      <c r="BN13" s="293" t="s">
        <v>276</v>
      </c>
      <c r="BO13" s="294"/>
      <c r="BP13" s="294"/>
      <c r="BQ13" s="294"/>
      <c r="BR13" s="294"/>
      <c r="BS13" s="294"/>
      <c r="BT13" s="295"/>
      <c r="BU13" s="12"/>
      <c r="BV13" s="293" t="s">
        <v>149</v>
      </c>
      <c r="BW13" s="294"/>
      <c r="BX13" s="294"/>
      <c r="BY13" s="294"/>
      <c r="BZ13" s="294"/>
      <c r="CA13" s="294"/>
      <c r="CB13" s="295"/>
      <c r="CD13" s="293" t="s">
        <v>275</v>
      </c>
      <c r="CE13" s="294"/>
      <c r="CF13" s="294"/>
      <c r="CG13" s="294"/>
      <c r="CH13" s="294"/>
      <c r="CI13" s="294"/>
      <c r="CJ13" s="295"/>
    </row>
    <row r="14" spans="1:88" s="44" customFormat="1" ht="72" customHeight="1" thickBot="1" x14ac:dyDescent="0.3">
      <c r="B14" s="340" t="s">
        <v>0</v>
      </c>
      <c r="C14" s="341"/>
      <c r="D14" s="340" t="s">
        <v>11</v>
      </c>
      <c r="E14" s="280"/>
      <c r="F14" s="42" t="s">
        <v>23</v>
      </c>
      <c r="G14" s="42" t="s">
        <v>10</v>
      </c>
      <c r="H14" s="48" t="s">
        <v>91</v>
      </c>
      <c r="J14" s="340" t="s">
        <v>0</v>
      </c>
      <c r="K14" s="341"/>
      <c r="L14" s="340" t="s">
        <v>11</v>
      </c>
      <c r="M14" s="280"/>
      <c r="N14" s="42" t="s">
        <v>23</v>
      </c>
      <c r="O14" s="42" t="s">
        <v>10</v>
      </c>
      <c r="P14" s="48" t="s">
        <v>91</v>
      </c>
      <c r="R14" s="340" t="s">
        <v>0</v>
      </c>
      <c r="S14" s="341"/>
      <c r="T14" s="340" t="s">
        <v>11</v>
      </c>
      <c r="U14" s="280"/>
      <c r="V14" s="42" t="s">
        <v>23</v>
      </c>
      <c r="W14" s="42" t="s">
        <v>10</v>
      </c>
      <c r="X14" s="48" t="s">
        <v>91</v>
      </c>
      <c r="Z14" s="340" t="s">
        <v>0</v>
      </c>
      <c r="AA14" s="341"/>
      <c r="AB14" s="340" t="s">
        <v>11</v>
      </c>
      <c r="AC14" s="280"/>
      <c r="AD14" s="42" t="s">
        <v>23</v>
      </c>
      <c r="AE14" s="42" t="s">
        <v>10</v>
      </c>
      <c r="AF14" s="48" t="s">
        <v>91</v>
      </c>
      <c r="AH14" s="291" t="s">
        <v>0</v>
      </c>
      <c r="AI14" s="296"/>
      <c r="AJ14" s="280" t="s">
        <v>11</v>
      </c>
      <c r="AK14" s="292"/>
      <c r="AL14" s="42" t="s">
        <v>23</v>
      </c>
      <c r="AM14" s="42" t="s">
        <v>10</v>
      </c>
      <c r="AN14" s="48" t="s">
        <v>91</v>
      </c>
      <c r="AP14" s="291" t="s">
        <v>0</v>
      </c>
      <c r="AQ14" s="296"/>
      <c r="AR14" s="280" t="s">
        <v>11</v>
      </c>
      <c r="AS14" s="292"/>
      <c r="AT14" s="42" t="s">
        <v>23</v>
      </c>
      <c r="AU14" s="42" t="s">
        <v>10</v>
      </c>
      <c r="AV14" s="48" t="s">
        <v>91</v>
      </c>
      <c r="AX14" s="291" t="s">
        <v>0</v>
      </c>
      <c r="AY14" s="296"/>
      <c r="AZ14" s="280" t="s">
        <v>11</v>
      </c>
      <c r="BA14" s="292"/>
      <c r="BB14" s="42" t="s">
        <v>23</v>
      </c>
      <c r="BC14" s="42" t="s">
        <v>10</v>
      </c>
      <c r="BD14" s="48" t="s">
        <v>91</v>
      </c>
      <c r="BF14" s="291" t="s">
        <v>0</v>
      </c>
      <c r="BG14" s="296"/>
      <c r="BH14" s="280" t="s">
        <v>11</v>
      </c>
      <c r="BI14" s="292"/>
      <c r="BJ14" s="42" t="s">
        <v>23</v>
      </c>
      <c r="BK14" s="42" t="s">
        <v>10</v>
      </c>
      <c r="BL14" s="48" t="s">
        <v>91</v>
      </c>
      <c r="BN14" s="291" t="s">
        <v>0</v>
      </c>
      <c r="BO14" s="296"/>
      <c r="BP14" s="280" t="s">
        <v>11</v>
      </c>
      <c r="BQ14" s="292"/>
      <c r="BR14" s="42" t="s">
        <v>23</v>
      </c>
      <c r="BS14" s="42" t="s">
        <v>10</v>
      </c>
      <c r="BT14" s="48" t="s">
        <v>91</v>
      </c>
      <c r="BV14" s="291" t="s">
        <v>0</v>
      </c>
      <c r="BW14" s="296"/>
      <c r="BX14" s="280" t="s">
        <v>11</v>
      </c>
      <c r="BY14" s="292"/>
      <c r="BZ14" s="42" t="s">
        <v>23</v>
      </c>
      <c r="CA14" s="42" t="s">
        <v>10</v>
      </c>
      <c r="CB14" s="48" t="s">
        <v>91</v>
      </c>
      <c r="CD14" s="291" t="s">
        <v>0</v>
      </c>
      <c r="CE14" s="296"/>
      <c r="CF14" s="280" t="s">
        <v>11</v>
      </c>
      <c r="CG14" s="292"/>
      <c r="CH14" s="42" t="s">
        <v>23</v>
      </c>
      <c r="CI14" s="42" t="s">
        <v>10</v>
      </c>
      <c r="CJ14" s="48" t="s">
        <v>91</v>
      </c>
    </row>
    <row r="15" spans="1:88" ht="15" customHeight="1" x14ac:dyDescent="0.25">
      <c r="A15" s="13"/>
      <c r="B15" s="359" t="s">
        <v>2</v>
      </c>
      <c r="C15" s="367"/>
      <c r="D15" s="273" t="s">
        <v>263</v>
      </c>
      <c r="E15" s="15" t="s">
        <v>4</v>
      </c>
      <c r="F15" s="16">
        <v>35</v>
      </c>
      <c r="G15" s="19">
        <f>SUM(F15*5)</f>
        <v>175</v>
      </c>
      <c r="H15" s="282" t="s">
        <v>234</v>
      </c>
      <c r="I15" s="13"/>
      <c r="J15" s="359" t="s">
        <v>2</v>
      </c>
      <c r="K15" s="367"/>
      <c r="L15" s="273" t="s">
        <v>263</v>
      </c>
      <c r="M15" s="15" t="s">
        <v>4</v>
      </c>
      <c r="N15" s="16">
        <v>9</v>
      </c>
      <c r="O15" s="19">
        <f t="shared" ref="O15:O33" si="0">SUM(N15*5)</f>
        <v>45</v>
      </c>
      <c r="P15" s="282" t="s">
        <v>277</v>
      </c>
      <c r="Q15" s="13"/>
      <c r="R15" s="359" t="s">
        <v>2</v>
      </c>
      <c r="S15" s="367"/>
      <c r="T15" s="273" t="s">
        <v>263</v>
      </c>
      <c r="U15" s="15" t="s">
        <v>4</v>
      </c>
      <c r="V15" s="16">
        <v>42</v>
      </c>
      <c r="W15" s="19">
        <f t="shared" ref="W15:W42" si="1">SUM(V15*5)</f>
        <v>210</v>
      </c>
      <c r="X15" s="282" t="s">
        <v>277</v>
      </c>
      <c r="Y15" s="13"/>
      <c r="Z15" s="359" t="s">
        <v>2</v>
      </c>
      <c r="AA15" s="367"/>
      <c r="AB15" s="273" t="s">
        <v>263</v>
      </c>
      <c r="AC15" s="15" t="s">
        <v>4</v>
      </c>
      <c r="AD15" s="16">
        <v>22</v>
      </c>
      <c r="AE15" s="19">
        <f t="shared" ref="AE15:AE32" si="2">SUM(AD15*5)</f>
        <v>110</v>
      </c>
      <c r="AF15" s="282" t="s">
        <v>279</v>
      </c>
      <c r="AG15" s="13"/>
      <c r="AH15" s="376" t="s">
        <v>9</v>
      </c>
      <c r="AI15" s="377"/>
      <c r="AJ15" s="273" t="s">
        <v>263</v>
      </c>
      <c r="AK15" s="15" t="s">
        <v>4</v>
      </c>
      <c r="AL15" s="16"/>
      <c r="AM15" s="19"/>
      <c r="AN15" s="283" t="s">
        <v>280</v>
      </c>
      <c r="AO15" s="13"/>
      <c r="AP15" s="361" t="s">
        <v>2</v>
      </c>
      <c r="AQ15" s="362"/>
      <c r="AR15" s="273" t="s">
        <v>263</v>
      </c>
      <c r="AS15" s="15" t="s">
        <v>4</v>
      </c>
      <c r="AT15" s="16">
        <v>20</v>
      </c>
      <c r="AU15" s="19">
        <f>SUM(AT15*5)</f>
        <v>100</v>
      </c>
      <c r="AV15" s="283" t="s">
        <v>238</v>
      </c>
      <c r="AW15" s="13"/>
      <c r="AX15" s="361" t="s">
        <v>2</v>
      </c>
      <c r="AY15" s="362"/>
      <c r="AZ15" s="273" t="s">
        <v>263</v>
      </c>
      <c r="BA15" s="15" t="s">
        <v>4</v>
      </c>
      <c r="BB15" s="16">
        <v>28</v>
      </c>
      <c r="BC15" s="19">
        <f>SUM(BB15*5)</f>
        <v>140</v>
      </c>
      <c r="BD15" s="388" t="s">
        <v>277</v>
      </c>
      <c r="BE15" s="13"/>
      <c r="BF15" s="361" t="s">
        <v>2</v>
      </c>
      <c r="BG15" s="362"/>
      <c r="BH15" s="273" t="s">
        <v>263</v>
      </c>
      <c r="BI15" s="15" t="s">
        <v>4</v>
      </c>
      <c r="BJ15" s="16">
        <v>5</v>
      </c>
      <c r="BK15" s="19">
        <f>BJ15*5</f>
        <v>25</v>
      </c>
      <c r="BL15" s="283" t="s">
        <v>100</v>
      </c>
      <c r="BM15" s="13"/>
      <c r="BN15" s="376" t="s">
        <v>9</v>
      </c>
      <c r="BO15" s="377"/>
      <c r="BP15" s="273" t="s">
        <v>263</v>
      </c>
      <c r="BQ15" s="15" t="s">
        <v>4</v>
      </c>
      <c r="BR15" s="16"/>
      <c r="BS15" s="19"/>
      <c r="BT15" s="283" t="s">
        <v>241</v>
      </c>
      <c r="BU15" s="13"/>
      <c r="BV15" s="376" t="s">
        <v>9</v>
      </c>
      <c r="BW15" s="377"/>
      <c r="BX15" s="273" t="s">
        <v>263</v>
      </c>
      <c r="BY15" s="15" t="s">
        <v>4</v>
      </c>
      <c r="BZ15" s="16"/>
      <c r="CA15" s="19"/>
      <c r="CB15" s="283"/>
      <c r="CD15" s="361" t="s">
        <v>2</v>
      </c>
      <c r="CE15" s="362"/>
      <c r="CF15" s="273" t="s">
        <v>263</v>
      </c>
      <c r="CG15" s="15" t="s">
        <v>4</v>
      </c>
      <c r="CH15" s="139"/>
      <c r="CI15" s="140"/>
      <c r="CJ15" s="390"/>
    </row>
    <row r="16" spans="1:88" ht="15" customHeight="1" x14ac:dyDescent="0.25">
      <c r="A16" s="13"/>
      <c r="B16" s="361"/>
      <c r="C16" s="368"/>
      <c r="D16" s="274"/>
      <c r="E16" s="21" t="s">
        <v>5</v>
      </c>
      <c r="F16" s="83">
        <v>35</v>
      </c>
      <c r="G16" s="25">
        <f>SUM(F16*5)</f>
        <v>175</v>
      </c>
      <c r="H16" s="283"/>
      <c r="I16" s="13"/>
      <c r="J16" s="361"/>
      <c r="K16" s="368"/>
      <c r="L16" s="274"/>
      <c r="M16" s="21" t="s">
        <v>5</v>
      </c>
      <c r="N16" s="83">
        <v>9</v>
      </c>
      <c r="O16" s="25">
        <f t="shared" si="0"/>
        <v>45</v>
      </c>
      <c r="P16" s="283"/>
      <c r="Q16" s="13"/>
      <c r="R16" s="361"/>
      <c r="S16" s="368"/>
      <c r="T16" s="274"/>
      <c r="U16" s="21" t="s">
        <v>5</v>
      </c>
      <c r="V16" s="83">
        <v>42</v>
      </c>
      <c r="W16" s="25">
        <f t="shared" si="1"/>
        <v>210</v>
      </c>
      <c r="X16" s="283"/>
      <c r="Y16" s="13"/>
      <c r="Z16" s="361"/>
      <c r="AA16" s="368"/>
      <c r="AB16" s="274"/>
      <c r="AC16" s="21" t="s">
        <v>5</v>
      </c>
      <c r="AD16" s="83">
        <v>22</v>
      </c>
      <c r="AE16" s="25">
        <f t="shared" si="2"/>
        <v>110</v>
      </c>
      <c r="AF16" s="283"/>
      <c r="AG16" s="13"/>
      <c r="AH16" s="376"/>
      <c r="AI16" s="377"/>
      <c r="AJ16" s="274"/>
      <c r="AK16" s="21" t="s">
        <v>5</v>
      </c>
      <c r="AL16" s="83"/>
      <c r="AM16" s="25"/>
      <c r="AN16" s="283"/>
      <c r="AO16" s="13"/>
      <c r="AP16" s="361"/>
      <c r="AQ16" s="362"/>
      <c r="AR16" s="274"/>
      <c r="AS16" s="21" t="s">
        <v>5</v>
      </c>
      <c r="AT16" s="83">
        <v>20</v>
      </c>
      <c r="AU16" s="25">
        <f t="shared" ref="AU16:AU42" si="3">SUM(AT16*5)</f>
        <v>100</v>
      </c>
      <c r="AV16" s="283"/>
      <c r="AW16" s="13"/>
      <c r="AX16" s="361"/>
      <c r="AY16" s="362"/>
      <c r="AZ16" s="274"/>
      <c r="BA16" s="21" t="s">
        <v>5</v>
      </c>
      <c r="BB16" s="83">
        <v>28</v>
      </c>
      <c r="BC16" s="25">
        <f t="shared" ref="BC16:BC42" si="4">SUM(BB16*5)</f>
        <v>140</v>
      </c>
      <c r="BD16" s="388"/>
      <c r="BE16" s="13"/>
      <c r="BF16" s="361"/>
      <c r="BG16" s="362"/>
      <c r="BH16" s="274"/>
      <c r="BI16" s="21" t="s">
        <v>5</v>
      </c>
      <c r="BJ16" s="83">
        <v>5</v>
      </c>
      <c r="BK16" s="25">
        <f>BJ16*5</f>
        <v>25</v>
      </c>
      <c r="BL16" s="283"/>
      <c r="BM16" s="13"/>
      <c r="BN16" s="376"/>
      <c r="BO16" s="377"/>
      <c r="BP16" s="274"/>
      <c r="BQ16" s="21" t="s">
        <v>5</v>
      </c>
      <c r="BR16" s="83"/>
      <c r="BS16" s="25"/>
      <c r="BT16" s="283"/>
      <c r="BU16" s="13"/>
      <c r="BV16" s="376"/>
      <c r="BW16" s="377"/>
      <c r="BX16" s="274"/>
      <c r="BY16" s="21" t="s">
        <v>5</v>
      </c>
      <c r="BZ16" s="83"/>
      <c r="CA16" s="25"/>
      <c r="CB16" s="283"/>
      <c r="CD16" s="361"/>
      <c r="CE16" s="362"/>
      <c r="CF16" s="274"/>
      <c r="CG16" s="21" t="s">
        <v>5</v>
      </c>
      <c r="CH16" s="141"/>
      <c r="CI16" s="142"/>
      <c r="CJ16" s="390"/>
    </row>
    <row r="17" spans="1:88" ht="15" customHeight="1" x14ac:dyDescent="0.25">
      <c r="A17" s="13"/>
      <c r="B17" s="361"/>
      <c r="C17" s="368"/>
      <c r="D17" s="274"/>
      <c r="E17" s="21" t="s">
        <v>6</v>
      </c>
      <c r="F17" s="16">
        <v>35</v>
      </c>
      <c r="G17" s="25">
        <f>SUM(F17*5)</f>
        <v>175</v>
      </c>
      <c r="H17" s="283"/>
      <c r="I17" s="13"/>
      <c r="J17" s="361"/>
      <c r="K17" s="368"/>
      <c r="L17" s="274"/>
      <c r="M17" s="21" t="s">
        <v>6</v>
      </c>
      <c r="N17" s="16">
        <v>9</v>
      </c>
      <c r="O17" s="25">
        <f t="shared" si="0"/>
        <v>45</v>
      </c>
      <c r="P17" s="283"/>
      <c r="Q17" s="13"/>
      <c r="R17" s="361"/>
      <c r="S17" s="368"/>
      <c r="T17" s="274"/>
      <c r="U17" s="21" t="s">
        <v>6</v>
      </c>
      <c r="V17" s="16">
        <v>42</v>
      </c>
      <c r="W17" s="25">
        <f t="shared" si="1"/>
        <v>210</v>
      </c>
      <c r="X17" s="283"/>
      <c r="Y17" s="13"/>
      <c r="Z17" s="361"/>
      <c r="AA17" s="368"/>
      <c r="AB17" s="274"/>
      <c r="AC17" s="21" t="s">
        <v>6</v>
      </c>
      <c r="AD17" s="16">
        <v>22</v>
      </c>
      <c r="AE17" s="25">
        <f t="shared" si="2"/>
        <v>110</v>
      </c>
      <c r="AF17" s="283"/>
      <c r="AG17" s="13"/>
      <c r="AH17" s="376"/>
      <c r="AI17" s="377"/>
      <c r="AJ17" s="274"/>
      <c r="AK17" s="21" t="s">
        <v>6</v>
      </c>
      <c r="AL17" s="16"/>
      <c r="AM17" s="25"/>
      <c r="AN17" s="283"/>
      <c r="AO17" s="13"/>
      <c r="AP17" s="361"/>
      <c r="AQ17" s="362"/>
      <c r="AR17" s="274"/>
      <c r="AS17" s="21" t="s">
        <v>6</v>
      </c>
      <c r="AT17" s="16">
        <v>20</v>
      </c>
      <c r="AU17" s="25">
        <f t="shared" si="3"/>
        <v>100</v>
      </c>
      <c r="AV17" s="283"/>
      <c r="AW17" s="13"/>
      <c r="AX17" s="361"/>
      <c r="AY17" s="362"/>
      <c r="AZ17" s="274"/>
      <c r="BA17" s="21" t="s">
        <v>6</v>
      </c>
      <c r="BB17" s="16">
        <v>28</v>
      </c>
      <c r="BC17" s="25">
        <f t="shared" si="4"/>
        <v>140</v>
      </c>
      <c r="BD17" s="388"/>
      <c r="BE17" s="13"/>
      <c r="BF17" s="361"/>
      <c r="BG17" s="362"/>
      <c r="BH17" s="274"/>
      <c r="BI17" s="21" t="s">
        <v>6</v>
      </c>
      <c r="BJ17" s="16">
        <v>5</v>
      </c>
      <c r="BK17" s="25">
        <f>BJ17*5</f>
        <v>25</v>
      </c>
      <c r="BL17" s="283"/>
      <c r="BM17" s="13"/>
      <c r="BN17" s="376"/>
      <c r="BO17" s="377"/>
      <c r="BP17" s="274"/>
      <c r="BQ17" s="21" t="s">
        <v>6</v>
      </c>
      <c r="BR17" s="16"/>
      <c r="BS17" s="25"/>
      <c r="BT17" s="283"/>
      <c r="BU17" s="13"/>
      <c r="BV17" s="376"/>
      <c r="BW17" s="377"/>
      <c r="BX17" s="274"/>
      <c r="BY17" s="21" t="s">
        <v>6</v>
      </c>
      <c r="BZ17" s="16">
        <v>2</v>
      </c>
      <c r="CA17" s="25">
        <f>SUM(BZ17*125)</f>
        <v>250</v>
      </c>
      <c r="CB17" s="283"/>
      <c r="CD17" s="361"/>
      <c r="CE17" s="362"/>
      <c r="CF17" s="274"/>
      <c r="CG17" s="21" t="s">
        <v>6</v>
      </c>
      <c r="CH17" s="139"/>
      <c r="CI17" s="142"/>
      <c r="CJ17" s="390"/>
    </row>
    <row r="18" spans="1:88" ht="15" customHeight="1" x14ac:dyDescent="0.25">
      <c r="A18" s="13"/>
      <c r="B18" s="361"/>
      <c r="C18" s="368"/>
      <c r="D18" s="274"/>
      <c r="E18" s="21" t="s">
        <v>5</v>
      </c>
      <c r="F18" s="83">
        <v>35</v>
      </c>
      <c r="G18" s="25">
        <f>SUM(F18*5)</f>
        <v>175</v>
      </c>
      <c r="H18" s="283"/>
      <c r="I18" s="13"/>
      <c r="J18" s="361"/>
      <c r="K18" s="368"/>
      <c r="L18" s="274"/>
      <c r="M18" s="21" t="s">
        <v>5</v>
      </c>
      <c r="N18" s="83">
        <v>9</v>
      </c>
      <c r="O18" s="25">
        <f t="shared" si="0"/>
        <v>45</v>
      </c>
      <c r="P18" s="283"/>
      <c r="Q18" s="13"/>
      <c r="R18" s="361"/>
      <c r="S18" s="368"/>
      <c r="T18" s="274"/>
      <c r="U18" s="21" t="s">
        <v>5</v>
      </c>
      <c r="V18" s="83">
        <v>42</v>
      </c>
      <c r="W18" s="25">
        <f t="shared" si="1"/>
        <v>210</v>
      </c>
      <c r="X18" s="283"/>
      <c r="Y18" s="13"/>
      <c r="Z18" s="361"/>
      <c r="AA18" s="368"/>
      <c r="AB18" s="274"/>
      <c r="AC18" s="21" t="s">
        <v>5</v>
      </c>
      <c r="AD18" s="83">
        <v>22</v>
      </c>
      <c r="AE18" s="25">
        <f t="shared" si="2"/>
        <v>110</v>
      </c>
      <c r="AF18" s="283"/>
      <c r="AG18" s="13"/>
      <c r="AH18" s="376"/>
      <c r="AI18" s="377"/>
      <c r="AJ18" s="274"/>
      <c r="AK18" s="21" t="s">
        <v>5</v>
      </c>
      <c r="AL18" s="83"/>
      <c r="AM18" s="25"/>
      <c r="AN18" s="283"/>
      <c r="AO18" s="13"/>
      <c r="AP18" s="361"/>
      <c r="AQ18" s="362"/>
      <c r="AR18" s="274"/>
      <c r="AS18" s="21" t="s">
        <v>5</v>
      </c>
      <c r="AT18" s="83">
        <v>20</v>
      </c>
      <c r="AU18" s="25">
        <f t="shared" si="3"/>
        <v>100</v>
      </c>
      <c r="AV18" s="283"/>
      <c r="AW18" s="13"/>
      <c r="AX18" s="361"/>
      <c r="AY18" s="362"/>
      <c r="AZ18" s="274"/>
      <c r="BA18" s="21" t="s">
        <v>5</v>
      </c>
      <c r="BB18" s="83">
        <v>28</v>
      </c>
      <c r="BC18" s="25">
        <f t="shared" si="4"/>
        <v>140</v>
      </c>
      <c r="BD18" s="388"/>
      <c r="BE18" s="13"/>
      <c r="BF18" s="361"/>
      <c r="BG18" s="362"/>
      <c r="BH18" s="274"/>
      <c r="BI18" s="21" t="s">
        <v>5</v>
      </c>
      <c r="BJ18" s="83">
        <v>5</v>
      </c>
      <c r="BK18" s="25">
        <f>BJ18*5</f>
        <v>25</v>
      </c>
      <c r="BL18" s="283"/>
      <c r="BM18" s="13"/>
      <c r="BN18" s="376"/>
      <c r="BO18" s="377"/>
      <c r="BP18" s="274"/>
      <c r="BQ18" s="21" t="s">
        <v>5</v>
      </c>
      <c r="BR18" s="83">
        <v>2</v>
      </c>
      <c r="BS18" s="126">
        <f>BR18*1255</f>
        <v>2510</v>
      </c>
      <c r="BT18" s="283"/>
      <c r="BU18" s="13"/>
      <c r="BV18" s="376"/>
      <c r="BW18" s="377"/>
      <c r="BX18" s="274"/>
      <c r="BY18" s="21" t="s">
        <v>5</v>
      </c>
      <c r="BZ18" s="83">
        <v>2</v>
      </c>
      <c r="CA18" s="25">
        <f>SUM(BZ18*125)</f>
        <v>250</v>
      </c>
      <c r="CB18" s="283"/>
      <c r="CD18" s="361"/>
      <c r="CE18" s="362"/>
      <c r="CF18" s="274"/>
      <c r="CG18" s="21" t="s">
        <v>5</v>
      </c>
      <c r="CH18" s="141"/>
      <c r="CI18" s="142"/>
      <c r="CJ18" s="390"/>
    </row>
    <row r="19" spans="1:88" ht="15" customHeight="1" x14ac:dyDescent="0.25">
      <c r="A19" s="13"/>
      <c r="B19" s="361"/>
      <c r="C19" s="368"/>
      <c r="D19" s="274"/>
      <c r="E19" s="21" t="s">
        <v>7</v>
      </c>
      <c r="F19" s="16">
        <v>35</v>
      </c>
      <c r="G19" s="25">
        <f>SUM(F19*5)</f>
        <v>175</v>
      </c>
      <c r="H19" s="283"/>
      <c r="I19" s="13"/>
      <c r="J19" s="361"/>
      <c r="K19" s="368"/>
      <c r="L19" s="274"/>
      <c r="M19" s="21" t="s">
        <v>7</v>
      </c>
      <c r="N19" s="16">
        <v>9</v>
      </c>
      <c r="O19" s="25">
        <f t="shared" si="0"/>
        <v>45</v>
      </c>
      <c r="P19" s="283"/>
      <c r="Q19" s="13"/>
      <c r="R19" s="361"/>
      <c r="S19" s="368"/>
      <c r="T19" s="274"/>
      <c r="U19" s="21" t="s">
        <v>7</v>
      </c>
      <c r="V19" s="16">
        <v>42</v>
      </c>
      <c r="W19" s="25">
        <f t="shared" si="1"/>
        <v>210</v>
      </c>
      <c r="X19" s="283"/>
      <c r="Y19" s="13"/>
      <c r="Z19" s="361"/>
      <c r="AA19" s="368"/>
      <c r="AB19" s="274"/>
      <c r="AC19" s="21" t="s">
        <v>7</v>
      </c>
      <c r="AD19" s="16"/>
      <c r="AE19" s="25"/>
      <c r="AF19" s="283"/>
      <c r="AG19" s="13"/>
      <c r="AH19" s="376"/>
      <c r="AI19" s="377"/>
      <c r="AJ19" s="274"/>
      <c r="AK19" s="21" t="s">
        <v>7</v>
      </c>
      <c r="AL19" s="16">
        <v>1</v>
      </c>
      <c r="AM19" s="25">
        <f>SUM(AL19*125)</f>
        <v>125</v>
      </c>
      <c r="AN19" s="283"/>
      <c r="AO19" s="13"/>
      <c r="AP19" s="361"/>
      <c r="AQ19" s="362"/>
      <c r="AR19" s="274"/>
      <c r="AS19" s="21" t="s">
        <v>7</v>
      </c>
      <c r="AT19" s="16">
        <v>20</v>
      </c>
      <c r="AU19" s="25">
        <f t="shared" si="3"/>
        <v>100</v>
      </c>
      <c r="AV19" s="283"/>
      <c r="AW19" s="13"/>
      <c r="AX19" s="361"/>
      <c r="AY19" s="362"/>
      <c r="AZ19" s="274"/>
      <c r="BA19" s="21" t="s">
        <v>7</v>
      </c>
      <c r="BB19" s="16">
        <v>28</v>
      </c>
      <c r="BC19" s="25">
        <f t="shared" si="4"/>
        <v>140</v>
      </c>
      <c r="BD19" s="388"/>
      <c r="BE19" s="13"/>
      <c r="BF19" s="361"/>
      <c r="BG19" s="362"/>
      <c r="BH19" s="274"/>
      <c r="BI19" s="21" t="s">
        <v>7</v>
      </c>
      <c r="BJ19" s="16">
        <v>5</v>
      </c>
      <c r="BK19" s="25">
        <f>BJ19*5</f>
        <v>25</v>
      </c>
      <c r="BL19" s="283"/>
      <c r="BM19" s="13"/>
      <c r="BN19" s="376"/>
      <c r="BO19" s="377"/>
      <c r="BP19" s="274"/>
      <c r="BQ19" s="21" t="s">
        <v>7</v>
      </c>
      <c r="BR19" s="16"/>
      <c r="BT19" s="283"/>
      <c r="BU19" s="13"/>
      <c r="BV19" s="376"/>
      <c r="BW19" s="377"/>
      <c r="BX19" s="274"/>
      <c r="BY19" s="21" t="s">
        <v>7</v>
      </c>
      <c r="BZ19" s="16"/>
      <c r="CA19" s="25"/>
      <c r="CB19" s="283"/>
      <c r="CD19" s="361"/>
      <c r="CE19" s="362"/>
      <c r="CF19" s="274"/>
      <c r="CG19" s="21" t="s">
        <v>7</v>
      </c>
      <c r="CH19" s="139"/>
      <c r="CI19" s="142"/>
      <c r="CJ19" s="390"/>
    </row>
    <row r="20" spans="1:88" ht="15" customHeight="1" x14ac:dyDescent="0.25">
      <c r="A20" s="13"/>
      <c r="B20" s="361"/>
      <c r="C20" s="368"/>
      <c r="D20" s="274"/>
      <c r="E20" s="27" t="s">
        <v>8</v>
      </c>
      <c r="F20" s="22"/>
      <c r="G20" s="25"/>
      <c r="H20" s="283"/>
      <c r="I20" s="13"/>
      <c r="J20" s="361"/>
      <c r="K20" s="368"/>
      <c r="L20" s="274"/>
      <c r="M20" s="27" t="s">
        <v>8</v>
      </c>
      <c r="N20" s="22"/>
      <c r="O20" s="25"/>
      <c r="P20" s="283"/>
      <c r="Q20" s="13"/>
      <c r="R20" s="361"/>
      <c r="S20" s="368"/>
      <c r="T20" s="274"/>
      <c r="U20" s="27" t="s">
        <v>8</v>
      </c>
      <c r="V20" s="22">
        <v>42</v>
      </c>
      <c r="W20" s="25">
        <f t="shared" si="1"/>
        <v>210</v>
      </c>
      <c r="X20" s="283"/>
      <c r="Y20" s="13"/>
      <c r="Z20" s="361"/>
      <c r="AA20" s="368"/>
      <c r="AB20" s="274"/>
      <c r="AC20" s="27" t="s">
        <v>8</v>
      </c>
      <c r="AD20" s="22"/>
      <c r="AE20" s="25"/>
      <c r="AF20" s="283"/>
      <c r="AG20" s="13"/>
      <c r="AH20" s="376"/>
      <c r="AI20" s="377"/>
      <c r="AJ20" s="274"/>
      <c r="AK20" s="27" t="s">
        <v>8</v>
      </c>
      <c r="AL20" s="22"/>
      <c r="AM20" s="25"/>
      <c r="AN20" s="283"/>
      <c r="AO20" s="13"/>
      <c r="AP20" s="361"/>
      <c r="AQ20" s="362"/>
      <c r="AR20" s="274"/>
      <c r="AS20" s="27" t="s">
        <v>8</v>
      </c>
      <c r="AT20" s="22">
        <v>20</v>
      </c>
      <c r="AU20" s="25">
        <f t="shared" si="3"/>
        <v>100</v>
      </c>
      <c r="AV20" s="283"/>
      <c r="AW20" s="13"/>
      <c r="AX20" s="361"/>
      <c r="AY20" s="362"/>
      <c r="AZ20" s="274"/>
      <c r="BA20" s="27" t="s">
        <v>8</v>
      </c>
      <c r="BB20" s="22"/>
      <c r="BC20" s="25">
        <f t="shared" si="4"/>
        <v>0</v>
      </c>
      <c r="BD20" s="388"/>
      <c r="BE20" s="13"/>
      <c r="BF20" s="361"/>
      <c r="BG20" s="362"/>
      <c r="BH20" s="274"/>
      <c r="BI20" s="27" t="s">
        <v>8</v>
      </c>
      <c r="BJ20" s="22"/>
      <c r="BK20" s="25"/>
      <c r="BL20" s="283"/>
      <c r="BM20" s="13"/>
      <c r="BN20" s="376"/>
      <c r="BO20" s="377"/>
      <c r="BP20" s="274"/>
      <c r="BQ20" s="27" t="s">
        <v>8</v>
      </c>
      <c r="BR20" s="22"/>
      <c r="BS20" s="25"/>
      <c r="BT20" s="283"/>
      <c r="BU20" s="13"/>
      <c r="BV20" s="376"/>
      <c r="BW20" s="377"/>
      <c r="BX20" s="274"/>
      <c r="BY20" s="27" t="s">
        <v>8</v>
      </c>
      <c r="BZ20" s="22"/>
      <c r="CA20" s="25"/>
      <c r="CB20" s="283"/>
      <c r="CD20" s="361"/>
      <c r="CE20" s="362"/>
      <c r="CF20" s="274"/>
      <c r="CG20" s="27" t="s">
        <v>8</v>
      </c>
      <c r="CH20" s="143"/>
      <c r="CI20" s="142"/>
      <c r="CJ20" s="390"/>
    </row>
    <row r="21" spans="1:88" ht="15" customHeight="1" thickBot="1" x14ac:dyDescent="0.3">
      <c r="A21" s="13"/>
      <c r="B21" s="363"/>
      <c r="C21" s="369"/>
      <c r="D21" s="275"/>
      <c r="E21" s="15" t="s">
        <v>8</v>
      </c>
      <c r="F21" s="28"/>
      <c r="G21" s="29"/>
      <c r="H21" s="284"/>
      <c r="I21" s="13"/>
      <c r="J21" s="363"/>
      <c r="K21" s="369"/>
      <c r="L21" s="275"/>
      <c r="M21" s="15" t="s">
        <v>8</v>
      </c>
      <c r="N21" s="28"/>
      <c r="O21" s="29"/>
      <c r="P21" s="284"/>
      <c r="Q21" s="13"/>
      <c r="R21" s="363"/>
      <c r="S21" s="369"/>
      <c r="T21" s="275"/>
      <c r="U21" s="15" t="s">
        <v>8</v>
      </c>
      <c r="V21" s="28">
        <v>42</v>
      </c>
      <c r="W21" s="29">
        <f t="shared" si="1"/>
        <v>210</v>
      </c>
      <c r="X21" s="284"/>
      <c r="Y21" s="13"/>
      <c r="Z21" s="363"/>
      <c r="AA21" s="369"/>
      <c r="AB21" s="275"/>
      <c r="AC21" s="15" t="s">
        <v>8</v>
      </c>
      <c r="AD21" s="28"/>
      <c r="AE21" s="29"/>
      <c r="AF21" s="284"/>
      <c r="AG21" s="13"/>
      <c r="AH21" s="378"/>
      <c r="AI21" s="379"/>
      <c r="AJ21" s="275"/>
      <c r="AK21" s="15" t="s">
        <v>8</v>
      </c>
      <c r="AL21" s="28"/>
      <c r="AM21" s="29"/>
      <c r="AN21" s="284"/>
      <c r="AO21" s="13"/>
      <c r="AP21" s="363"/>
      <c r="AQ21" s="364"/>
      <c r="AR21" s="275"/>
      <c r="AS21" s="15" t="s">
        <v>8</v>
      </c>
      <c r="AT21" s="28">
        <v>20</v>
      </c>
      <c r="AU21" s="29">
        <f t="shared" si="3"/>
        <v>100</v>
      </c>
      <c r="AV21" s="284"/>
      <c r="AW21" s="13"/>
      <c r="AX21" s="363"/>
      <c r="AY21" s="364"/>
      <c r="AZ21" s="275"/>
      <c r="BA21" s="15" t="s">
        <v>8</v>
      </c>
      <c r="BB21" s="28"/>
      <c r="BC21" s="29">
        <f t="shared" si="4"/>
        <v>0</v>
      </c>
      <c r="BD21" s="389"/>
      <c r="BE21" s="13"/>
      <c r="BF21" s="363"/>
      <c r="BG21" s="364"/>
      <c r="BH21" s="275"/>
      <c r="BI21" s="15" t="s">
        <v>8</v>
      </c>
      <c r="BJ21" s="28"/>
      <c r="BK21" s="29"/>
      <c r="BL21" s="284"/>
      <c r="BM21" s="13"/>
      <c r="BN21" s="378"/>
      <c r="BO21" s="379"/>
      <c r="BP21" s="275"/>
      <c r="BQ21" s="15" t="s">
        <v>8</v>
      </c>
      <c r="BR21" s="28"/>
      <c r="BS21" s="29"/>
      <c r="BT21" s="284"/>
      <c r="BU21" s="13"/>
      <c r="BV21" s="378"/>
      <c r="BW21" s="379"/>
      <c r="BX21" s="275"/>
      <c r="BY21" s="15" t="s">
        <v>8</v>
      </c>
      <c r="BZ21" s="28"/>
      <c r="CA21" s="29"/>
      <c r="CB21" s="284"/>
      <c r="CD21" s="363"/>
      <c r="CE21" s="364"/>
      <c r="CF21" s="275"/>
      <c r="CG21" s="15" t="s">
        <v>8</v>
      </c>
      <c r="CH21" s="144"/>
      <c r="CI21" s="145"/>
      <c r="CJ21" s="391"/>
    </row>
    <row r="22" spans="1:88" ht="15" customHeight="1" x14ac:dyDescent="0.25">
      <c r="A22" s="13"/>
      <c r="B22" s="359" t="s">
        <v>2</v>
      </c>
      <c r="C22" s="367"/>
      <c r="D22" s="273" t="s">
        <v>264</v>
      </c>
      <c r="E22" s="30" t="s">
        <v>4</v>
      </c>
      <c r="F22" s="16">
        <v>35</v>
      </c>
      <c r="G22" s="19">
        <f>SUM(F22*5)</f>
        <v>175</v>
      </c>
      <c r="H22" s="282" t="s">
        <v>234</v>
      </c>
      <c r="I22" s="13"/>
      <c r="J22" s="359" t="s">
        <v>2</v>
      </c>
      <c r="K22" s="367"/>
      <c r="L22" s="273" t="s">
        <v>264</v>
      </c>
      <c r="M22" s="30" t="s">
        <v>4</v>
      </c>
      <c r="N22" s="16">
        <v>9</v>
      </c>
      <c r="O22" s="19">
        <f>SUM(N22*5)</f>
        <v>45</v>
      </c>
      <c r="P22" s="282" t="s">
        <v>277</v>
      </c>
      <c r="Q22" s="13"/>
      <c r="R22" s="359" t="s">
        <v>2</v>
      </c>
      <c r="S22" s="367"/>
      <c r="T22" s="273" t="s">
        <v>264</v>
      </c>
      <c r="U22" s="30" t="s">
        <v>4</v>
      </c>
      <c r="V22" s="16">
        <v>42</v>
      </c>
      <c r="W22" s="19">
        <f t="shared" si="1"/>
        <v>210</v>
      </c>
      <c r="X22" s="282" t="s">
        <v>277</v>
      </c>
      <c r="Y22" s="13"/>
      <c r="Z22" s="359" t="s">
        <v>2</v>
      </c>
      <c r="AA22" s="367"/>
      <c r="AB22" s="273" t="s">
        <v>264</v>
      </c>
      <c r="AC22" s="30" t="s">
        <v>4</v>
      </c>
      <c r="AD22" s="16">
        <v>22</v>
      </c>
      <c r="AE22" s="19">
        <f t="shared" si="2"/>
        <v>110</v>
      </c>
      <c r="AF22" s="282" t="s">
        <v>279</v>
      </c>
      <c r="AG22" s="13"/>
      <c r="AH22" s="380" t="s">
        <v>9</v>
      </c>
      <c r="AI22" s="381"/>
      <c r="AJ22" s="273" t="s">
        <v>264</v>
      </c>
      <c r="AK22" s="30" t="s">
        <v>4</v>
      </c>
      <c r="AL22" s="16"/>
      <c r="AM22" s="19"/>
      <c r="AN22" s="283" t="s">
        <v>280</v>
      </c>
      <c r="AO22" s="13"/>
      <c r="AP22" s="361" t="s">
        <v>2</v>
      </c>
      <c r="AQ22" s="362"/>
      <c r="AR22" s="273" t="s">
        <v>264</v>
      </c>
      <c r="AS22" s="30" t="s">
        <v>4</v>
      </c>
      <c r="AT22" s="16">
        <v>18</v>
      </c>
      <c r="AU22" s="19">
        <f t="shared" si="3"/>
        <v>90</v>
      </c>
      <c r="AV22" s="283" t="s">
        <v>238</v>
      </c>
      <c r="AW22" s="13"/>
      <c r="AX22" s="361" t="s">
        <v>2</v>
      </c>
      <c r="AY22" s="362"/>
      <c r="AZ22" s="273" t="s">
        <v>264</v>
      </c>
      <c r="BA22" s="30" t="s">
        <v>4</v>
      </c>
      <c r="BB22" s="16">
        <v>28</v>
      </c>
      <c r="BC22" s="19">
        <f t="shared" si="4"/>
        <v>140</v>
      </c>
      <c r="BD22" s="283" t="s">
        <v>277</v>
      </c>
      <c r="BE22" s="13"/>
      <c r="BF22" s="361" t="s">
        <v>2</v>
      </c>
      <c r="BG22" s="362"/>
      <c r="BH22" s="273" t="s">
        <v>264</v>
      </c>
      <c r="BI22" s="30" t="s">
        <v>4</v>
      </c>
      <c r="BJ22" s="16">
        <v>5</v>
      </c>
      <c r="BK22" s="19">
        <f>BJ22*5</f>
        <v>25</v>
      </c>
      <c r="BL22" s="283" t="s">
        <v>100</v>
      </c>
      <c r="BM22" s="13"/>
      <c r="BN22" s="376" t="s">
        <v>9</v>
      </c>
      <c r="BO22" s="377"/>
      <c r="BP22" s="273" t="s">
        <v>264</v>
      </c>
      <c r="BQ22" s="30" t="s">
        <v>4</v>
      </c>
      <c r="BR22" s="139"/>
      <c r="BS22" s="140"/>
      <c r="BT22" s="390"/>
      <c r="BU22" s="13"/>
      <c r="BV22" s="376" t="s">
        <v>9</v>
      </c>
      <c r="BW22" s="377"/>
      <c r="BX22" s="273" t="s">
        <v>264</v>
      </c>
      <c r="BY22" s="30" t="s">
        <v>4</v>
      </c>
      <c r="BZ22" s="16"/>
      <c r="CA22" s="19"/>
      <c r="CB22" s="282"/>
      <c r="CD22" s="361" t="s">
        <v>2</v>
      </c>
      <c r="CE22" s="362"/>
      <c r="CF22" s="273" t="s">
        <v>264</v>
      </c>
      <c r="CG22" s="30" t="s">
        <v>4</v>
      </c>
      <c r="CH22" s="139"/>
      <c r="CI22" s="140"/>
      <c r="CJ22" s="392"/>
    </row>
    <row r="23" spans="1:88" ht="15" customHeight="1" x14ac:dyDescent="0.25">
      <c r="A23" s="13"/>
      <c r="B23" s="361"/>
      <c r="C23" s="368"/>
      <c r="D23" s="274"/>
      <c r="E23" s="21" t="s">
        <v>5</v>
      </c>
      <c r="F23" s="83">
        <v>35</v>
      </c>
      <c r="G23" s="25">
        <f>SUM(F23*5)</f>
        <v>175</v>
      </c>
      <c r="H23" s="283"/>
      <c r="I23" s="13"/>
      <c r="J23" s="361"/>
      <c r="K23" s="368"/>
      <c r="L23" s="274"/>
      <c r="M23" s="21" t="s">
        <v>5</v>
      </c>
      <c r="N23" s="83">
        <v>9</v>
      </c>
      <c r="O23" s="25">
        <f>SUM(N23*5)</f>
        <v>45</v>
      </c>
      <c r="P23" s="283"/>
      <c r="Q23" s="13"/>
      <c r="R23" s="361"/>
      <c r="S23" s="368"/>
      <c r="T23" s="274"/>
      <c r="U23" s="21" t="s">
        <v>5</v>
      </c>
      <c r="V23" s="83">
        <v>42</v>
      </c>
      <c r="W23" s="25">
        <f t="shared" si="1"/>
        <v>210</v>
      </c>
      <c r="X23" s="283"/>
      <c r="Y23" s="13"/>
      <c r="Z23" s="361"/>
      <c r="AA23" s="368"/>
      <c r="AB23" s="274"/>
      <c r="AC23" s="21" t="s">
        <v>5</v>
      </c>
      <c r="AD23" s="83">
        <v>22</v>
      </c>
      <c r="AE23" s="25">
        <f t="shared" si="2"/>
        <v>110</v>
      </c>
      <c r="AF23" s="283"/>
      <c r="AG23" s="13"/>
      <c r="AH23" s="376"/>
      <c r="AI23" s="377"/>
      <c r="AJ23" s="274"/>
      <c r="AK23" s="21" t="s">
        <v>5</v>
      </c>
      <c r="AL23" s="83"/>
      <c r="AM23" s="25"/>
      <c r="AN23" s="283"/>
      <c r="AO23" s="13"/>
      <c r="AP23" s="361"/>
      <c r="AQ23" s="362"/>
      <c r="AR23" s="274"/>
      <c r="AS23" s="21" t="s">
        <v>5</v>
      </c>
      <c r="AT23" s="83">
        <v>18</v>
      </c>
      <c r="AU23" s="25">
        <f t="shared" si="3"/>
        <v>90</v>
      </c>
      <c r="AV23" s="283"/>
      <c r="AW23" s="13"/>
      <c r="AX23" s="361"/>
      <c r="AY23" s="362"/>
      <c r="AZ23" s="274"/>
      <c r="BA23" s="21" t="s">
        <v>5</v>
      </c>
      <c r="BB23" s="83">
        <v>28</v>
      </c>
      <c r="BC23" s="25">
        <f t="shared" si="4"/>
        <v>140</v>
      </c>
      <c r="BD23" s="283"/>
      <c r="BE23" s="13"/>
      <c r="BF23" s="361"/>
      <c r="BG23" s="362"/>
      <c r="BH23" s="274"/>
      <c r="BI23" s="21" t="s">
        <v>5</v>
      </c>
      <c r="BJ23" s="83">
        <v>5</v>
      </c>
      <c r="BK23" s="25">
        <f>BJ23*5</f>
        <v>25</v>
      </c>
      <c r="BL23" s="283"/>
      <c r="BM23" s="13"/>
      <c r="BN23" s="376"/>
      <c r="BO23" s="377"/>
      <c r="BP23" s="274"/>
      <c r="BQ23" s="21" t="s">
        <v>5</v>
      </c>
      <c r="BR23" s="141"/>
      <c r="BS23" s="142"/>
      <c r="BT23" s="390"/>
      <c r="BU23" s="13"/>
      <c r="BV23" s="376"/>
      <c r="BW23" s="377"/>
      <c r="BX23" s="274"/>
      <c r="BY23" s="21" t="s">
        <v>5</v>
      </c>
      <c r="BZ23" s="83"/>
      <c r="CA23" s="25"/>
      <c r="CB23" s="283"/>
      <c r="CD23" s="361"/>
      <c r="CE23" s="362"/>
      <c r="CF23" s="274"/>
      <c r="CG23" s="21" t="s">
        <v>5</v>
      </c>
      <c r="CH23" s="141"/>
      <c r="CI23" s="142"/>
      <c r="CJ23" s="390"/>
    </row>
    <row r="24" spans="1:88" ht="15" customHeight="1" x14ac:dyDescent="0.25">
      <c r="A24" s="13"/>
      <c r="B24" s="361"/>
      <c r="C24" s="368"/>
      <c r="D24" s="274"/>
      <c r="E24" s="21" t="s">
        <v>6</v>
      </c>
      <c r="F24" s="16">
        <v>35</v>
      </c>
      <c r="G24" s="25">
        <f>SUM(F24*5)</f>
        <v>175</v>
      </c>
      <c r="H24" s="283"/>
      <c r="I24" s="13"/>
      <c r="J24" s="361"/>
      <c r="K24" s="368"/>
      <c r="L24" s="274"/>
      <c r="M24" s="21" t="s">
        <v>6</v>
      </c>
      <c r="N24" s="16">
        <v>9</v>
      </c>
      <c r="O24" s="25">
        <f t="shared" si="0"/>
        <v>45</v>
      </c>
      <c r="P24" s="283"/>
      <c r="Q24" s="13"/>
      <c r="R24" s="361"/>
      <c r="S24" s="368"/>
      <c r="T24" s="274"/>
      <c r="U24" s="21" t="s">
        <v>6</v>
      </c>
      <c r="V24" s="16">
        <v>42</v>
      </c>
      <c r="W24" s="25">
        <f t="shared" si="1"/>
        <v>210</v>
      </c>
      <c r="X24" s="283"/>
      <c r="Y24" s="13"/>
      <c r="Z24" s="361"/>
      <c r="AA24" s="368"/>
      <c r="AB24" s="274"/>
      <c r="AC24" s="21" t="s">
        <v>6</v>
      </c>
      <c r="AD24" s="16">
        <v>22</v>
      </c>
      <c r="AE24" s="25">
        <f t="shared" si="2"/>
        <v>110</v>
      </c>
      <c r="AF24" s="283"/>
      <c r="AG24" s="13"/>
      <c r="AH24" s="376"/>
      <c r="AI24" s="377"/>
      <c r="AJ24" s="274"/>
      <c r="AK24" s="21" t="s">
        <v>6</v>
      </c>
      <c r="AL24" s="16"/>
      <c r="AM24" s="25"/>
      <c r="AN24" s="283"/>
      <c r="AO24" s="13"/>
      <c r="AP24" s="361"/>
      <c r="AQ24" s="362"/>
      <c r="AR24" s="274"/>
      <c r="AS24" s="21" t="s">
        <v>6</v>
      </c>
      <c r="AT24" s="16">
        <v>18</v>
      </c>
      <c r="AU24" s="25">
        <f t="shared" si="3"/>
        <v>90</v>
      </c>
      <c r="AV24" s="283"/>
      <c r="AW24" s="13"/>
      <c r="AX24" s="361"/>
      <c r="AY24" s="362"/>
      <c r="AZ24" s="274"/>
      <c r="BA24" s="21" t="s">
        <v>6</v>
      </c>
      <c r="BB24" s="16">
        <v>28</v>
      </c>
      <c r="BC24" s="25">
        <f t="shared" si="4"/>
        <v>140</v>
      </c>
      <c r="BD24" s="283"/>
      <c r="BE24" s="13"/>
      <c r="BF24" s="361"/>
      <c r="BG24" s="362"/>
      <c r="BH24" s="274"/>
      <c r="BI24" s="21" t="s">
        <v>6</v>
      </c>
      <c r="BJ24" s="16">
        <v>5</v>
      </c>
      <c r="BK24" s="25">
        <f>BJ24*5</f>
        <v>25</v>
      </c>
      <c r="BL24" s="283"/>
      <c r="BM24" s="13"/>
      <c r="BN24" s="376"/>
      <c r="BO24" s="377"/>
      <c r="BP24" s="274"/>
      <c r="BQ24" s="21" t="s">
        <v>6</v>
      </c>
      <c r="BR24" s="139"/>
      <c r="BS24" s="142"/>
      <c r="BT24" s="390"/>
      <c r="BU24" s="13"/>
      <c r="BV24" s="376"/>
      <c r="BW24" s="377"/>
      <c r="BX24" s="274"/>
      <c r="BY24" s="21" t="s">
        <v>6</v>
      </c>
      <c r="BZ24" s="16">
        <v>2</v>
      </c>
      <c r="CA24" s="25">
        <f>SUM(BZ24*125)</f>
        <v>250</v>
      </c>
      <c r="CB24" s="283"/>
      <c r="CD24" s="361"/>
      <c r="CE24" s="362"/>
      <c r="CF24" s="274"/>
      <c r="CG24" s="21" t="s">
        <v>6</v>
      </c>
      <c r="CH24" s="139"/>
      <c r="CI24" s="142"/>
      <c r="CJ24" s="390"/>
    </row>
    <row r="25" spans="1:88" ht="15" customHeight="1" x14ac:dyDescent="0.25">
      <c r="A25" s="13"/>
      <c r="B25" s="361"/>
      <c r="C25" s="368"/>
      <c r="D25" s="274"/>
      <c r="E25" s="21" t="s">
        <v>5</v>
      </c>
      <c r="F25" s="83">
        <v>35</v>
      </c>
      <c r="G25" s="25">
        <f>SUM(F25*5)</f>
        <v>175</v>
      </c>
      <c r="H25" s="283"/>
      <c r="I25" s="13"/>
      <c r="J25" s="361"/>
      <c r="K25" s="368"/>
      <c r="L25" s="274"/>
      <c r="M25" s="21" t="s">
        <v>5</v>
      </c>
      <c r="N25" s="83">
        <v>9</v>
      </c>
      <c r="O25" s="25">
        <f t="shared" si="0"/>
        <v>45</v>
      </c>
      <c r="P25" s="283"/>
      <c r="Q25" s="13"/>
      <c r="R25" s="361"/>
      <c r="S25" s="368"/>
      <c r="T25" s="274"/>
      <c r="U25" s="21" t="s">
        <v>5</v>
      </c>
      <c r="V25" s="83">
        <v>42</v>
      </c>
      <c r="W25" s="25">
        <f t="shared" si="1"/>
        <v>210</v>
      </c>
      <c r="X25" s="283"/>
      <c r="Y25" s="13"/>
      <c r="Z25" s="361"/>
      <c r="AA25" s="368"/>
      <c r="AB25" s="274"/>
      <c r="AC25" s="21" t="s">
        <v>5</v>
      </c>
      <c r="AD25" s="83">
        <v>22</v>
      </c>
      <c r="AE25" s="25">
        <f t="shared" si="2"/>
        <v>110</v>
      </c>
      <c r="AF25" s="283"/>
      <c r="AG25" s="13"/>
      <c r="AH25" s="376"/>
      <c r="AI25" s="377"/>
      <c r="AJ25" s="274"/>
      <c r="AK25" s="21" t="s">
        <v>5</v>
      </c>
      <c r="AL25" s="83"/>
      <c r="AM25" s="25"/>
      <c r="AN25" s="283"/>
      <c r="AO25" s="13"/>
      <c r="AP25" s="361"/>
      <c r="AQ25" s="362"/>
      <c r="AR25" s="274"/>
      <c r="AS25" s="21" t="s">
        <v>5</v>
      </c>
      <c r="AT25" s="83">
        <v>18</v>
      </c>
      <c r="AU25" s="25">
        <f t="shared" si="3"/>
        <v>90</v>
      </c>
      <c r="AV25" s="283"/>
      <c r="AW25" s="13"/>
      <c r="AX25" s="361"/>
      <c r="AY25" s="362"/>
      <c r="AZ25" s="274"/>
      <c r="BA25" s="21" t="s">
        <v>5</v>
      </c>
      <c r="BB25" s="83">
        <v>28</v>
      </c>
      <c r="BC25" s="25">
        <f t="shared" si="4"/>
        <v>140</v>
      </c>
      <c r="BD25" s="283"/>
      <c r="BE25" s="13"/>
      <c r="BF25" s="361"/>
      <c r="BG25" s="362"/>
      <c r="BH25" s="274"/>
      <c r="BI25" s="21" t="s">
        <v>5</v>
      </c>
      <c r="BJ25" s="83">
        <v>5</v>
      </c>
      <c r="BK25" s="25">
        <f>BJ25*5</f>
        <v>25</v>
      </c>
      <c r="BL25" s="283"/>
      <c r="BM25" s="13"/>
      <c r="BN25" s="376"/>
      <c r="BO25" s="377"/>
      <c r="BP25" s="274"/>
      <c r="BQ25" s="21" t="s">
        <v>5</v>
      </c>
      <c r="BR25" s="141"/>
      <c r="BS25" s="146"/>
      <c r="BT25" s="390"/>
      <c r="BU25" s="13"/>
      <c r="BV25" s="376"/>
      <c r="BW25" s="377"/>
      <c r="BX25" s="274"/>
      <c r="BY25" s="21" t="s">
        <v>5</v>
      </c>
      <c r="BZ25" s="83">
        <v>2</v>
      </c>
      <c r="CA25" s="25">
        <f>SUM(BZ25*125)</f>
        <v>250</v>
      </c>
      <c r="CB25" s="283"/>
      <c r="CD25" s="361"/>
      <c r="CE25" s="362"/>
      <c r="CF25" s="274"/>
      <c r="CG25" s="21" t="s">
        <v>5</v>
      </c>
      <c r="CH25" s="141"/>
      <c r="CI25" s="142"/>
      <c r="CJ25" s="390"/>
    </row>
    <row r="26" spans="1:88" ht="15" customHeight="1" x14ac:dyDescent="0.25">
      <c r="A26" s="13"/>
      <c r="B26" s="361"/>
      <c r="C26" s="368"/>
      <c r="D26" s="274"/>
      <c r="E26" s="21" t="s">
        <v>7</v>
      </c>
      <c r="F26" s="16">
        <v>35</v>
      </c>
      <c r="G26" s="25">
        <f>SUM(F26*5)</f>
        <v>175</v>
      </c>
      <c r="H26" s="283"/>
      <c r="I26" s="13"/>
      <c r="J26" s="361"/>
      <c r="K26" s="368"/>
      <c r="L26" s="274"/>
      <c r="M26" s="21" t="s">
        <v>7</v>
      </c>
      <c r="N26" s="16">
        <v>9</v>
      </c>
      <c r="O26" s="25">
        <f t="shared" si="0"/>
        <v>45</v>
      </c>
      <c r="P26" s="283"/>
      <c r="Q26" s="13"/>
      <c r="R26" s="361"/>
      <c r="S26" s="368"/>
      <c r="T26" s="274"/>
      <c r="U26" s="21" t="s">
        <v>7</v>
      </c>
      <c r="V26" s="16">
        <v>42</v>
      </c>
      <c r="W26" s="25">
        <f t="shared" si="1"/>
        <v>210</v>
      </c>
      <c r="X26" s="283"/>
      <c r="Y26" s="13"/>
      <c r="Z26" s="361"/>
      <c r="AA26" s="368"/>
      <c r="AB26" s="274"/>
      <c r="AC26" s="21" t="s">
        <v>7</v>
      </c>
      <c r="AD26" s="16"/>
      <c r="AE26" s="25"/>
      <c r="AF26" s="283"/>
      <c r="AG26" s="13"/>
      <c r="AH26" s="376"/>
      <c r="AI26" s="377"/>
      <c r="AJ26" s="274"/>
      <c r="AK26" s="21" t="s">
        <v>7</v>
      </c>
      <c r="AL26" s="16">
        <v>1</v>
      </c>
      <c r="AM26" s="25">
        <f>SUM(AL26*125)</f>
        <v>125</v>
      </c>
      <c r="AN26" s="283"/>
      <c r="AO26" s="13"/>
      <c r="AP26" s="361"/>
      <c r="AQ26" s="362"/>
      <c r="AR26" s="274"/>
      <c r="AS26" s="21" t="s">
        <v>7</v>
      </c>
      <c r="AT26" s="16">
        <v>18</v>
      </c>
      <c r="AU26" s="25">
        <f t="shared" si="3"/>
        <v>90</v>
      </c>
      <c r="AV26" s="283"/>
      <c r="AW26" s="13"/>
      <c r="AX26" s="361"/>
      <c r="AY26" s="362"/>
      <c r="AZ26" s="274"/>
      <c r="BA26" s="21" t="s">
        <v>7</v>
      </c>
      <c r="BB26" s="16">
        <v>28</v>
      </c>
      <c r="BC26" s="25">
        <f t="shared" si="4"/>
        <v>140</v>
      </c>
      <c r="BD26" s="283"/>
      <c r="BE26" s="13"/>
      <c r="BF26" s="361"/>
      <c r="BG26" s="362"/>
      <c r="BH26" s="274"/>
      <c r="BI26" s="21" t="s">
        <v>7</v>
      </c>
      <c r="BJ26" s="16">
        <v>5</v>
      </c>
      <c r="BK26" s="25">
        <f>BJ26*5</f>
        <v>25</v>
      </c>
      <c r="BL26" s="283"/>
      <c r="BM26" s="13"/>
      <c r="BN26" s="376"/>
      <c r="BO26" s="377"/>
      <c r="BP26" s="274"/>
      <c r="BQ26" s="21" t="s">
        <v>7</v>
      </c>
      <c r="BR26" s="139"/>
      <c r="BS26" s="147"/>
      <c r="BT26" s="390"/>
      <c r="BU26" s="13"/>
      <c r="BV26" s="376"/>
      <c r="BW26" s="377"/>
      <c r="BX26" s="274"/>
      <c r="BY26" s="21" t="s">
        <v>7</v>
      </c>
      <c r="BZ26" s="16"/>
      <c r="CA26" s="25"/>
      <c r="CB26" s="283"/>
      <c r="CD26" s="361"/>
      <c r="CE26" s="362"/>
      <c r="CF26" s="274"/>
      <c r="CG26" s="21" t="s">
        <v>7</v>
      </c>
      <c r="CH26" s="139"/>
      <c r="CI26" s="142"/>
      <c r="CJ26" s="390"/>
    </row>
    <row r="27" spans="1:88" ht="15" customHeight="1" x14ac:dyDescent="0.25">
      <c r="A27" s="13"/>
      <c r="B27" s="361"/>
      <c r="C27" s="368"/>
      <c r="D27" s="274"/>
      <c r="E27" s="27" t="s">
        <v>8</v>
      </c>
      <c r="F27" s="22"/>
      <c r="G27" s="25"/>
      <c r="H27" s="283"/>
      <c r="I27" s="13"/>
      <c r="J27" s="361"/>
      <c r="K27" s="368"/>
      <c r="L27" s="274"/>
      <c r="M27" s="27" t="s">
        <v>8</v>
      </c>
      <c r="N27" s="22"/>
      <c r="O27" s="25"/>
      <c r="P27" s="283"/>
      <c r="Q27" s="13"/>
      <c r="R27" s="361"/>
      <c r="S27" s="368"/>
      <c r="T27" s="274"/>
      <c r="U27" s="27" t="s">
        <v>8</v>
      </c>
      <c r="V27" s="22">
        <v>42</v>
      </c>
      <c r="W27" s="25">
        <f t="shared" si="1"/>
        <v>210</v>
      </c>
      <c r="X27" s="283"/>
      <c r="Y27" s="13"/>
      <c r="Z27" s="361"/>
      <c r="AA27" s="368"/>
      <c r="AB27" s="274"/>
      <c r="AC27" s="27" t="s">
        <v>8</v>
      </c>
      <c r="AD27" s="22"/>
      <c r="AE27" s="25"/>
      <c r="AF27" s="283"/>
      <c r="AG27" s="13"/>
      <c r="AH27" s="376"/>
      <c r="AI27" s="377"/>
      <c r="AJ27" s="274"/>
      <c r="AK27" s="27" t="s">
        <v>8</v>
      </c>
      <c r="AL27" s="22"/>
      <c r="AM27" s="25"/>
      <c r="AN27" s="283"/>
      <c r="AO27" s="13"/>
      <c r="AP27" s="361"/>
      <c r="AQ27" s="362"/>
      <c r="AR27" s="274"/>
      <c r="AS27" s="27" t="s">
        <v>8</v>
      </c>
      <c r="AT27" s="22">
        <v>18</v>
      </c>
      <c r="AU27" s="25">
        <f t="shared" si="3"/>
        <v>90</v>
      </c>
      <c r="AV27" s="283"/>
      <c r="AW27" s="13"/>
      <c r="AX27" s="361"/>
      <c r="AY27" s="362"/>
      <c r="AZ27" s="274"/>
      <c r="BA27" s="27" t="s">
        <v>8</v>
      </c>
      <c r="BB27" s="22"/>
      <c r="BC27" s="25">
        <f t="shared" si="4"/>
        <v>0</v>
      </c>
      <c r="BD27" s="283"/>
      <c r="BE27" s="13"/>
      <c r="BF27" s="361"/>
      <c r="BG27" s="362"/>
      <c r="BH27" s="274"/>
      <c r="BI27" s="27" t="s">
        <v>8</v>
      </c>
      <c r="BJ27" s="22"/>
      <c r="BK27" s="25"/>
      <c r="BL27" s="283"/>
      <c r="BM27" s="13"/>
      <c r="BN27" s="376"/>
      <c r="BO27" s="377"/>
      <c r="BP27" s="274"/>
      <c r="BQ27" s="27" t="s">
        <v>8</v>
      </c>
      <c r="BR27" s="143"/>
      <c r="BS27" s="142"/>
      <c r="BT27" s="390"/>
      <c r="BU27" s="13"/>
      <c r="BV27" s="376"/>
      <c r="BW27" s="377"/>
      <c r="BX27" s="274"/>
      <c r="BY27" s="27" t="s">
        <v>8</v>
      </c>
      <c r="BZ27" s="22"/>
      <c r="CA27" s="25"/>
      <c r="CB27" s="283"/>
      <c r="CD27" s="361"/>
      <c r="CE27" s="362"/>
      <c r="CF27" s="274"/>
      <c r="CG27" s="27" t="s">
        <v>8</v>
      </c>
      <c r="CH27" s="143"/>
      <c r="CI27" s="142"/>
      <c r="CJ27" s="390"/>
    </row>
    <row r="28" spans="1:88" ht="15" customHeight="1" thickBot="1" x14ac:dyDescent="0.3">
      <c r="A28" s="13"/>
      <c r="B28" s="363"/>
      <c r="C28" s="369"/>
      <c r="D28" s="275"/>
      <c r="E28" s="15" t="s">
        <v>8</v>
      </c>
      <c r="F28" s="28"/>
      <c r="G28" s="29"/>
      <c r="H28" s="284"/>
      <c r="I28" s="13"/>
      <c r="J28" s="363"/>
      <c r="K28" s="369"/>
      <c r="L28" s="275"/>
      <c r="M28" s="15" t="s">
        <v>8</v>
      </c>
      <c r="N28" s="28"/>
      <c r="O28" s="29"/>
      <c r="P28" s="284"/>
      <c r="Q28" s="13"/>
      <c r="R28" s="363"/>
      <c r="S28" s="369"/>
      <c r="T28" s="275"/>
      <c r="U28" s="15" t="s">
        <v>8</v>
      </c>
      <c r="V28" s="28">
        <v>42</v>
      </c>
      <c r="W28" s="29">
        <f t="shared" si="1"/>
        <v>210</v>
      </c>
      <c r="X28" s="284"/>
      <c r="Y28" s="13"/>
      <c r="Z28" s="363"/>
      <c r="AA28" s="369"/>
      <c r="AB28" s="275"/>
      <c r="AC28" s="15" t="s">
        <v>8</v>
      </c>
      <c r="AD28" s="28"/>
      <c r="AE28" s="29"/>
      <c r="AF28" s="284"/>
      <c r="AG28" s="13"/>
      <c r="AH28" s="378"/>
      <c r="AI28" s="379"/>
      <c r="AJ28" s="275"/>
      <c r="AK28" s="15" t="s">
        <v>8</v>
      </c>
      <c r="AL28" s="28"/>
      <c r="AM28" s="29"/>
      <c r="AN28" s="284"/>
      <c r="AO28" s="13"/>
      <c r="AP28" s="363"/>
      <c r="AQ28" s="364"/>
      <c r="AR28" s="275"/>
      <c r="AS28" s="15" t="s">
        <v>8</v>
      </c>
      <c r="AT28" s="28">
        <v>18</v>
      </c>
      <c r="AU28" s="29">
        <f t="shared" si="3"/>
        <v>90</v>
      </c>
      <c r="AV28" s="284"/>
      <c r="AW28" s="13"/>
      <c r="AX28" s="363"/>
      <c r="AY28" s="364"/>
      <c r="AZ28" s="275"/>
      <c r="BA28" s="15" t="s">
        <v>8</v>
      </c>
      <c r="BB28" s="28"/>
      <c r="BC28" s="29">
        <f t="shared" si="4"/>
        <v>0</v>
      </c>
      <c r="BD28" s="284"/>
      <c r="BE28" s="13"/>
      <c r="BF28" s="363"/>
      <c r="BG28" s="364"/>
      <c r="BH28" s="275"/>
      <c r="BI28" s="15" t="s">
        <v>8</v>
      </c>
      <c r="BJ28" s="28"/>
      <c r="BK28" s="29"/>
      <c r="BL28" s="284"/>
      <c r="BM28" s="13"/>
      <c r="BN28" s="378"/>
      <c r="BO28" s="379"/>
      <c r="BP28" s="275"/>
      <c r="BQ28" s="15" t="s">
        <v>8</v>
      </c>
      <c r="BR28" s="144"/>
      <c r="BS28" s="145"/>
      <c r="BT28" s="391"/>
      <c r="BU28" s="13"/>
      <c r="BV28" s="378"/>
      <c r="BW28" s="379"/>
      <c r="BX28" s="275"/>
      <c r="BY28" s="15" t="s">
        <v>8</v>
      </c>
      <c r="BZ28" s="28"/>
      <c r="CA28" s="29"/>
      <c r="CB28" s="284"/>
      <c r="CD28" s="363"/>
      <c r="CE28" s="364"/>
      <c r="CF28" s="275"/>
      <c r="CG28" s="15" t="s">
        <v>8</v>
      </c>
      <c r="CH28" s="144"/>
      <c r="CI28" s="145"/>
      <c r="CJ28" s="391"/>
    </row>
    <row r="29" spans="1:88" ht="15" customHeight="1" x14ac:dyDescent="0.25">
      <c r="A29" s="13"/>
      <c r="B29" s="359" t="s">
        <v>2</v>
      </c>
      <c r="C29" s="367"/>
      <c r="D29" s="273" t="s">
        <v>265</v>
      </c>
      <c r="E29" s="30" t="s">
        <v>4</v>
      </c>
      <c r="F29" s="16">
        <v>35</v>
      </c>
      <c r="G29" s="19">
        <f>SUM(F29*5)</f>
        <v>175</v>
      </c>
      <c r="H29" s="282" t="s">
        <v>234</v>
      </c>
      <c r="I29" s="13"/>
      <c r="J29" s="359" t="s">
        <v>2</v>
      </c>
      <c r="K29" s="367"/>
      <c r="L29" s="273" t="s">
        <v>265</v>
      </c>
      <c r="M29" s="30" t="s">
        <v>4</v>
      </c>
      <c r="N29" s="16">
        <v>9</v>
      </c>
      <c r="O29" s="19">
        <f>SUM(N29*5)</f>
        <v>45</v>
      </c>
      <c r="P29" s="282" t="s">
        <v>277</v>
      </c>
      <c r="Q29" s="13"/>
      <c r="R29" s="359" t="s">
        <v>2</v>
      </c>
      <c r="S29" s="367"/>
      <c r="T29" s="273" t="s">
        <v>265</v>
      </c>
      <c r="U29" s="30" t="s">
        <v>4</v>
      </c>
      <c r="V29" s="16">
        <v>42</v>
      </c>
      <c r="W29" s="19">
        <f t="shared" si="1"/>
        <v>210</v>
      </c>
      <c r="X29" s="282" t="s">
        <v>277</v>
      </c>
      <c r="Y29" s="13"/>
      <c r="Z29" s="359" t="s">
        <v>2</v>
      </c>
      <c r="AA29" s="367"/>
      <c r="AB29" s="273" t="s">
        <v>265</v>
      </c>
      <c r="AC29" s="30" t="s">
        <v>4</v>
      </c>
      <c r="AD29" s="16">
        <v>22</v>
      </c>
      <c r="AE29" s="19">
        <f t="shared" si="2"/>
        <v>110</v>
      </c>
      <c r="AF29" s="282" t="s">
        <v>279</v>
      </c>
      <c r="AG29" s="13"/>
      <c r="AH29" s="380" t="s">
        <v>9</v>
      </c>
      <c r="AI29" s="381"/>
      <c r="AJ29" s="273" t="s">
        <v>265</v>
      </c>
      <c r="AK29" s="30" t="s">
        <v>4</v>
      </c>
      <c r="AL29" s="16"/>
      <c r="AM29" s="19"/>
      <c r="AN29" s="283" t="s">
        <v>280</v>
      </c>
      <c r="AO29" s="13"/>
      <c r="AP29" s="361" t="s">
        <v>2</v>
      </c>
      <c r="AQ29" s="362"/>
      <c r="AR29" s="273" t="s">
        <v>265</v>
      </c>
      <c r="AS29" s="30" t="s">
        <v>4</v>
      </c>
      <c r="AT29" s="16">
        <v>18</v>
      </c>
      <c r="AU29" s="19">
        <f t="shared" si="3"/>
        <v>90</v>
      </c>
      <c r="AV29" s="283" t="s">
        <v>238</v>
      </c>
      <c r="AW29" s="13"/>
      <c r="AX29" s="361" t="s">
        <v>2</v>
      </c>
      <c r="AY29" s="362"/>
      <c r="AZ29" s="273" t="s">
        <v>265</v>
      </c>
      <c r="BA29" s="30" t="s">
        <v>4</v>
      </c>
      <c r="BB29" s="16">
        <v>28</v>
      </c>
      <c r="BC29" s="19">
        <f t="shared" si="4"/>
        <v>140</v>
      </c>
      <c r="BD29" s="283" t="s">
        <v>277</v>
      </c>
      <c r="BE29" s="13"/>
      <c r="BF29" s="361" t="s">
        <v>2</v>
      </c>
      <c r="BG29" s="362"/>
      <c r="BH29" s="273" t="s">
        <v>265</v>
      </c>
      <c r="BI29" s="30" t="s">
        <v>4</v>
      </c>
      <c r="BJ29" s="139"/>
      <c r="BK29" s="140"/>
      <c r="BL29" s="390"/>
      <c r="BM29" s="13"/>
      <c r="BN29" s="376" t="s">
        <v>9</v>
      </c>
      <c r="BO29" s="377"/>
      <c r="BP29" s="273" t="s">
        <v>265</v>
      </c>
      <c r="BQ29" s="30" t="s">
        <v>4</v>
      </c>
      <c r="BR29" s="139"/>
      <c r="BS29" s="140"/>
      <c r="BT29" s="390"/>
      <c r="BU29" s="13"/>
      <c r="BV29" s="376" t="s">
        <v>9</v>
      </c>
      <c r="BW29" s="377"/>
      <c r="BX29" s="273" t="s">
        <v>265</v>
      </c>
      <c r="BY29" s="30" t="s">
        <v>4</v>
      </c>
      <c r="BZ29" s="139"/>
      <c r="CA29" s="140"/>
      <c r="CB29" s="392"/>
      <c r="CD29" s="361" t="s">
        <v>2</v>
      </c>
      <c r="CE29" s="362"/>
      <c r="CF29" s="273" t="s">
        <v>265</v>
      </c>
      <c r="CG29" s="30" t="s">
        <v>4</v>
      </c>
      <c r="CH29" s="139"/>
      <c r="CI29" s="140"/>
      <c r="CJ29" s="392"/>
    </row>
    <row r="30" spans="1:88" ht="15" customHeight="1" x14ac:dyDescent="0.25">
      <c r="A30" s="13"/>
      <c r="B30" s="361"/>
      <c r="C30" s="368"/>
      <c r="D30" s="274"/>
      <c r="E30" s="21" t="s">
        <v>5</v>
      </c>
      <c r="F30" s="83">
        <v>35</v>
      </c>
      <c r="G30" s="25">
        <f>SUM(F30*5)</f>
        <v>175</v>
      </c>
      <c r="H30" s="283"/>
      <c r="I30" s="13"/>
      <c r="J30" s="361"/>
      <c r="K30" s="368"/>
      <c r="L30" s="274"/>
      <c r="M30" s="21" t="s">
        <v>5</v>
      </c>
      <c r="N30" s="83">
        <v>9</v>
      </c>
      <c r="O30" s="25">
        <f>SUM(N30*5)</f>
        <v>45</v>
      </c>
      <c r="P30" s="283"/>
      <c r="Q30" s="13"/>
      <c r="R30" s="361"/>
      <c r="S30" s="368"/>
      <c r="T30" s="274"/>
      <c r="U30" s="21" t="s">
        <v>5</v>
      </c>
      <c r="V30" s="83">
        <v>42</v>
      </c>
      <c r="W30" s="25">
        <f t="shared" si="1"/>
        <v>210</v>
      </c>
      <c r="X30" s="283"/>
      <c r="Y30" s="13"/>
      <c r="Z30" s="361"/>
      <c r="AA30" s="368"/>
      <c r="AB30" s="274"/>
      <c r="AC30" s="21" t="s">
        <v>5</v>
      </c>
      <c r="AD30" s="83">
        <v>22</v>
      </c>
      <c r="AE30" s="25">
        <f t="shared" si="2"/>
        <v>110</v>
      </c>
      <c r="AF30" s="283"/>
      <c r="AG30" s="13"/>
      <c r="AH30" s="376"/>
      <c r="AI30" s="377"/>
      <c r="AJ30" s="274"/>
      <c r="AK30" s="21" t="s">
        <v>5</v>
      </c>
      <c r="AL30" s="83"/>
      <c r="AM30" s="25"/>
      <c r="AN30" s="283"/>
      <c r="AO30" s="13"/>
      <c r="AP30" s="361"/>
      <c r="AQ30" s="362"/>
      <c r="AR30" s="274"/>
      <c r="AS30" s="21" t="s">
        <v>5</v>
      </c>
      <c r="AT30" s="83">
        <v>18</v>
      </c>
      <c r="AU30" s="25">
        <f t="shared" si="3"/>
        <v>90</v>
      </c>
      <c r="AV30" s="283"/>
      <c r="AW30" s="13"/>
      <c r="AX30" s="361"/>
      <c r="AY30" s="362"/>
      <c r="AZ30" s="274"/>
      <c r="BA30" s="21" t="s">
        <v>5</v>
      </c>
      <c r="BB30" s="83">
        <v>28</v>
      </c>
      <c r="BC30" s="25">
        <f t="shared" si="4"/>
        <v>140</v>
      </c>
      <c r="BD30" s="283"/>
      <c r="BE30" s="13"/>
      <c r="BF30" s="361"/>
      <c r="BG30" s="362"/>
      <c r="BH30" s="274"/>
      <c r="BI30" s="21" t="s">
        <v>5</v>
      </c>
      <c r="BJ30" s="141"/>
      <c r="BK30" s="142"/>
      <c r="BL30" s="390"/>
      <c r="BM30" s="13"/>
      <c r="BN30" s="376"/>
      <c r="BO30" s="377"/>
      <c r="BP30" s="274"/>
      <c r="BQ30" s="21" t="s">
        <v>5</v>
      </c>
      <c r="BR30" s="141"/>
      <c r="BS30" s="146"/>
      <c r="BT30" s="390"/>
      <c r="BU30" s="13"/>
      <c r="BV30" s="376"/>
      <c r="BW30" s="377"/>
      <c r="BX30" s="274"/>
      <c r="BY30" s="21" t="s">
        <v>5</v>
      </c>
      <c r="BZ30" s="141"/>
      <c r="CA30" s="142"/>
      <c r="CB30" s="390"/>
      <c r="CD30" s="361"/>
      <c r="CE30" s="362"/>
      <c r="CF30" s="274"/>
      <c r="CG30" s="21" t="s">
        <v>5</v>
      </c>
      <c r="CH30" s="141"/>
      <c r="CI30" s="142"/>
      <c r="CJ30" s="390"/>
    </row>
    <row r="31" spans="1:88" ht="15" customHeight="1" x14ac:dyDescent="0.25">
      <c r="A31" s="13"/>
      <c r="B31" s="361"/>
      <c r="C31" s="368"/>
      <c r="D31" s="274"/>
      <c r="E31" s="21" t="s">
        <v>6</v>
      </c>
      <c r="F31" s="16">
        <v>35</v>
      </c>
      <c r="G31" s="25">
        <f>SUM(F31*5)</f>
        <v>175</v>
      </c>
      <c r="H31" s="283"/>
      <c r="I31" s="13"/>
      <c r="J31" s="361"/>
      <c r="K31" s="368"/>
      <c r="L31" s="274"/>
      <c r="M31" s="21" t="s">
        <v>6</v>
      </c>
      <c r="N31" s="16">
        <v>9</v>
      </c>
      <c r="O31" s="25">
        <f t="shared" si="0"/>
        <v>45</v>
      </c>
      <c r="P31" s="283"/>
      <c r="Q31" s="13"/>
      <c r="R31" s="361"/>
      <c r="S31" s="368"/>
      <c r="T31" s="274"/>
      <c r="U31" s="21" t="s">
        <v>6</v>
      </c>
      <c r="V31" s="16">
        <v>42</v>
      </c>
      <c r="W31" s="25">
        <f t="shared" si="1"/>
        <v>210</v>
      </c>
      <c r="X31" s="283"/>
      <c r="Y31" s="13"/>
      <c r="Z31" s="361"/>
      <c r="AA31" s="368"/>
      <c r="AB31" s="274"/>
      <c r="AC31" s="21" t="s">
        <v>6</v>
      </c>
      <c r="AD31" s="16">
        <v>22</v>
      </c>
      <c r="AE31" s="25">
        <f t="shared" si="2"/>
        <v>110</v>
      </c>
      <c r="AF31" s="283"/>
      <c r="AG31" s="13"/>
      <c r="AH31" s="376"/>
      <c r="AI31" s="377"/>
      <c r="AJ31" s="274"/>
      <c r="AK31" s="21" t="s">
        <v>6</v>
      </c>
      <c r="AL31" s="16"/>
      <c r="AM31" s="25"/>
      <c r="AN31" s="283"/>
      <c r="AO31" s="13"/>
      <c r="AP31" s="361"/>
      <c r="AQ31" s="362"/>
      <c r="AR31" s="274"/>
      <c r="AS31" s="21" t="s">
        <v>6</v>
      </c>
      <c r="AT31" s="16">
        <v>18</v>
      </c>
      <c r="AU31" s="25">
        <f t="shared" si="3"/>
        <v>90</v>
      </c>
      <c r="AV31" s="283"/>
      <c r="AW31" s="13"/>
      <c r="AX31" s="361"/>
      <c r="AY31" s="362"/>
      <c r="AZ31" s="274"/>
      <c r="BA31" s="21" t="s">
        <v>6</v>
      </c>
      <c r="BB31" s="16">
        <v>28</v>
      </c>
      <c r="BC31" s="25">
        <f t="shared" si="4"/>
        <v>140</v>
      </c>
      <c r="BD31" s="283"/>
      <c r="BE31" s="13"/>
      <c r="BF31" s="361"/>
      <c r="BG31" s="362"/>
      <c r="BH31" s="274"/>
      <c r="BI31" s="21" t="s">
        <v>6</v>
      </c>
      <c r="BJ31" s="139"/>
      <c r="BK31" s="142"/>
      <c r="BL31" s="390"/>
      <c r="BM31" s="13"/>
      <c r="BN31" s="376"/>
      <c r="BO31" s="377"/>
      <c r="BP31" s="274"/>
      <c r="BQ31" s="21" t="s">
        <v>6</v>
      </c>
      <c r="BR31" s="148"/>
      <c r="BS31" s="147"/>
      <c r="BT31" s="390"/>
      <c r="BU31" s="13"/>
      <c r="BV31" s="376"/>
      <c r="BW31" s="377"/>
      <c r="BX31" s="274"/>
      <c r="BY31" s="21" t="s">
        <v>6</v>
      </c>
      <c r="BZ31" s="139"/>
      <c r="CA31" s="142"/>
      <c r="CB31" s="390"/>
      <c r="CD31" s="361"/>
      <c r="CE31" s="362"/>
      <c r="CF31" s="274"/>
      <c r="CG31" s="21" t="s">
        <v>6</v>
      </c>
      <c r="CH31" s="139"/>
      <c r="CI31" s="142"/>
      <c r="CJ31" s="390"/>
    </row>
    <row r="32" spans="1:88" ht="15" customHeight="1" x14ac:dyDescent="0.25">
      <c r="A32" s="13"/>
      <c r="B32" s="361"/>
      <c r="C32" s="368"/>
      <c r="D32" s="274"/>
      <c r="E32" s="21" t="s">
        <v>5</v>
      </c>
      <c r="F32" s="83">
        <v>35</v>
      </c>
      <c r="G32" s="25">
        <f>SUM(F32*5)</f>
        <v>175</v>
      </c>
      <c r="H32" s="283"/>
      <c r="I32" s="13"/>
      <c r="J32" s="361"/>
      <c r="K32" s="368"/>
      <c r="L32" s="274"/>
      <c r="M32" s="21" t="s">
        <v>5</v>
      </c>
      <c r="N32" s="83">
        <v>9</v>
      </c>
      <c r="O32" s="25">
        <f t="shared" si="0"/>
        <v>45</v>
      </c>
      <c r="P32" s="283"/>
      <c r="Q32" s="13"/>
      <c r="R32" s="361"/>
      <c r="S32" s="368"/>
      <c r="T32" s="274"/>
      <c r="U32" s="21" t="s">
        <v>5</v>
      </c>
      <c r="V32" s="83">
        <v>42</v>
      </c>
      <c r="W32" s="25">
        <f t="shared" si="1"/>
        <v>210</v>
      </c>
      <c r="X32" s="283"/>
      <c r="Y32" s="13"/>
      <c r="Z32" s="361"/>
      <c r="AA32" s="368"/>
      <c r="AB32" s="274"/>
      <c r="AC32" s="21" t="s">
        <v>5</v>
      </c>
      <c r="AD32" s="83">
        <v>22</v>
      </c>
      <c r="AE32" s="25">
        <f t="shared" si="2"/>
        <v>110</v>
      </c>
      <c r="AF32" s="283"/>
      <c r="AG32" s="13"/>
      <c r="AH32" s="376"/>
      <c r="AI32" s="377"/>
      <c r="AJ32" s="274"/>
      <c r="AK32" s="21" t="s">
        <v>5</v>
      </c>
      <c r="AL32" s="83"/>
      <c r="AM32" s="25"/>
      <c r="AN32" s="283"/>
      <c r="AO32" s="13"/>
      <c r="AP32" s="361"/>
      <c r="AQ32" s="362"/>
      <c r="AR32" s="274"/>
      <c r="AS32" s="21" t="s">
        <v>5</v>
      </c>
      <c r="AT32" s="83">
        <v>18</v>
      </c>
      <c r="AU32" s="25">
        <f t="shared" si="3"/>
        <v>90</v>
      </c>
      <c r="AV32" s="283"/>
      <c r="AW32" s="13"/>
      <c r="AX32" s="361"/>
      <c r="AY32" s="362"/>
      <c r="AZ32" s="274"/>
      <c r="BA32" s="21" t="s">
        <v>5</v>
      </c>
      <c r="BB32" s="83">
        <v>28</v>
      </c>
      <c r="BC32" s="25">
        <f t="shared" si="4"/>
        <v>140</v>
      </c>
      <c r="BD32" s="283"/>
      <c r="BE32" s="13"/>
      <c r="BF32" s="361"/>
      <c r="BG32" s="362"/>
      <c r="BH32" s="274"/>
      <c r="BI32" s="21" t="s">
        <v>5</v>
      </c>
      <c r="BJ32" s="141"/>
      <c r="BK32" s="142"/>
      <c r="BL32" s="390"/>
      <c r="BM32" s="13"/>
      <c r="BN32" s="376"/>
      <c r="BO32" s="377"/>
      <c r="BP32" s="274"/>
      <c r="BQ32" s="21" t="s">
        <v>5</v>
      </c>
      <c r="BR32" s="141"/>
      <c r="BS32" s="146"/>
      <c r="BT32" s="390"/>
      <c r="BU32" s="13"/>
      <c r="BV32" s="376"/>
      <c r="BW32" s="377"/>
      <c r="BX32" s="274"/>
      <c r="BY32" s="21" t="s">
        <v>5</v>
      </c>
      <c r="BZ32" s="141"/>
      <c r="CA32" s="142"/>
      <c r="CB32" s="390"/>
      <c r="CD32" s="361"/>
      <c r="CE32" s="362"/>
      <c r="CF32" s="274"/>
      <c r="CG32" s="21" t="s">
        <v>5</v>
      </c>
      <c r="CH32" s="141"/>
      <c r="CI32" s="142"/>
      <c r="CJ32" s="390"/>
    </row>
    <row r="33" spans="1:89" ht="15" customHeight="1" x14ac:dyDescent="0.25">
      <c r="A33" s="13"/>
      <c r="B33" s="361"/>
      <c r="C33" s="368"/>
      <c r="D33" s="274"/>
      <c r="E33" s="21" t="s">
        <v>7</v>
      </c>
      <c r="F33" s="16">
        <v>35</v>
      </c>
      <c r="G33" s="25">
        <f>SUM(F33*5)</f>
        <v>175</v>
      </c>
      <c r="H33" s="283"/>
      <c r="I33" s="13"/>
      <c r="J33" s="361"/>
      <c r="K33" s="368"/>
      <c r="L33" s="274"/>
      <c r="M33" s="21" t="s">
        <v>7</v>
      </c>
      <c r="N33" s="16">
        <v>9</v>
      </c>
      <c r="O33" s="25">
        <f t="shared" si="0"/>
        <v>45</v>
      </c>
      <c r="P33" s="283"/>
      <c r="Q33" s="13"/>
      <c r="R33" s="361"/>
      <c r="S33" s="368"/>
      <c r="T33" s="274"/>
      <c r="U33" s="21" t="s">
        <v>7</v>
      </c>
      <c r="V33" s="16">
        <v>42</v>
      </c>
      <c r="W33" s="25">
        <f t="shared" si="1"/>
        <v>210</v>
      </c>
      <c r="X33" s="283"/>
      <c r="Y33" s="13"/>
      <c r="Z33" s="361"/>
      <c r="AA33" s="368"/>
      <c r="AB33" s="274"/>
      <c r="AC33" s="21" t="s">
        <v>7</v>
      </c>
      <c r="AD33" s="16"/>
      <c r="AE33" s="25"/>
      <c r="AF33" s="283"/>
      <c r="AG33" s="13"/>
      <c r="AH33" s="376"/>
      <c r="AI33" s="377"/>
      <c r="AJ33" s="274"/>
      <c r="AK33" s="21" t="s">
        <v>7</v>
      </c>
      <c r="AL33" s="16">
        <v>1</v>
      </c>
      <c r="AM33" s="25">
        <f>SUM(AL33*125)</f>
        <v>125</v>
      </c>
      <c r="AN33" s="283"/>
      <c r="AO33" s="13"/>
      <c r="AP33" s="361"/>
      <c r="AQ33" s="362"/>
      <c r="AR33" s="274"/>
      <c r="AS33" s="21" t="s">
        <v>7</v>
      </c>
      <c r="AT33" s="16">
        <v>18</v>
      </c>
      <c r="AU33" s="25">
        <f t="shared" si="3"/>
        <v>90</v>
      </c>
      <c r="AV33" s="283"/>
      <c r="AW33" s="13"/>
      <c r="AX33" s="361"/>
      <c r="AY33" s="362"/>
      <c r="AZ33" s="274"/>
      <c r="BA33" s="21" t="s">
        <v>7</v>
      </c>
      <c r="BB33" s="16">
        <v>28</v>
      </c>
      <c r="BC33" s="25">
        <f t="shared" si="4"/>
        <v>140</v>
      </c>
      <c r="BD33" s="283"/>
      <c r="BE33" s="13"/>
      <c r="BF33" s="361"/>
      <c r="BG33" s="362"/>
      <c r="BH33" s="274"/>
      <c r="BI33" s="21" t="s">
        <v>7</v>
      </c>
      <c r="BJ33" s="139"/>
      <c r="BK33" s="142"/>
      <c r="BL33" s="390"/>
      <c r="BM33" s="13"/>
      <c r="BN33" s="376"/>
      <c r="BO33" s="377"/>
      <c r="BP33" s="274"/>
      <c r="BQ33" s="21" t="s">
        <v>7</v>
      </c>
      <c r="BR33" s="139"/>
      <c r="BS33" s="147"/>
      <c r="BT33" s="390"/>
      <c r="BU33" s="13"/>
      <c r="BV33" s="376"/>
      <c r="BW33" s="377"/>
      <c r="BX33" s="274"/>
      <c r="BY33" s="21" t="s">
        <v>7</v>
      </c>
      <c r="BZ33" s="139"/>
      <c r="CA33" s="142"/>
      <c r="CB33" s="390"/>
      <c r="CD33" s="361"/>
      <c r="CE33" s="362"/>
      <c r="CF33" s="274"/>
      <c r="CG33" s="21" t="s">
        <v>7</v>
      </c>
      <c r="CH33" s="139"/>
      <c r="CI33" s="142"/>
      <c r="CJ33" s="390"/>
    </row>
    <row r="34" spans="1:89" ht="15" customHeight="1" x14ac:dyDescent="0.25">
      <c r="A34" s="13"/>
      <c r="B34" s="361"/>
      <c r="C34" s="368"/>
      <c r="D34" s="274"/>
      <c r="E34" s="27" t="s">
        <v>8</v>
      </c>
      <c r="F34" s="22"/>
      <c r="G34" s="25"/>
      <c r="H34" s="283"/>
      <c r="I34" s="13"/>
      <c r="J34" s="361"/>
      <c r="K34" s="368"/>
      <c r="L34" s="274"/>
      <c r="M34" s="27" t="s">
        <v>8</v>
      </c>
      <c r="N34" s="22"/>
      <c r="O34" s="25"/>
      <c r="P34" s="283"/>
      <c r="Q34" s="13"/>
      <c r="R34" s="361"/>
      <c r="S34" s="368"/>
      <c r="T34" s="274"/>
      <c r="U34" s="27" t="s">
        <v>8</v>
      </c>
      <c r="V34" s="22">
        <v>42</v>
      </c>
      <c r="W34" s="25">
        <f t="shared" si="1"/>
        <v>210</v>
      </c>
      <c r="X34" s="283"/>
      <c r="Y34" s="13"/>
      <c r="Z34" s="361"/>
      <c r="AA34" s="368"/>
      <c r="AB34" s="274"/>
      <c r="AC34" s="27" t="s">
        <v>8</v>
      </c>
      <c r="AD34" s="22"/>
      <c r="AE34" s="25"/>
      <c r="AF34" s="283"/>
      <c r="AG34" s="13"/>
      <c r="AH34" s="376"/>
      <c r="AI34" s="377"/>
      <c r="AJ34" s="274"/>
      <c r="AK34" s="27" t="s">
        <v>8</v>
      </c>
      <c r="AL34" s="22"/>
      <c r="AM34" s="25"/>
      <c r="AN34" s="283"/>
      <c r="AO34" s="13"/>
      <c r="AP34" s="361"/>
      <c r="AQ34" s="362"/>
      <c r="AR34" s="274"/>
      <c r="AS34" s="27" t="s">
        <v>8</v>
      </c>
      <c r="AT34" s="22">
        <v>18</v>
      </c>
      <c r="AU34" s="25">
        <f t="shared" si="3"/>
        <v>90</v>
      </c>
      <c r="AV34" s="283"/>
      <c r="AW34" s="13"/>
      <c r="AX34" s="361"/>
      <c r="AY34" s="362"/>
      <c r="AZ34" s="274"/>
      <c r="BA34" s="27" t="s">
        <v>8</v>
      </c>
      <c r="BB34" s="22"/>
      <c r="BC34" s="25">
        <f t="shared" si="4"/>
        <v>0</v>
      </c>
      <c r="BD34" s="283"/>
      <c r="BE34" s="13"/>
      <c r="BF34" s="361"/>
      <c r="BG34" s="362"/>
      <c r="BH34" s="274"/>
      <c r="BI34" s="27" t="s">
        <v>8</v>
      </c>
      <c r="BJ34" s="143"/>
      <c r="BK34" s="142"/>
      <c r="BL34" s="390"/>
      <c r="BM34" s="13"/>
      <c r="BN34" s="376"/>
      <c r="BO34" s="377"/>
      <c r="BP34" s="274"/>
      <c r="BQ34" s="27" t="s">
        <v>8</v>
      </c>
      <c r="BR34" s="143"/>
      <c r="BS34" s="142"/>
      <c r="BT34" s="390"/>
      <c r="BU34" s="13"/>
      <c r="BV34" s="376"/>
      <c r="BW34" s="377"/>
      <c r="BX34" s="274"/>
      <c r="BY34" s="27" t="s">
        <v>8</v>
      </c>
      <c r="BZ34" s="143"/>
      <c r="CA34" s="142"/>
      <c r="CB34" s="390"/>
      <c r="CD34" s="361"/>
      <c r="CE34" s="362"/>
      <c r="CF34" s="274"/>
      <c r="CG34" s="27" t="s">
        <v>8</v>
      </c>
      <c r="CH34" s="143"/>
      <c r="CI34" s="142"/>
      <c r="CJ34" s="390"/>
    </row>
    <row r="35" spans="1:89" ht="15" customHeight="1" thickBot="1" x14ac:dyDescent="0.3">
      <c r="A35" s="13"/>
      <c r="B35" s="363"/>
      <c r="C35" s="369"/>
      <c r="D35" s="275"/>
      <c r="E35" s="35" t="s">
        <v>8</v>
      </c>
      <c r="F35" s="28"/>
      <c r="G35" s="29"/>
      <c r="H35" s="284"/>
      <c r="I35" s="13"/>
      <c r="J35" s="363"/>
      <c r="K35" s="369"/>
      <c r="L35" s="275"/>
      <c r="M35" s="35" t="s">
        <v>8</v>
      </c>
      <c r="N35" s="28"/>
      <c r="O35" s="29"/>
      <c r="P35" s="284"/>
      <c r="Q35" s="13"/>
      <c r="R35" s="363"/>
      <c r="S35" s="369"/>
      <c r="T35" s="275"/>
      <c r="U35" s="35" t="s">
        <v>8</v>
      </c>
      <c r="V35" s="28">
        <v>42</v>
      </c>
      <c r="W35" s="29">
        <f t="shared" si="1"/>
        <v>210</v>
      </c>
      <c r="X35" s="284"/>
      <c r="Y35" s="13"/>
      <c r="Z35" s="363"/>
      <c r="AA35" s="369"/>
      <c r="AB35" s="275"/>
      <c r="AC35" s="35" t="s">
        <v>8</v>
      </c>
      <c r="AD35" s="28"/>
      <c r="AE35" s="29"/>
      <c r="AF35" s="284"/>
      <c r="AG35" s="13"/>
      <c r="AH35" s="378"/>
      <c r="AI35" s="379"/>
      <c r="AJ35" s="275"/>
      <c r="AK35" s="35" t="s">
        <v>8</v>
      </c>
      <c r="AL35" s="28"/>
      <c r="AM35" s="29"/>
      <c r="AN35" s="284"/>
      <c r="AO35" s="13"/>
      <c r="AP35" s="363"/>
      <c r="AQ35" s="364"/>
      <c r="AR35" s="275"/>
      <c r="AS35" s="35" t="s">
        <v>8</v>
      </c>
      <c r="AT35" s="28">
        <v>18</v>
      </c>
      <c r="AU35" s="29">
        <f t="shared" si="3"/>
        <v>90</v>
      </c>
      <c r="AV35" s="284"/>
      <c r="AW35" s="13"/>
      <c r="AX35" s="363"/>
      <c r="AY35" s="364"/>
      <c r="AZ35" s="275"/>
      <c r="BA35" s="35" t="s">
        <v>8</v>
      </c>
      <c r="BB35" s="28"/>
      <c r="BC35" s="29">
        <f t="shared" si="4"/>
        <v>0</v>
      </c>
      <c r="BD35" s="284"/>
      <c r="BE35" s="13"/>
      <c r="BF35" s="363"/>
      <c r="BG35" s="364"/>
      <c r="BH35" s="275"/>
      <c r="BI35" s="35" t="s">
        <v>8</v>
      </c>
      <c r="BJ35" s="144"/>
      <c r="BK35" s="145"/>
      <c r="BL35" s="391"/>
      <c r="BM35" s="13"/>
      <c r="BN35" s="378"/>
      <c r="BO35" s="379"/>
      <c r="BP35" s="275"/>
      <c r="BQ35" s="35" t="s">
        <v>8</v>
      </c>
      <c r="BR35" s="144"/>
      <c r="BS35" s="145"/>
      <c r="BT35" s="391"/>
      <c r="BU35" s="13"/>
      <c r="BV35" s="378"/>
      <c r="BW35" s="379"/>
      <c r="BX35" s="275"/>
      <c r="BY35" s="35" t="s">
        <v>8</v>
      </c>
      <c r="BZ35" s="144"/>
      <c r="CA35" s="145"/>
      <c r="CB35" s="391"/>
      <c r="CD35" s="363"/>
      <c r="CE35" s="364"/>
      <c r="CF35" s="275"/>
      <c r="CG35" s="35" t="s">
        <v>8</v>
      </c>
      <c r="CH35" s="144"/>
      <c r="CI35" s="145"/>
      <c r="CJ35" s="391"/>
    </row>
    <row r="36" spans="1:89" ht="15" customHeight="1" x14ac:dyDescent="0.25">
      <c r="A36" s="13"/>
      <c r="B36" s="359" t="s">
        <v>2</v>
      </c>
      <c r="C36" s="367"/>
      <c r="D36" s="273" t="s">
        <v>266</v>
      </c>
      <c r="E36" s="30" t="s">
        <v>4</v>
      </c>
      <c r="F36" s="16">
        <v>35</v>
      </c>
      <c r="G36" s="19">
        <f>SUM(F36*5)</f>
        <v>175</v>
      </c>
      <c r="H36" s="282" t="s">
        <v>234</v>
      </c>
      <c r="I36" s="13"/>
      <c r="J36" s="359" t="s">
        <v>2</v>
      </c>
      <c r="K36" s="367"/>
      <c r="L36" s="273" t="s">
        <v>266</v>
      </c>
      <c r="M36" s="30" t="s">
        <v>4</v>
      </c>
      <c r="N36" s="16">
        <v>9</v>
      </c>
      <c r="O36" s="19">
        <f>SUM(N36*5)</f>
        <v>45</v>
      </c>
      <c r="P36" s="282" t="s">
        <v>277</v>
      </c>
      <c r="Q36" s="13"/>
      <c r="R36" s="359" t="s">
        <v>2</v>
      </c>
      <c r="S36" s="367"/>
      <c r="T36" s="273" t="s">
        <v>266</v>
      </c>
      <c r="U36" s="30" t="s">
        <v>4</v>
      </c>
      <c r="V36" s="16">
        <v>42</v>
      </c>
      <c r="W36" s="19">
        <f t="shared" si="1"/>
        <v>210</v>
      </c>
      <c r="X36" s="282" t="s">
        <v>277</v>
      </c>
      <c r="Y36" s="13"/>
      <c r="Z36" s="359" t="s">
        <v>2</v>
      </c>
      <c r="AA36" s="367"/>
      <c r="AB36" s="273" t="s">
        <v>266</v>
      </c>
      <c r="AC36" s="30" t="s">
        <v>4</v>
      </c>
      <c r="AD36" s="16">
        <v>22</v>
      </c>
      <c r="AE36" s="19">
        <f>SUM(AD36*5)</f>
        <v>110</v>
      </c>
      <c r="AF36" s="282" t="s">
        <v>279</v>
      </c>
      <c r="AG36" s="13"/>
      <c r="AH36" s="380" t="s">
        <v>9</v>
      </c>
      <c r="AI36" s="381"/>
      <c r="AJ36" s="273" t="s">
        <v>266</v>
      </c>
      <c r="AK36" s="30" t="s">
        <v>4</v>
      </c>
      <c r="AL36" s="16"/>
      <c r="AM36" s="19"/>
      <c r="AN36" s="283" t="s">
        <v>280</v>
      </c>
      <c r="AO36" s="13"/>
      <c r="AP36" s="361" t="s">
        <v>2</v>
      </c>
      <c r="AQ36" s="362"/>
      <c r="AR36" s="273" t="s">
        <v>266</v>
      </c>
      <c r="AS36" s="30" t="s">
        <v>4</v>
      </c>
      <c r="AT36" s="16">
        <v>18</v>
      </c>
      <c r="AU36" s="19">
        <f t="shared" si="3"/>
        <v>90</v>
      </c>
      <c r="AV36" s="283" t="s">
        <v>238</v>
      </c>
      <c r="AW36" s="13"/>
      <c r="AX36" s="361" t="s">
        <v>2</v>
      </c>
      <c r="AY36" s="362"/>
      <c r="AZ36" s="273" t="s">
        <v>266</v>
      </c>
      <c r="BA36" s="30" t="s">
        <v>4</v>
      </c>
      <c r="BB36" s="16">
        <v>28</v>
      </c>
      <c r="BC36" s="19">
        <f t="shared" si="4"/>
        <v>140</v>
      </c>
      <c r="BD36" s="283" t="s">
        <v>277</v>
      </c>
      <c r="BE36" s="13"/>
      <c r="BF36" s="361" t="s">
        <v>2</v>
      </c>
      <c r="BG36" s="362"/>
      <c r="BH36" s="273" t="s">
        <v>266</v>
      </c>
      <c r="BI36" s="30" t="s">
        <v>4</v>
      </c>
      <c r="BJ36" s="139"/>
      <c r="BK36" s="140"/>
      <c r="BL36" s="390"/>
      <c r="BM36" s="13"/>
      <c r="BN36" s="376" t="s">
        <v>9</v>
      </c>
      <c r="BO36" s="377"/>
      <c r="BP36" s="273" t="s">
        <v>266</v>
      </c>
      <c r="BQ36" s="30" t="s">
        <v>4</v>
      </c>
      <c r="BR36" s="16"/>
      <c r="BS36" s="19"/>
      <c r="BT36" s="283" t="s">
        <v>241</v>
      </c>
      <c r="BU36" s="13"/>
      <c r="BV36" s="376" t="s">
        <v>9</v>
      </c>
      <c r="BW36" s="377"/>
      <c r="BX36" s="273" t="s">
        <v>266</v>
      </c>
      <c r="BY36" s="30" t="s">
        <v>4</v>
      </c>
      <c r="BZ36" s="139"/>
      <c r="CA36" s="140"/>
      <c r="CB36" s="392"/>
      <c r="CD36" s="361" t="s">
        <v>2</v>
      </c>
      <c r="CE36" s="362"/>
      <c r="CF36" s="273" t="s">
        <v>266</v>
      </c>
      <c r="CG36" s="30" t="s">
        <v>4</v>
      </c>
      <c r="CH36" s="16"/>
      <c r="CI36" s="19"/>
      <c r="CJ36" s="282" t="s">
        <v>282</v>
      </c>
    </row>
    <row r="37" spans="1:89" ht="15" customHeight="1" x14ac:dyDescent="0.25">
      <c r="A37" s="13"/>
      <c r="B37" s="361"/>
      <c r="C37" s="368"/>
      <c r="D37" s="274"/>
      <c r="E37" s="21" t="s">
        <v>5</v>
      </c>
      <c r="F37" s="83">
        <v>35</v>
      </c>
      <c r="G37" s="25">
        <f>SUM(F37*5)</f>
        <v>175</v>
      </c>
      <c r="H37" s="283"/>
      <c r="I37" s="13"/>
      <c r="J37" s="361"/>
      <c r="K37" s="368"/>
      <c r="L37" s="274"/>
      <c r="M37" s="21" t="s">
        <v>5</v>
      </c>
      <c r="N37" s="83">
        <v>9</v>
      </c>
      <c r="O37" s="25">
        <f>SUM(N37*5)</f>
        <v>45</v>
      </c>
      <c r="P37" s="283"/>
      <c r="Q37" s="13"/>
      <c r="R37" s="361"/>
      <c r="S37" s="368"/>
      <c r="T37" s="274"/>
      <c r="U37" s="21" t="s">
        <v>5</v>
      </c>
      <c r="V37" s="83">
        <v>42</v>
      </c>
      <c r="W37" s="25">
        <f t="shared" si="1"/>
        <v>210</v>
      </c>
      <c r="X37" s="283"/>
      <c r="Y37" s="13"/>
      <c r="Z37" s="361"/>
      <c r="AA37" s="368"/>
      <c r="AB37" s="274"/>
      <c r="AC37" s="21" t="s">
        <v>5</v>
      </c>
      <c r="AD37" s="83">
        <v>22</v>
      </c>
      <c r="AE37" s="25">
        <f>SUM(AD37*5)</f>
        <v>110</v>
      </c>
      <c r="AF37" s="283"/>
      <c r="AG37" s="13"/>
      <c r="AH37" s="376"/>
      <c r="AI37" s="377"/>
      <c r="AJ37" s="274"/>
      <c r="AK37" s="21" t="s">
        <v>5</v>
      </c>
      <c r="AL37" s="83"/>
      <c r="AM37" s="25"/>
      <c r="AN37" s="283"/>
      <c r="AO37" s="13"/>
      <c r="AP37" s="361"/>
      <c r="AQ37" s="362"/>
      <c r="AR37" s="274"/>
      <c r="AS37" s="21" t="s">
        <v>5</v>
      </c>
      <c r="AT37" s="83">
        <v>18</v>
      </c>
      <c r="AU37" s="25">
        <f t="shared" si="3"/>
        <v>90</v>
      </c>
      <c r="AV37" s="283"/>
      <c r="AW37" s="13"/>
      <c r="AX37" s="361"/>
      <c r="AY37" s="362"/>
      <c r="AZ37" s="274"/>
      <c r="BA37" s="21" t="s">
        <v>5</v>
      </c>
      <c r="BB37" s="83">
        <v>28</v>
      </c>
      <c r="BC37" s="25">
        <f t="shared" si="4"/>
        <v>140</v>
      </c>
      <c r="BD37" s="283"/>
      <c r="BE37" s="13"/>
      <c r="BF37" s="361"/>
      <c r="BG37" s="362"/>
      <c r="BH37" s="274"/>
      <c r="BI37" s="21" t="s">
        <v>5</v>
      </c>
      <c r="BJ37" s="141"/>
      <c r="BK37" s="142"/>
      <c r="BL37" s="390"/>
      <c r="BM37" s="13"/>
      <c r="BN37" s="376"/>
      <c r="BO37" s="377"/>
      <c r="BP37" s="274"/>
      <c r="BQ37" s="21" t="s">
        <v>5</v>
      </c>
      <c r="BR37" s="83"/>
      <c r="BS37" s="25"/>
      <c r="BT37" s="283"/>
      <c r="BU37" s="13"/>
      <c r="BV37" s="376"/>
      <c r="BW37" s="377"/>
      <c r="BX37" s="274"/>
      <c r="BY37" s="21" t="s">
        <v>5</v>
      </c>
      <c r="BZ37" s="141"/>
      <c r="CA37" s="142"/>
      <c r="CB37" s="390"/>
      <c r="CD37" s="361"/>
      <c r="CE37" s="362"/>
      <c r="CF37" s="274"/>
      <c r="CG37" s="21" t="s">
        <v>5</v>
      </c>
      <c r="CH37" s="83"/>
      <c r="CI37" s="25"/>
      <c r="CJ37" s="283"/>
    </row>
    <row r="38" spans="1:89" ht="15" customHeight="1" x14ac:dyDescent="0.25">
      <c r="A38" s="13"/>
      <c r="B38" s="361"/>
      <c r="C38" s="368"/>
      <c r="D38" s="274"/>
      <c r="E38" s="21" t="s">
        <v>6</v>
      </c>
      <c r="F38" s="16">
        <v>35</v>
      </c>
      <c r="G38" s="25">
        <f>SUM(F38*5)</f>
        <v>175</v>
      </c>
      <c r="H38" s="283"/>
      <c r="I38" s="13"/>
      <c r="J38" s="361"/>
      <c r="K38" s="368"/>
      <c r="L38" s="274"/>
      <c r="M38" s="21" t="s">
        <v>6</v>
      </c>
      <c r="N38" s="16">
        <v>9</v>
      </c>
      <c r="O38" s="25">
        <f>SUM(N38*5)</f>
        <v>45</v>
      </c>
      <c r="P38" s="283"/>
      <c r="Q38" s="13"/>
      <c r="R38" s="361"/>
      <c r="S38" s="368"/>
      <c r="T38" s="274"/>
      <c r="U38" s="21" t="s">
        <v>6</v>
      </c>
      <c r="V38" s="16">
        <v>42</v>
      </c>
      <c r="W38" s="25">
        <f t="shared" si="1"/>
        <v>210</v>
      </c>
      <c r="X38" s="283"/>
      <c r="Y38" s="13"/>
      <c r="Z38" s="361"/>
      <c r="AA38" s="368"/>
      <c r="AB38" s="274"/>
      <c r="AC38" s="21" t="s">
        <v>6</v>
      </c>
      <c r="AD38" s="16">
        <v>22</v>
      </c>
      <c r="AE38" s="25">
        <f>SUM(AD38*5)</f>
        <v>110</v>
      </c>
      <c r="AF38" s="283"/>
      <c r="AG38" s="13"/>
      <c r="AH38" s="376"/>
      <c r="AI38" s="377"/>
      <c r="AJ38" s="274"/>
      <c r="AK38" s="21" t="s">
        <v>6</v>
      </c>
      <c r="AL38" s="16"/>
      <c r="AM38" s="25"/>
      <c r="AN38" s="283"/>
      <c r="AO38" s="13"/>
      <c r="AP38" s="361"/>
      <c r="AQ38" s="362"/>
      <c r="AR38" s="274"/>
      <c r="AS38" s="21" t="s">
        <v>6</v>
      </c>
      <c r="AT38" s="83">
        <v>18</v>
      </c>
      <c r="AU38" s="25">
        <f t="shared" si="3"/>
        <v>90</v>
      </c>
      <c r="AV38" s="283"/>
      <c r="AW38" s="13"/>
      <c r="AX38" s="361"/>
      <c r="AY38" s="362"/>
      <c r="AZ38" s="274"/>
      <c r="BA38" s="21" t="s">
        <v>6</v>
      </c>
      <c r="BB38" s="16">
        <v>28</v>
      </c>
      <c r="BC38" s="25">
        <f t="shared" si="4"/>
        <v>140</v>
      </c>
      <c r="BD38" s="283"/>
      <c r="BE38" s="13"/>
      <c r="BF38" s="361"/>
      <c r="BG38" s="362"/>
      <c r="BH38" s="274"/>
      <c r="BI38" s="21" t="s">
        <v>6</v>
      </c>
      <c r="BJ38" s="139"/>
      <c r="BK38" s="142"/>
      <c r="BL38" s="390"/>
      <c r="BM38" s="13"/>
      <c r="BN38" s="376"/>
      <c r="BO38" s="377"/>
      <c r="BP38" s="274"/>
      <c r="BQ38" s="21" t="s">
        <v>6</v>
      </c>
      <c r="BR38" s="16"/>
      <c r="BS38" s="25"/>
      <c r="BT38" s="283"/>
      <c r="BU38" s="13"/>
      <c r="BV38" s="376"/>
      <c r="BW38" s="377"/>
      <c r="BX38" s="274"/>
      <c r="BY38" s="21" t="s">
        <v>6</v>
      </c>
      <c r="BZ38" s="139"/>
      <c r="CA38" s="142"/>
      <c r="CB38" s="390"/>
      <c r="CD38" s="361"/>
      <c r="CE38" s="362"/>
      <c r="CF38" s="274"/>
      <c r="CG38" s="21" t="s">
        <v>6</v>
      </c>
      <c r="CH38" s="16">
        <v>6</v>
      </c>
      <c r="CI38" s="25">
        <f>SUM(CH38*5)</f>
        <v>30</v>
      </c>
      <c r="CJ38" s="283"/>
    </row>
    <row r="39" spans="1:89" ht="15" customHeight="1" x14ac:dyDescent="0.25">
      <c r="A39" s="13"/>
      <c r="B39" s="361"/>
      <c r="C39" s="368"/>
      <c r="D39" s="274"/>
      <c r="E39" s="21" t="s">
        <v>5</v>
      </c>
      <c r="F39" s="83">
        <v>35</v>
      </c>
      <c r="G39" s="25">
        <f>SUM(F39*5)</f>
        <v>175</v>
      </c>
      <c r="H39" s="283"/>
      <c r="I39" s="13"/>
      <c r="J39" s="361"/>
      <c r="K39" s="368"/>
      <c r="L39" s="274"/>
      <c r="M39" s="21" t="s">
        <v>5</v>
      </c>
      <c r="N39" s="83">
        <v>9</v>
      </c>
      <c r="O39" s="25">
        <f>SUM(N39*5)</f>
        <v>45</v>
      </c>
      <c r="P39" s="283"/>
      <c r="Q39" s="13"/>
      <c r="R39" s="361"/>
      <c r="S39" s="368"/>
      <c r="T39" s="274"/>
      <c r="U39" s="21" t="s">
        <v>5</v>
      </c>
      <c r="V39" s="83">
        <v>42</v>
      </c>
      <c r="W39" s="25">
        <f t="shared" si="1"/>
        <v>210</v>
      </c>
      <c r="X39" s="283"/>
      <c r="Y39" s="13"/>
      <c r="Z39" s="361"/>
      <c r="AA39" s="368"/>
      <c r="AB39" s="274"/>
      <c r="AC39" s="21" t="s">
        <v>5</v>
      </c>
      <c r="AD39" s="83">
        <v>22</v>
      </c>
      <c r="AE39" s="25">
        <f>SUM(AD39*5)</f>
        <v>110</v>
      </c>
      <c r="AF39" s="283"/>
      <c r="AG39" s="13"/>
      <c r="AH39" s="376"/>
      <c r="AI39" s="377"/>
      <c r="AJ39" s="274"/>
      <c r="AK39" s="21" t="s">
        <v>5</v>
      </c>
      <c r="AL39" s="83"/>
      <c r="AM39" s="25"/>
      <c r="AN39" s="283"/>
      <c r="AO39" s="13"/>
      <c r="AP39" s="361"/>
      <c r="AQ39" s="362"/>
      <c r="AR39" s="274"/>
      <c r="AS39" s="21" t="s">
        <v>5</v>
      </c>
      <c r="AT39" s="83">
        <v>18</v>
      </c>
      <c r="AU39" s="25">
        <f t="shared" si="3"/>
        <v>90</v>
      </c>
      <c r="AV39" s="283"/>
      <c r="AW39" s="13"/>
      <c r="AX39" s="361"/>
      <c r="AY39" s="362"/>
      <c r="AZ39" s="274"/>
      <c r="BA39" s="21" t="s">
        <v>5</v>
      </c>
      <c r="BB39" s="83">
        <v>28</v>
      </c>
      <c r="BC39" s="25">
        <f t="shared" si="4"/>
        <v>140</v>
      </c>
      <c r="BD39" s="283"/>
      <c r="BE39" s="13"/>
      <c r="BF39" s="361"/>
      <c r="BG39" s="362"/>
      <c r="BH39" s="274"/>
      <c r="BI39" s="21" t="s">
        <v>5</v>
      </c>
      <c r="BJ39" s="141"/>
      <c r="BK39" s="142"/>
      <c r="BL39" s="390"/>
      <c r="BM39" s="13"/>
      <c r="BN39" s="376"/>
      <c r="BO39" s="377"/>
      <c r="BP39" s="274"/>
      <c r="BQ39" s="21" t="s">
        <v>5</v>
      </c>
      <c r="BR39" s="83">
        <v>2</v>
      </c>
      <c r="BS39" s="126">
        <f>BR39*1255</f>
        <v>2510</v>
      </c>
      <c r="BT39" s="283"/>
      <c r="BU39" s="13"/>
      <c r="BV39" s="376"/>
      <c r="BW39" s="377"/>
      <c r="BX39" s="274"/>
      <c r="BY39" s="21" t="s">
        <v>5</v>
      </c>
      <c r="BZ39" s="141"/>
      <c r="CA39" s="142"/>
      <c r="CB39" s="390"/>
      <c r="CD39" s="361"/>
      <c r="CE39" s="362"/>
      <c r="CF39" s="274"/>
      <c r="CG39" s="21" t="s">
        <v>5</v>
      </c>
      <c r="CH39" s="83">
        <v>6</v>
      </c>
      <c r="CI39" s="25">
        <f>SUM(CH39*5)</f>
        <v>30</v>
      </c>
      <c r="CJ39" s="283"/>
    </row>
    <row r="40" spans="1:89" ht="15" customHeight="1" x14ac:dyDescent="0.25">
      <c r="A40" s="13"/>
      <c r="B40" s="361"/>
      <c r="C40" s="368"/>
      <c r="D40" s="274"/>
      <c r="E40" s="21" t="s">
        <v>7</v>
      </c>
      <c r="F40" s="16">
        <v>35</v>
      </c>
      <c r="G40" s="25">
        <f>SUM(F40*5)</f>
        <v>175</v>
      </c>
      <c r="H40" s="283"/>
      <c r="I40" s="13"/>
      <c r="J40" s="361"/>
      <c r="K40" s="368"/>
      <c r="L40" s="274"/>
      <c r="M40" s="21" t="s">
        <v>7</v>
      </c>
      <c r="N40" s="16">
        <v>9</v>
      </c>
      <c r="O40" s="25">
        <f>SUM(N40*5)</f>
        <v>45</v>
      </c>
      <c r="P40" s="283"/>
      <c r="Q40" s="13"/>
      <c r="R40" s="361"/>
      <c r="S40" s="368"/>
      <c r="T40" s="274"/>
      <c r="U40" s="21" t="s">
        <v>7</v>
      </c>
      <c r="V40" s="16">
        <v>42</v>
      </c>
      <c r="W40" s="25">
        <f t="shared" si="1"/>
        <v>210</v>
      </c>
      <c r="X40" s="283"/>
      <c r="Y40" s="13"/>
      <c r="Z40" s="361"/>
      <c r="AA40" s="368"/>
      <c r="AB40" s="274"/>
      <c r="AC40" s="21" t="s">
        <v>7</v>
      </c>
      <c r="AD40" s="16"/>
      <c r="AE40" s="25"/>
      <c r="AF40" s="283"/>
      <c r="AG40" s="13"/>
      <c r="AH40" s="376"/>
      <c r="AI40" s="377"/>
      <c r="AJ40" s="274"/>
      <c r="AK40" s="21" t="s">
        <v>7</v>
      </c>
      <c r="AL40" s="16">
        <v>1</v>
      </c>
      <c r="AM40" s="25">
        <f>SUM(AL40*125)</f>
        <v>125</v>
      </c>
      <c r="AN40" s="283"/>
      <c r="AO40" s="13"/>
      <c r="AP40" s="361"/>
      <c r="AQ40" s="362"/>
      <c r="AR40" s="274"/>
      <c r="AS40" s="21" t="s">
        <v>7</v>
      </c>
      <c r="AT40" s="83">
        <v>18</v>
      </c>
      <c r="AU40" s="25">
        <f t="shared" si="3"/>
        <v>90</v>
      </c>
      <c r="AV40" s="283"/>
      <c r="AW40" s="13"/>
      <c r="AX40" s="361"/>
      <c r="AY40" s="362"/>
      <c r="AZ40" s="274"/>
      <c r="BA40" s="21" t="s">
        <v>7</v>
      </c>
      <c r="BB40" s="16">
        <v>28</v>
      </c>
      <c r="BC40" s="25">
        <f t="shared" si="4"/>
        <v>140</v>
      </c>
      <c r="BD40" s="283"/>
      <c r="BE40" s="13"/>
      <c r="BF40" s="361"/>
      <c r="BG40" s="362"/>
      <c r="BH40" s="274"/>
      <c r="BI40" s="21" t="s">
        <v>7</v>
      </c>
      <c r="BJ40" s="139"/>
      <c r="BK40" s="142"/>
      <c r="BL40" s="390"/>
      <c r="BM40" s="13"/>
      <c r="BN40" s="376"/>
      <c r="BO40" s="377"/>
      <c r="BP40" s="274"/>
      <c r="BQ40" s="21" t="s">
        <v>7</v>
      </c>
      <c r="BR40" s="16"/>
      <c r="BT40" s="283"/>
      <c r="BU40" s="13"/>
      <c r="BV40" s="376"/>
      <c r="BW40" s="377"/>
      <c r="BX40" s="274"/>
      <c r="BY40" s="21" t="s">
        <v>7</v>
      </c>
      <c r="BZ40" s="139"/>
      <c r="CA40" s="142"/>
      <c r="CB40" s="390"/>
      <c r="CD40" s="361"/>
      <c r="CE40" s="362"/>
      <c r="CF40" s="274"/>
      <c r="CG40" s="21" t="s">
        <v>7</v>
      </c>
      <c r="CH40" s="16"/>
      <c r="CI40" s="25"/>
      <c r="CJ40" s="283"/>
    </row>
    <row r="41" spans="1:89" ht="15" customHeight="1" x14ac:dyDescent="0.25">
      <c r="A41" s="13"/>
      <c r="B41" s="361"/>
      <c r="C41" s="368"/>
      <c r="D41" s="274"/>
      <c r="E41" s="27" t="s">
        <v>8</v>
      </c>
      <c r="F41" s="22"/>
      <c r="G41" s="25"/>
      <c r="H41" s="283"/>
      <c r="I41" s="13"/>
      <c r="J41" s="361"/>
      <c r="K41" s="368"/>
      <c r="L41" s="274"/>
      <c r="M41" s="27" t="s">
        <v>8</v>
      </c>
      <c r="N41" s="22"/>
      <c r="O41" s="25"/>
      <c r="P41" s="283"/>
      <c r="Q41" s="13"/>
      <c r="R41" s="361"/>
      <c r="S41" s="368"/>
      <c r="T41" s="274"/>
      <c r="U41" s="27" t="s">
        <v>8</v>
      </c>
      <c r="V41" s="22">
        <v>42</v>
      </c>
      <c r="W41" s="25">
        <f t="shared" si="1"/>
        <v>210</v>
      </c>
      <c r="X41" s="283"/>
      <c r="Y41" s="13"/>
      <c r="Z41" s="361"/>
      <c r="AA41" s="368"/>
      <c r="AB41" s="274"/>
      <c r="AC41" s="27" t="s">
        <v>8</v>
      </c>
      <c r="AD41" s="22"/>
      <c r="AE41" s="25"/>
      <c r="AF41" s="283"/>
      <c r="AG41" s="13"/>
      <c r="AH41" s="376"/>
      <c r="AI41" s="377"/>
      <c r="AJ41" s="274"/>
      <c r="AK41" s="27" t="s">
        <v>8</v>
      </c>
      <c r="AL41" s="22"/>
      <c r="AM41" s="25"/>
      <c r="AN41" s="283"/>
      <c r="AO41" s="13"/>
      <c r="AP41" s="361"/>
      <c r="AQ41" s="362"/>
      <c r="AR41" s="274"/>
      <c r="AS41" s="27" t="s">
        <v>8</v>
      </c>
      <c r="AT41" s="83">
        <v>18</v>
      </c>
      <c r="AU41" s="25">
        <f t="shared" si="3"/>
        <v>90</v>
      </c>
      <c r="AV41" s="283"/>
      <c r="AW41" s="13"/>
      <c r="AX41" s="361"/>
      <c r="AY41" s="362"/>
      <c r="AZ41" s="274"/>
      <c r="BA41" s="27" t="s">
        <v>8</v>
      </c>
      <c r="BB41" s="22"/>
      <c r="BC41" s="25">
        <f t="shared" si="4"/>
        <v>0</v>
      </c>
      <c r="BD41" s="283"/>
      <c r="BE41" s="13"/>
      <c r="BF41" s="361"/>
      <c r="BG41" s="362"/>
      <c r="BH41" s="274"/>
      <c r="BI41" s="27" t="s">
        <v>8</v>
      </c>
      <c r="BJ41" s="143"/>
      <c r="BK41" s="142"/>
      <c r="BL41" s="390"/>
      <c r="BM41" s="13"/>
      <c r="BN41" s="376"/>
      <c r="BO41" s="377"/>
      <c r="BP41" s="274"/>
      <c r="BQ41" s="27" t="s">
        <v>8</v>
      </c>
      <c r="BR41" s="22"/>
      <c r="BS41" s="25"/>
      <c r="BT41" s="283"/>
      <c r="BU41" s="13"/>
      <c r="BV41" s="376"/>
      <c r="BW41" s="377"/>
      <c r="BX41" s="274"/>
      <c r="BY41" s="27" t="s">
        <v>8</v>
      </c>
      <c r="BZ41" s="143"/>
      <c r="CA41" s="142"/>
      <c r="CB41" s="390"/>
      <c r="CD41" s="361"/>
      <c r="CE41" s="362"/>
      <c r="CF41" s="274"/>
      <c r="CG41" s="27" t="s">
        <v>8</v>
      </c>
      <c r="CH41" s="22"/>
      <c r="CI41" s="25"/>
      <c r="CJ41" s="283"/>
    </row>
    <row r="42" spans="1:89" ht="15" customHeight="1" thickBot="1" x14ac:dyDescent="0.3">
      <c r="A42" s="13"/>
      <c r="B42" s="363"/>
      <c r="C42" s="369"/>
      <c r="D42" s="275"/>
      <c r="E42" s="35" t="s">
        <v>8</v>
      </c>
      <c r="F42" s="28"/>
      <c r="G42" s="29"/>
      <c r="H42" s="284"/>
      <c r="I42" s="13"/>
      <c r="J42" s="363"/>
      <c r="K42" s="369"/>
      <c r="L42" s="275"/>
      <c r="M42" s="35" t="s">
        <v>8</v>
      </c>
      <c r="N42" s="28"/>
      <c r="O42" s="29"/>
      <c r="P42" s="284"/>
      <c r="Q42" s="13"/>
      <c r="R42" s="363"/>
      <c r="S42" s="369"/>
      <c r="T42" s="275"/>
      <c r="U42" s="35" t="s">
        <v>8</v>
      </c>
      <c r="V42" s="28">
        <v>42</v>
      </c>
      <c r="W42" s="29">
        <f t="shared" si="1"/>
        <v>210</v>
      </c>
      <c r="X42" s="284"/>
      <c r="Y42" s="13"/>
      <c r="Z42" s="363"/>
      <c r="AA42" s="369"/>
      <c r="AB42" s="275"/>
      <c r="AC42" s="35" t="s">
        <v>8</v>
      </c>
      <c r="AD42" s="28"/>
      <c r="AE42" s="29"/>
      <c r="AF42" s="284"/>
      <c r="AG42" s="13"/>
      <c r="AH42" s="378"/>
      <c r="AI42" s="379"/>
      <c r="AJ42" s="275"/>
      <c r="AK42" s="35" t="s">
        <v>8</v>
      </c>
      <c r="AL42" s="28"/>
      <c r="AM42" s="29"/>
      <c r="AN42" s="284"/>
      <c r="AO42" s="13"/>
      <c r="AP42" s="363"/>
      <c r="AQ42" s="364"/>
      <c r="AR42" s="275"/>
      <c r="AS42" s="35" t="s">
        <v>8</v>
      </c>
      <c r="AT42" s="28">
        <v>18</v>
      </c>
      <c r="AU42" s="29">
        <f t="shared" si="3"/>
        <v>90</v>
      </c>
      <c r="AV42" s="284"/>
      <c r="AW42" s="13"/>
      <c r="AX42" s="363"/>
      <c r="AY42" s="364"/>
      <c r="AZ42" s="275"/>
      <c r="BA42" s="35" t="s">
        <v>8</v>
      </c>
      <c r="BB42" s="28"/>
      <c r="BC42" s="29">
        <f t="shared" si="4"/>
        <v>0</v>
      </c>
      <c r="BD42" s="284"/>
      <c r="BE42" s="13"/>
      <c r="BF42" s="363"/>
      <c r="BG42" s="364"/>
      <c r="BH42" s="275"/>
      <c r="BI42" s="35" t="s">
        <v>8</v>
      </c>
      <c r="BJ42" s="144"/>
      <c r="BK42" s="145"/>
      <c r="BL42" s="391"/>
      <c r="BM42" s="13"/>
      <c r="BN42" s="378"/>
      <c r="BO42" s="379"/>
      <c r="BP42" s="275"/>
      <c r="BQ42" s="35" t="s">
        <v>8</v>
      </c>
      <c r="BR42" s="28"/>
      <c r="BS42" s="29"/>
      <c r="BT42" s="284"/>
      <c r="BU42" s="13"/>
      <c r="BV42" s="378"/>
      <c r="BW42" s="379"/>
      <c r="BX42" s="275"/>
      <c r="BY42" s="35" t="s">
        <v>8</v>
      </c>
      <c r="BZ42" s="144"/>
      <c r="CA42" s="145"/>
      <c r="CB42" s="391"/>
      <c r="CD42" s="363"/>
      <c r="CE42" s="364"/>
      <c r="CF42" s="275"/>
      <c r="CG42" s="35" t="s">
        <v>8</v>
      </c>
      <c r="CH42" s="28"/>
      <c r="CI42" s="29"/>
      <c r="CJ42" s="284"/>
    </row>
    <row r="43" spans="1:89" ht="15" customHeight="1" thickBot="1" x14ac:dyDescent="0.3">
      <c r="A43" s="13"/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4"/>
      <c r="T43" s="13"/>
      <c r="U43" s="13"/>
      <c r="V43" s="14"/>
      <c r="W43" s="37"/>
      <c r="X43" s="13"/>
      <c r="Y43" s="13"/>
      <c r="Z43" s="13"/>
      <c r="AA43" s="14"/>
      <c r="AB43" s="13"/>
      <c r="AC43" s="13"/>
      <c r="AD43" s="14"/>
      <c r="AE43" s="37"/>
      <c r="AF43" s="13"/>
      <c r="AG43" s="13"/>
      <c r="AH43" s="13"/>
      <c r="AI43" s="14"/>
      <c r="AJ43" s="13"/>
      <c r="AK43" s="13"/>
      <c r="AL43" s="14"/>
      <c r="AM43" s="37"/>
      <c r="AN43" s="13"/>
      <c r="AO43" s="13"/>
      <c r="AP43" s="13"/>
      <c r="AQ43" s="14"/>
      <c r="AR43" s="13"/>
      <c r="AS43" s="13"/>
      <c r="AT43" s="14"/>
      <c r="AU43" s="37"/>
      <c r="AV43" s="13"/>
      <c r="AW43" s="13"/>
      <c r="AX43" s="13"/>
      <c r="AY43" s="14"/>
      <c r="AZ43" s="13"/>
      <c r="BA43" s="13"/>
      <c r="BB43" s="14"/>
      <c r="BC43" s="37"/>
      <c r="BD43" s="13"/>
      <c r="BE43" s="13"/>
      <c r="BF43" s="13"/>
      <c r="BG43" s="14"/>
      <c r="BH43" s="13"/>
      <c r="BI43" s="13"/>
      <c r="BJ43" s="14"/>
      <c r="BK43" s="37"/>
      <c r="BL43" s="13"/>
      <c r="BM43" s="13"/>
      <c r="BN43" s="13"/>
      <c r="BO43" s="14"/>
      <c r="BP43" s="13"/>
      <c r="BQ43" s="13"/>
      <c r="BR43" s="14"/>
      <c r="BS43" s="37"/>
      <c r="BT43" s="13"/>
      <c r="BU43" s="13"/>
      <c r="BV43" s="13"/>
      <c r="BW43" s="14"/>
      <c r="BX43" s="13"/>
      <c r="BY43" s="13"/>
      <c r="BZ43" s="14"/>
      <c r="CA43" s="37"/>
      <c r="CB43" s="13"/>
      <c r="CD43" s="13"/>
      <c r="CE43" s="14"/>
      <c r="CF43" s="13"/>
      <c r="CG43" s="13"/>
      <c r="CH43" s="14"/>
      <c r="CI43" s="37"/>
      <c r="CJ43" s="13"/>
    </row>
    <row r="44" spans="1:89" ht="15" customHeight="1" x14ac:dyDescent="0.25">
      <c r="A44" s="13"/>
      <c r="B44" s="317" t="s">
        <v>218</v>
      </c>
      <c r="C44" s="318"/>
      <c r="D44" s="329" t="s">
        <v>1</v>
      </c>
      <c r="E44" s="315"/>
      <c r="F44" s="33">
        <f>SUM(F15:F42)</f>
        <v>700</v>
      </c>
      <c r="G44" s="34">
        <f>SUM(G15:G42)</f>
        <v>3500</v>
      </c>
      <c r="H44" s="38"/>
      <c r="I44" s="13"/>
      <c r="J44" s="317" t="s">
        <v>218</v>
      </c>
      <c r="K44" s="318"/>
      <c r="L44" s="329" t="s">
        <v>1</v>
      </c>
      <c r="M44" s="315"/>
      <c r="N44" s="33">
        <f>SUM(N15:N42)</f>
        <v>180</v>
      </c>
      <c r="O44" s="34">
        <f>SUM(O15:O42)</f>
        <v>900</v>
      </c>
      <c r="P44" s="38"/>
      <c r="Q44" s="13"/>
      <c r="R44" s="317" t="s">
        <v>218</v>
      </c>
      <c r="S44" s="318"/>
      <c r="T44" s="329" t="s">
        <v>1</v>
      </c>
      <c r="U44" s="315"/>
      <c r="V44" s="33">
        <f>SUM(V15:V42)</f>
        <v>1176</v>
      </c>
      <c r="W44" s="34">
        <f>SUM(W15:W42)</f>
        <v>5880</v>
      </c>
      <c r="X44" s="38"/>
      <c r="Y44" s="13"/>
      <c r="Z44" s="317" t="s">
        <v>218</v>
      </c>
      <c r="AA44" s="318"/>
      <c r="AB44" s="329" t="s">
        <v>1</v>
      </c>
      <c r="AC44" s="315"/>
      <c r="AD44" s="33">
        <f>SUM(AD15:AD42)</f>
        <v>352</v>
      </c>
      <c r="AE44" s="34">
        <f>SUM(AE15:AE42)</f>
        <v>1760</v>
      </c>
      <c r="AF44" s="38"/>
      <c r="AG44" s="13"/>
      <c r="AH44" s="317" t="s">
        <v>218</v>
      </c>
      <c r="AI44" s="318"/>
      <c r="AJ44" s="315" t="s">
        <v>1</v>
      </c>
      <c r="AK44" s="315"/>
      <c r="AL44" s="33">
        <f>SUM(AL15:AL43)</f>
        <v>4</v>
      </c>
      <c r="AM44" s="34">
        <f>SUM(AM15:AM42)</f>
        <v>500</v>
      </c>
      <c r="AN44" s="38"/>
      <c r="AO44" s="13"/>
      <c r="AP44" s="317" t="s">
        <v>218</v>
      </c>
      <c r="AQ44" s="318"/>
      <c r="AR44" s="315" t="s">
        <v>1</v>
      </c>
      <c r="AS44" s="315"/>
      <c r="AT44" s="33">
        <f>SUM(AT15:AT42)</f>
        <v>518</v>
      </c>
      <c r="AU44" s="34">
        <f>SUM(AT44*5)</f>
        <v>2590</v>
      </c>
      <c r="AV44" s="38"/>
      <c r="AW44" s="13"/>
      <c r="AX44" s="317" t="s">
        <v>218</v>
      </c>
      <c r="AY44" s="318"/>
      <c r="AZ44" s="315" t="s">
        <v>1</v>
      </c>
      <c r="BA44" s="315"/>
      <c r="BB44" s="33">
        <f>SUM(BB15:BB42)</f>
        <v>560</v>
      </c>
      <c r="BC44" s="34">
        <f>SUM(BC15:BC42)</f>
        <v>2800</v>
      </c>
      <c r="BD44" s="38"/>
      <c r="BE44" s="13"/>
      <c r="BF44" s="317" t="s">
        <v>218</v>
      </c>
      <c r="BG44" s="318"/>
      <c r="BH44" s="315" t="s">
        <v>1</v>
      </c>
      <c r="BI44" s="315"/>
      <c r="BJ44" s="33">
        <f>SUM(BJ15:BJ42)</f>
        <v>50</v>
      </c>
      <c r="BK44" s="34">
        <f>SUM(BK15:BK42)</f>
        <v>250</v>
      </c>
      <c r="BL44" s="38"/>
      <c r="BM44" s="13"/>
      <c r="BN44" s="317" t="s">
        <v>218</v>
      </c>
      <c r="BO44" s="318"/>
      <c r="BP44" s="315" t="s">
        <v>1</v>
      </c>
      <c r="BQ44" s="315"/>
      <c r="BR44" s="33">
        <f>SUM(BR15:BR42)</f>
        <v>4</v>
      </c>
      <c r="BS44" s="34">
        <f>SUM(BS15:BS42)</f>
        <v>5020</v>
      </c>
      <c r="BT44" s="38"/>
      <c r="BU44" s="13"/>
      <c r="BV44" s="317" t="s">
        <v>218</v>
      </c>
      <c r="BW44" s="318"/>
      <c r="BX44" s="315" t="s">
        <v>1</v>
      </c>
      <c r="BY44" s="315"/>
      <c r="BZ44" s="33">
        <f>SUM(BZ15:BZ42)</f>
        <v>8</v>
      </c>
      <c r="CA44" s="34">
        <f>SUM(CA15:CA42)</f>
        <v>1000</v>
      </c>
      <c r="CB44" s="38"/>
      <c r="CD44" s="317" t="s">
        <v>218</v>
      </c>
      <c r="CE44" s="318"/>
      <c r="CF44" s="315" t="s">
        <v>1</v>
      </c>
      <c r="CG44" s="315"/>
      <c r="CH44" s="33">
        <f>SUM(CH15:CH42)</f>
        <v>12</v>
      </c>
      <c r="CI44" s="34">
        <f>SUM(CI15:CI42)</f>
        <v>60</v>
      </c>
      <c r="CJ44" s="38"/>
      <c r="CK44">
        <f>SUM(CH44+BZ44+BR44+BJ44+BB44+AT44+AL44+AD44+V44+N44+F44)</f>
        <v>3564</v>
      </c>
    </row>
    <row r="45" spans="1:89" ht="15" customHeight="1" thickBot="1" x14ac:dyDescent="0.3">
      <c r="A45" s="13"/>
      <c r="B45" s="319"/>
      <c r="C45" s="320"/>
      <c r="D45" s="330" t="s">
        <v>3</v>
      </c>
      <c r="E45" s="316"/>
      <c r="F45" s="39">
        <v>10</v>
      </c>
      <c r="G45" s="40">
        <f>SUM(F45)*300</f>
        <v>3000</v>
      </c>
      <c r="H45" s="41"/>
      <c r="I45" s="13"/>
      <c r="J45" s="319"/>
      <c r="K45" s="320"/>
      <c r="L45" s="330" t="s">
        <v>3</v>
      </c>
      <c r="M45" s="316"/>
      <c r="N45" s="39">
        <v>10</v>
      </c>
      <c r="O45" s="40">
        <f>SUM(N45)*300</f>
        <v>3000</v>
      </c>
      <c r="P45" s="41"/>
      <c r="Q45" s="13"/>
      <c r="R45" s="319"/>
      <c r="S45" s="320"/>
      <c r="T45" s="330" t="s">
        <v>3</v>
      </c>
      <c r="U45" s="316"/>
      <c r="V45" s="39">
        <v>20</v>
      </c>
      <c r="W45" s="40">
        <f>SUM(V45)*300</f>
        <v>6000</v>
      </c>
      <c r="X45" s="41"/>
      <c r="Y45" s="13"/>
      <c r="Z45" s="319"/>
      <c r="AA45" s="320"/>
      <c r="AB45" s="330" t="s">
        <v>3</v>
      </c>
      <c r="AC45" s="316"/>
      <c r="AD45" s="39">
        <v>5</v>
      </c>
      <c r="AE45" s="40">
        <f>SUM(AD45)*300</f>
        <v>1500</v>
      </c>
      <c r="AF45" s="41"/>
      <c r="AG45" s="13"/>
      <c r="AH45" s="319"/>
      <c r="AI45" s="320"/>
      <c r="AJ45" s="316" t="s">
        <v>3</v>
      </c>
      <c r="AK45" s="316"/>
      <c r="AL45" s="39">
        <v>4</v>
      </c>
      <c r="AM45" s="40">
        <f>SUM(AL45)*175</f>
        <v>700</v>
      </c>
      <c r="AN45" s="41"/>
      <c r="AO45" s="13"/>
      <c r="AP45" s="319"/>
      <c r="AQ45" s="320"/>
      <c r="AR45" s="316" t="s">
        <v>3</v>
      </c>
      <c r="AS45" s="316"/>
      <c r="AT45" s="39">
        <v>8</v>
      </c>
      <c r="AU45" s="40">
        <f>SUM(AT45)*300</f>
        <v>2400</v>
      </c>
      <c r="AV45" s="41"/>
      <c r="AW45" s="13"/>
      <c r="AX45" s="319"/>
      <c r="AY45" s="320"/>
      <c r="AZ45" s="316" t="s">
        <v>3</v>
      </c>
      <c r="BA45" s="316"/>
      <c r="BB45" s="39">
        <v>18</v>
      </c>
      <c r="BC45" s="40">
        <f>SUM(BB45)*300</f>
        <v>5400</v>
      </c>
      <c r="BD45" s="41"/>
      <c r="BE45" s="13"/>
      <c r="BF45" s="319"/>
      <c r="BG45" s="320"/>
      <c r="BH45" s="316" t="s">
        <v>3</v>
      </c>
      <c r="BI45" s="316"/>
      <c r="BJ45" s="39">
        <v>8</v>
      </c>
      <c r="BK45" s="40">
        <f>SUM(BJ45)*300</f>
        <v>2400</v>
      </c>
      <c r="BL45" s="41"/>
      <c r="BM45" s="13"/>
      <c r="BN45" s="319"/>
      <c r="BO45" s="320"/>
      <c r="BP45" s="316" t="s">
        <v>3</v>
      </c>
      <c r="BQ45" s="316"/>
      <c r="BR45" s="39">
        <v>4</v>
      </c>
      <c r="BS45" s="40">
        <f>SUM(BR45)*175</f>
        <v>700</v>
      </c>
      <c r="BT45" s="41"/>
      <c r="BU45" s="13"/>
      <c r="BV45" s="319"/>
      <c r="BW45" s="320"/>
      <c r="BX45" s="316" t="s">
        <v>3</v>
      </c>
      <c r="BY45" s="316"/>
      <c r="BZ45" s="39">
        <v>8</v>
      </c>
      <c r="CA45" s="40">
        <f>SUM(BZ45)*175</f>
        <v>1400</v>
      </c>
      <c r="CB45" s="41"/>
      <c r="CD45" s="319"/>
      <c r="CE45" s="320"/>
      <c r="CF45" s="316" t="s">
        <v>3</v>
      </c>
      <c r="CG45" s="316"/>
      <c r="CH45" s="39">
        <v>2</v>
      </c>
      <c r="CI45" s="40">
        <f>SUM(CH45)*300</f>
        <v>600</v>
      </c>
      <c r="CJ45" s="41"/>
      <c r="CK45">
        <f>SUM(CH45+BZ45+BR45+BJ45+BB45+AT45+AL45+AD45+V45+N45+F45)</f>
        <v>97</v>
      </c>
    </row>
    <row r="46" spans="1:89" ht="15" customHeight="1" x14ac:dyDescent="0.25"/>
  </sheetData>
  <mergeCells count="269">
    <mergeCell ref="BL22:BL28"/>
    <mergeCell ref="BH22:BH28"/>
    <mergeCell ref="BF22:BG28"/>
    <mergeCell ref="BL15:BL21"/>
    <mergeCell ref="BH15:BH21"/>
    <mergeCell ref="BF15:BG21"/>
    <mergeCell ref="BL36:BL42"/>
    <mergeCell ref="BH36:BH42"/>
    <mergeCell ref="BF36:BG42"/>
    <mergeCell ref="BL29:BL35"/>
    <mergeCell ref="BH29:BH35"/>
    <mergeCell ref="BF29:BG35"/>
    <mergeCell ref="BV44:BW45"/>
    <mergeCell ref="BX44:BY44"/>
    <mergeCell ref="CD44:CE45"/>
    <mergeCell ref="CF44:CG44"/>
    <mergeCell ref="BX45:BY45"/>
    <mergeCell ref="CF45:CG45"/>
    <mergeCell ref="AX44:AY45"/>
    <mergeCell ref="AZ44:BA44"/>
    <mergeCell ref="BF44:BG45"/>
    <mergeCell ref="BH44:BI44"/>
    <mergeCell ref="BN44:BO45"/>
    <mergeCell ref="BP44:BQ44"/>
    <mergeCell ref="AZ45:BA45"/>
    <mergeCell ref="BH45:BI45"/>
    <mergeCell ref="BP45:BQ45"/>
    <mergeCell ref="Z44:AA45"/>
    <mergeCell ref="AB44:AC44"/>
    <mergeCell ref="AH44:AI45"/>
    <mergeCell ref="AJ44:AK44"/>
    <mergeCell ref="AP44:AQ45"/>
    <mergeCell ref="AR44:AS44"/>
    <mergeCell ref="AB45:AC45"/>
    <mergeCell ref="AJ45:AK45"/>
    <mergeCell ref="AR45:AS45"/>
    <mergeCell ref="B44:C45"/>
    <mergeCell ref="D44:E44"/>
    <mergeCell ref="J44:K45"/>
    <mergeCell ref="L44:M44"/>
    <mergeCell ref="R44:S45"/>
    <mergeCell ref="T44:U44"/>
    <mergeCell ref="D45:E45"/>
    <mergeCell ref="L45:M45"/>
    <mergeCell ref="T45:U45"/>
    <mergeCell ref="CD36:CE42"/>
    <mergeCell ref="CF36:CF42"/>
    <mergeCell ref="CJ36:CJ42"/>
    <mergeCell ref="BN36:BO42"/>
    <mergeCell ref="BP36:BP42"/>
    <mergeCell ref="BT36:BT42"/>
    <mergeCell ref="BV36:BW42"/>
    <mergeCell ref="BX36:BX42"/>
    <mergeCell ref="CB36:CB42"/>
    <mergeCell ref="AX36:AY42"/>
    <mergeCell ref="AZ36:AZ42"/>
    <mergeCell ref="BD36:BD42"/>
    <mergeCell ref="AH36:AI42"/>
    <mergeCell ref="AJ36:AJ42"/>
    <mergeCell ref="AN36:AN42"/>
    <mergeCell ref="AP36:AQ42"/>
    <mergeCell ref="AR36:AR42"/>
    <mergeCell ref="AV36:AV42"/>
    <mergeCell ref="R36:S42"/>
    <mergeCell ref="T36:T42"/>
    <mergeCell ref="X36:X42"/>
    <mergeCell ref="Z36:AA42"/>
    <mergeCell ref="AB36:AB42"/>
    <mergeCell ref="AF36:AF42"/>
    <mergeCell ref="B36:C42"/>
    <mergeCell ref="D36:D42"/>
    <mergeCell ref="H36:H42"/>
    <mergeCell ref="J36:K42"/>
    <mergeCell ref="L36:L42"/>
    <mergeCell ref="P36:P42"/>
    <mergeCell ref="CD29:CE35"/>
    <mergeCell ref="CF29:CF35"/>
    <mergeCell ref="CJ29:CJ35"/>
    <mergeCell ref="BN29:BO35"/>
    <mergeCell ref="BP29:BP35"/>
    <mergeCell ref="BT29:BT35"/>
    <mergeCell ref="BV29:BW35"/>
    <mergeCell ref="BX29:BX35"/>
    <mergeCell ref="CB29:CB35"/>
    <mergeCell ref="AX29:AY35"/>
    <mergeCell ref="AZ29:AZ35"/>
    <mergeCell ref="BD29:BD35"/>
    <mergeCell ref="AH29:AI35"/>
    <mergeCell ref="AJ29:AJ35"/>
    <mergeCell ref="AN29:AN35"/>
    <mergeCell ref="AP29:AQ35"/>
    <mergeCell ref="AR29:AR35"/>
    <mergeCell ref="AV29:AV35"/>
    <mergeCell ref="R29:S35"/>
    <mergeCell ref="T29:T35"/>
    <mergeCell ref="X29:X35"/>
    <mergeCell ref="Z29:AA35"/>
    <mergeCell ref="AB29:AB35"/>
    <mergeCell ref="AF29:AF35"/>
    <mergeCell ref="B29:C35"/>
    <mergeCell ref="D29:D35"/>
    <mergeCell ref="H29:H35"/>
    <mergeCell ref="J29:K35"/>
    <mergeCell ref="L29:L35"/>
    <mergeCell ref="P29:P35"/>
    <mergeCell ref="CD22:CE28"/>
    <mergeCell ref="CF22:CF28"/>
    <mergeCell ref="CJ22:CJ28"/>
    <mergeCell ref="BN22:BO28"/>
    <mergeCell ref="BP22:BP28"/>
    <mergeCell ref="BT22:BT28"/>
    <mergeCell ref="BV22:BW28"/>
    <mergeCell ref="BX22:BX28"/>
    <mergeCell ref="CB22:CB28"/>
    <mergeCell ref="AX22:AY28"/>
    <mergeCell ref="AZ22:AZ28"/>
    <mergeCell ref="BD22:BD28"/>
    <mergeCell ref="AH22:AI28"/>
    <mergeCell ref="AJ22:AJ28"/>
    <mergeCell ref="AN22:AN28"/>
    <mergeCell ref="AP22:AQ28"/>
    <mergeCell ref="AR22:AR28"/>
    <mergeCell ref="AV22:AV28"/>
    <mergeCell ref="R22:S28"/>
    <mergeCell ref="T22:T28"/>
    <mergeCell ref="X22:X28"/>
    <mergeCell ref="Z22:AA28"/>
    <mergeCell ref="AB22:AB28"/>
    <mergeCell ref="AF22:AF28"/>
    <mergeCell ref="B22:C28"/>
    <mergeCell ref="D22:D28"/>
    <mergeCell ref="H22:H28"/>
    <mergeCell ref="J22:K28"/>
    <mergeCell ref="L22:L28"/>
    <mergeCell ref="P22:P28"/>
    <mergeCell ref="CD15:CE21"/>
    <mergeCell ref="CF15:CF21"/>
    <mergeCell ref="CJ15:CJ21"/>
    <mergeCell ref="BN15:BO21"/>
    <mergeCell ref="BP15:BP21"/>
    <mergeCell ref="BT15:BT21"/>
    <mergeCell ref="BV15:BW21"/>
    <mergeCell ref="BX15:BX21"/>
    <mergeCell ref="CB15:CB21"/>
    <mergeCell ref="AX15:AY21"/>
    <mergeCell ref="AZ15:AZ21"/>
    <mergeCell ref="BD15:BD21"/>
    <mergeCell ref="AH15:AI21"/>
    <mergeCell ref="AJ15:AJ21"/>
    <mergeCell ref="AN15:AN21"/>
    <mergeCell ref="AP15:AQ21"/>
    <mergeCell ref="AR15:AR21"/>
    <mergeCell ref="AV15:AV21"/>
    <mergeCell ref="R15:S21"/>
    <mergeCell ref="T15:T21"/>
    <mergeCell ref="X15:X21"/>
    <mergeCell ref="Z15:AA21"/>
    <mergeCell ref="AB15:AB21"/>
    <mergeCell ref="AF15:AF21"/>
    <mergeCell ref="B15:C21"/>
    <mergeCell ref="D15:D21"/>
    <mergeCell ref="H15:H21"/>
    <mergeCell ref="J15:K21"/>
    <mergeCell ref="L15:L21"/>
    <mergeCell ref="P15:P21"/>
    <mergeCell ref="BV14:BW14"/>
    <mergeCell ref="BX14:BY14"/>
    <mergeCell ref="CD14:CE14"/>
    <mergeCell ref="CF14:CG14"/>
    <mergeCell ref="AX14:AY14"/>
    <mergeCell ref="AZ14:BA14"/>
    <mergeCell ref="BF14:BG14"/>
    <mergeCell ref="BH14:BI14"/>
    <mergeCell ref="BN14:BO14"/>
    <mergeCell ref="BP14:BQ14"/>
    <mergeCell ref="Z14:AA14"/>
    <mergeCell ref="AB14:AC14"/>
    <mergeCell ref="AH14:AI14"/>
    <mergeCell ref="AJ14:AK14"/>
    <mergeCell ref="AP14:AQ14"/>
    <mergeCell ref="AR14:AS14"/>
    <mergeCell ref="B14:C14"/>
    <mergeCell ref="D14:E14"/>
    <mergeCell ref="J14:K14"/>
    <mergeCell ref="L14:M14"/>
    <mergeCell ref="R14:S14"/>
    <mergeCell ref="T14:U14"/>
    <mergeCell ref="AX13:BD13"/>
    <mergeCell ref="BF13:BL13"/>
    <mergeCell ref="BN13:BT13"/>
    <mergeCell ref="BV13:CB13"/>
    <mergeCell ref="CD13:CJ13"/>
    <mergeCell ref="B13:H13"/>
    <mergeCell ref="J13:P13"/>
    <mergeCell ref="R13:X13"/>
    <mergeCell ref="Z13:AF13"/>
    <mergeCell ref="AH13:AN13"/>
    <mergeCell ref="AP13:AV13"/>
    <mergeCell ref="AX12:BD12"/>
    <mergeCell ref="BF12:BL12"/>
    <mergeCell ref="BN12:BT12"/>
    <mergeCell ref="BV12:CB12"/>
    <mergeCell ref="CD12:CJ12"/>
    <mergeCell ref="BV7:BW8"/>
    <mergeCell ref="BX7:BX8"/>
    <mergeCell ref="B12:H12"/>
    <mergeCell ref="J12:P12"/>
    <mergeCell ref="R12:X12"/>
    <mergeCell ref="Z12:AF12"/>
    <mergeCell ref="AH12:AN12"/>
    <mergeCell ref="AP12:AV12"/>
    <mergeCell ref="AX7:AY8"/>
    <mergeCell ref="AZ7:AZ8"/>
    <mergeCell ref="BF7:BG8"/>
    <mergeCell ref="BH7:BH8"/>
    <mergeCell ref="BN7:BO8"/>
    <mergeCell ref="BP7:BP8"/>
    <mergeCell ref="Z7:AA8"/>
    <mergeCell ref="AB7:AB8"/>
    <mergeCell ref="AH7:AI8"/>
    <mergeCell ref="AJ7:AJ8"/>
    <mergeCell ref="AP7:AQ8"/>
    <mergeCell ref="AR7:AR8"/>
    <mergeCell ref="BV5:BW6"/>
    <mergeCell ref="BX5:BZ6"/>
    <mergeCell ref="B7:C8"/>
    <mergeCell ref="D7:D8"/>
    <mergeCell ref="J7:K8"/>
    <mergeCell ref="L7:L8"/>
    <mergeCell ref="R7:S8"/>
    <mergeCell ref="T7:T8"/>
    <mergeCell ref="AX5:AY6"/>
    <mergeCell ref="AZ5:BB6"/>
    <mergeCell ref="BF5:BG6"/>
    <mergeCell ref="BH5:BJ6"/>
    <mergeCell ref="BN5:BO6"/>
    <mergeCell ref="BP5:BR6"/>
    <mergeCell ref="Z5:AA6"/>
    <mergeCell ref="AB5:AD6"/>
    <mergeCell ref="AH5:AI6"/>
    <mergeCell ref="AJ5:AL6"/>
    <mergeCell ref="AP5:AQ6"/>
    <mergeCell ref="AR5:AT6"/>
    <mergeCell ref="B5:C6"/>
    <mergeCell ref="D5:F6"/>
    <mergeCell ref="J5:K6"/>
    <mergeCell ref="L5:N6"/>
    <mergeCell ref="R5:S6"/>
    <mergeCell ref="T5:V6"/>
    <mergeCell ref="AP4:AV4"/>
    <mergeCell ref="AX4:BD4"/>
    <mergeCell ref="BF4:BL4"/>
    <mergeCell ref="BN4:BT4"/>
    <mergeCell ref="BV4:CB4"/>
    <mergeCell ref="AX3:BD3"/>
    <mergeCell ref="BF3:BL3"/>
    <mergeCell ref="BN3:BT3"/>
    <mergeCell ref="BV3:CB3"/>
    <mergeCell ref="AP3:AV3"/>
    <mergeCell ref="B4:H4"/>
    <mergeCell ref="J4:P4"/>
    <mergeCell ref="R4:X4"/>
    <mergeCell ref="Z4:AF4"/>
    <mergeCell ref="AH4:AN4"/>
    <mergeCell ref="B3:H3"/>
    <mergeCell ref="J3:P3"/>
    <mergeCell ref="R3:X3"/>
    <mergeCell ref="Z3:AF3"/>
    <mergeCell ref="AH3:AN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H53"/>
  <sheetViews>
    <sheetView topLeftCell="AJ1" zoomScale="80" zoomScaleNormal="80" workbookViewId="0">
      <selection activeCell="BV15" sqref="BV15:BW21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5.42578125" customWidth="1"/>
    <col min="105" max="105" width="5.42578125" customWidth="1"/>
    <col min="106" max="106" width="6" customWidth="1"/>
    <col min="107" max="107" width="6.42578125" customWidth="1"/>
    <col min="108" max="109" width="5.42578125" customWidth="1"/>
    <col min="110" max="110" width="10.85546875" style="2" customWidth="1"/>
    <col min="111" max="111" width="10.7109375" customWidth="1"/>
    <col min="112" max="112" width="12.7109375" customWidth="1"/>
  </cols>
  <sheetData>
    <row r="1" spans="1:112" s="105" customFormat="1" x14ac:dyDescent="0.25">
      <c r="B1" s="107" t="s">
        <v>295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DB1" s="107"/>
      <c r="DF1" s="106"/>
    </row>
    <row r="2" spans="1:112" ht="15.75" thickBot="1" x14ac:dyDescent="0.3">
      <c r="B2" s="57" t="s">
        <v>315</v>
      </c>
      <c r="J2" s="57"/>
      <c r="R2" s="57"/>
      <c r="Z2" s="57"/>
      <c r="AH2" s="57"/>
      <c r="AP2" s="57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M2" s="112"/>
      <c r="BN2" s="119"/>
      <c r="BO2" s="112"/>
      <c r="BP2" s="112"/>
      <c r="BQ2" s="112"/>
      <c r="BR2" s="110"/>
      <c r="BS2" s="112"/>
      <c r="BT2" s="112"/>
      <c r="BU2" s="112"/>
      <c r="BV2" s="119"/>
      <c r="BW2" s="112"/>
      <c r="BX2" s="112"/>
      <c r="BY2" s="112"/>
      <c r="BZ2" s="110"/>
      <c r="CA2" s="112"/>
      <c r="CB2" s="112"/>
      <c r="CC2" s="112"/>
      <c r="CD2" s="119"/>
      <c r="CE2" s="112"/>
      <c r="CF2" s="112"/>
      <c r="CG2" s="112"/>
      <c r="CH2" s="110"/>
      <c r="CI2" s="112"/>
      <c r="CJ2" s="112"/>
      <c r="CK2" s="112"/>
      <c r="DB2" s="119"/>
      <c r="DC2" s="112"/>
      <c r="DD2" s="112"/>
      <c r="DE2" s="112"/>
      <c r="DF2" s="110"/>
      <c r="DG2" s="112"/>
      <c r="DH2" s="112"/>
    </row>
    <row r="3" spans="1:112" s="85" customFormat="1" ht="60" customHeight="1" x14ac:dyDescent="0.25">
      <c r="B3" s="321" t="s">
        <v>284</v>
      </c>
      <c r="C3" s="322"/>
      <c r="D3" s="322"/>
      <c r="E3" s="322"/>
      <c r="F3" s="322"/>
      <c r="G3" s="322"/>
      <c r="H3" s="323"/>
      <c r="J3" s="321" t="s">
        <v>285</v>
      </c>
      <c r="K3" s="322"/>
      <c r="L3" s="322"/>
      <c r="M3" s="322"/>
      <c r="N3" s="322"/>
      <c r="O3" s="322"/>
      <c r="P3" s="323"/>
      <c r="Q3" s="111"/>
      <c r="R3" s="321" t="s">
        <v>286</v>
      </c>
      <c r="S3" s="322"/>
      <c r="T3" s="322"/>
      <c r="U3" s="322"/>
      <c r="V3" s="322"/>
      <c r="W3" s="322"/>
      <c r="X3" s="323"/>
      <c r="Y3" s="111"/>
      <c r="Z3" s="321" t="s">
        <v>287</v>
      </c>
      <c r="AA3" s="322"/>
      <c r="AB3" s="322"/>
      <c r="AC3" s="322"/>
      <c r="AD3" s="322"/>
      <c r="AE3" s="322"/>
      <c r="AF3" s="323"/>
      <c r="AG3" s="111"/>
      <c r="AH3" s="321" t="s">
        <v>288</v>
      </c>
      <c r="AI3" s="322"/>
      <c r="AJ3" s="322"/>
      <c r="AK3" s="322"/>
      <c r="AL3" s="322"/>
      <c r="AM3" s="322"/>
      <c r="AN3" s="323"/>
      <c r="AP3" s="321" t="s">
        <v>289</v>
      </c>
      <c r="AQ3" s="322"/>
      <c r="AR3" s="322"/>
      <c r="AS3" s="322"/>
      <c r="AT3" s="322"/>
      <c r="AU3" s="322"/>
      <c r="AV3" s="323"/>
      <c r="AW3" s="111"/>
      <c r="AX3" s="321" t="s">
        <v>292</v>
      </c>
      <c r="AY3" s="322"/>
      <c r="AZ3" s="322"/>
      <c r="BA3" s="322"/>
      <c r="BB3" s="322"/>
      <c r="BC3" s="322"/>
      <c r="BD3" s="323"/>
      <c r="BE3" s="111"/>
      <c r="BF3" s="321" t="s">
        <v>293</v>
      </c>
      <c r="BG3" s="322"/>
      <c r="BH3" s="322"/>
      <c r="BI3" s="322"/>
      <c r="BJ3" s="322"/>
      <c r="BK3" s="322"/>
      <c r="BL3" s="323"/>
      <c r="BM3" s="111"/>
      <c r="BN3" s="321" t="s">
        <v>283</v>
      </c>
      <c r="BO3" s="322"/>
      <c r="BP3" s="322"/>
      <c r="BQ3" s="322"/>
      <c r="BR3" s="322"/>
      <c r="BS3" s="322"/>
      <c r="BT3" s="323"/>
      <c r="BU3" s="111"/>
      <c r="BV3" s="321" t="s">
        <v>290</v>
      </c>
      <c r="BW3" s="322"/>
      <c r="BX3" s="322"/>
      <c r="BY3" s="322"/>
      <c r="BZ3" s="322"/>
      <c r="CA3" s="322"/>
      <c r="CB3" s="323"/>
      <c r="CC3" s="111"/>
      <c r="CD3" s="321" t="s">
        <v>291</v>
      </c>
      <c r="CE3" s="322"/>
      <c r="CF3" s="322"/>
      <c r="CG3" s="322"/>
      <c r="CH3" s="322"/>
      <c r="CI3" s="322"/>
      <c r="CJ3" s="323"/>
      <c r="CK3" s="111"/>
    </row>
    <row r="4" spans="1:112" ht="15.75" thickBot="1" x14ac:dyDescent="0.3">
      <c r="B4" s="304" t="s">
        <v>121</v>
      </c>
      <c r="C4" s="305"/>
      <c r="D4" s="305"/>
      <c r="E4" s="305"/>
      <c r="F4" s="305"/>
      <c r="G4" s="305"/>
      <c r="H4" s="306"/>
      <c r="J4" s="304" t="s">
        <v>178</v>
      </c>
      <c r="K4" s="305"/>
      <c r="L4" s="305"/>
      <c r="M4" s="305"/>
      <c r="N4" s="305"/>
      <c r="O4" s="305"/>
      <c r="P4" s="306"/>
      <c r="Q4" s="112"/>
      <c r="R4" s="304" t="s">
        <v>179</v>
      </c>
      <c r="S4" s="305"/>
      <c r="T4" s="305"/>
      <c r="U4" s="305"/>
      <c r="V4" s="305"/>
      <c r="W4" s="305"/>
      <c r="X4" s="306"/>
      <c r="Y4" s="112"/>
      <c r="Z4" s="304" t="s">
        <v>179</v>
      </c>
      <c r="AA4" s="305"/>
      <c r="AB4" s="305"/>
      <c r="AC4" s="305"/>
      <c r="AD4" s="305"/>
      <c r="AE4" s="305"/>
      <c r="AF4" s="306"/>
      <c r="AG4" s="112"/>
      <c r="AH4" s="304" t="s">
        <v>179</v>
      </c>
      <c r="AI4" s="305"/>
      <c r="AJ4" s="305"/>
      <c r="AK4" s="305"/>
      <c r="AL4" s="305"/>
      <c r="AM4" s="305"/>
      <c r="AN4" s="306"/>
      <c r="AP4" s="304" t="s">
        <v>180</v>
      </c>
      <c r="AQ4" s="305"/>
      <c r="AR4" s="305"/>
      <c r="AS4" s="305"/>
      <c r="AT4" s="305"/>
      <c r="AU4" s="305"/>
      <c r="AV4" s="306"/>
      <c r="AW4" s="112"/>
      <c r="AX4" s="304" t="s">
        <v>181</v>
      </c>
      <c r="AY4" s="305"/>
      <c r="AZ4" s="305"/>
      <c r="BA4" s="305"/>
      <c r="BB4" s="305"/>
      <c r="BC4" s="305"/>
      <c r="BD4" s="306"/>
      <c r="BE4" s="112"/>
      <c r="BF4" s="304" t="s">
        <v>181</v>
      </c>
      <c r="BG4" s="305"/>
      <c r="BH4" s="305"/>
      <c r="BI4" s="305"/>
      <c r="BJ4" s="305"/>
      <c r="BK4" s="305"/>
      <c r="BL4" s="306"/>
      <c r="BM4" s="112"/>
      <c r="BN4" s="304" t="s">
        <v>181</v>
      </c>
      <c r="BO4" s="305"/>
      <c r="BP4" s="305"/>
      <c r="BQ4" s="305"/>
      <c r="BR4" s="305"/>
      <c r="BS4" s="305"/>
      <c r="BT4" s="306"/>
      <c r="BU4" s="112"/>
      <c r="BV4" s="304" t="s">
        <v>182</v>
      </c>
      <c r="BW4" s="305"/>
      <c r="BX4" s="305"/>
      <c r="BY4" s="305"/>
      <c r="BZ4" s="305"/>
      <c r="CA4" s="305"/>
      <c r="CB4" s="306"/>
      <c r="CC4" s="112"/>
      <c r="CD4" s="324" t="s">
        <v>182</v>
      </c>
      <c r="CE4" s="325"/>
      <c r="CF4" s="325"/>
      <c r="CG4" s="325"/>
      <c r="CH4" s="325"/>
      <c r="CI4" s="325"/>
      <c r="CJ4" s="326"/>
      <c r="CK4" s="112"/>
    </row>
    <row r="5" spans="1:112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297" t="s">
        <v>11</v>
      </c>
      <c r="K5" s="298"/>
      <c r="L5" s="297" t="s">
        <v>0</v>
      </c>
      <c r="M5" s="298"/>
      <c r="N5" s="307"/>
      <c r="O5" s="9" t="s">
        <v>13</v>
      </c>
      <c r="P5" s="10"/>
      <c r="Q5" s="112"/>
      <c r="R5" s="297" t="s">
        <v>11</v>
      </c>
      <c r="S5" s="298"/>
      <c r="T5" s="297" t="s">
        <v>0</v>
      </c>
      <c r="U5" s="298"/>
      <c r="V5" s="307"/>
      <c r="W5" s="9" t="s">
        <v>13</v>
      </c>
      <c r="X5" s="10"/>
      <c r="Y5" s="112"/>
      <c r="Z5" s="297" t="s">
        <v>11</v>
      </c>
      <c r="AA5" s="298"/>
      <c r="AB5" s="297" t="s">
        <v>0</v>
      </c>
      <c r="AC5" s="298"/>
      <c r="AD5" s="307"/>
      <c r="AE5" s="9" t="s">
        <v>13</v>
      </c>
      <c r="AF5" s="10"/>
      <c r="AG5" s="112"/>
      <c r="AH5" s="297" t="s">
        <v>11</v>
      </c>
      <c r="AI5" s="298"/>
      <c r="AJ5" s="297" t="s">
        <v>0</v>
      </c>
      <c r="AK5" s="298"/>
      <c r="AL5" s="307"/>
      <c r="AM5" s="9" t="s">
        <v>13</v>
      </c>
      <c r="AN5" s="10"/>
      <c r="AP5" s="297" t="s">
        <v>11</v>
      </c>
      <c r="AQ5" s="298"/>
      <c r="AR5" s="297" t="s">
        <v>0</v>
      </c>
      <c r="AS5" s="298"/>
      <c r="AT5" s="307"/>
      <c r="AU5" s="9" t="s">
        <v>13</v>
      </c>
      <c r="AV5" s="10"/>
      <c r="AW5" s="112"/>
      <c r="AX5" s="297" t="s">
        <v>11</v>
      </c>
      <c r="AY5" s="298"/>
      <c r="AZ5" s="297" t="s">
        <v>0</v>
      </c>
      <c r="BA5" s="298"/>
      <c r="BB5" s="307"/>
      <c r="BC5" s="9" t="s">
        <v>13</v>
      </c>
      <c r="BD5" s="10"/>
      <c r="BE5" s="112"/>
      <c r="BF5" s="297" t="s">
        <v>11</v>
      </c>
      <c r="BG5" s="298"/>
      <c r="BH5" s="297" t="s">
        <v>0</v>
      </c>
      <c r="BI5" s="298"/>
      <c r="BJ5" s="307"/>
      <c r="BK5" s="9" t="s">
        <v>13</v>
      </c>
      <c r="BL5" s="10"/>
      <c r="BM5" s="112"/>
      <c r="BN5" s="297" t="s">
        <v>11</v>
      </c>
      <c r="BO5" s="298"/>
      <c r="BP5" s="297" t="s">
        <v>0</v>
      </c>
      <c r="BQ5" s="298"/>
      <c r="BR5" s="307"/>
      <c r="BS5" s="9" t="s">
        <v>13</v>
      </c>
      <c r="BT5" s="10"/>
      <c r="BU5" s="112"/>
      <c r="BV5" s="297" t="s">
        <v>11</v>
      </c>
      <c r="BW5" s="298"/>
      <c r="BX5" s="297" t="s">
        <v>0</v>
      </c>
      <c r="BY5" s="298"/>
      <c r="BZ5" s="307"/>
      <c r="CA5" s="9" t="s">
        <v>13</v>
      </c>
      <c r="CB5" s="10"/>
      <c r="CC5" s="112"/>
      <c r="CD5" s="297" t="s">
        <v>11</v>
      </c>
      <c r="CE5" s="307"/>
      <c r="CF5" s="297" t="s">
        <v>0</v>
      </c>
      <c r="CG5" s="298"/>
      <c r="CH5" s="307"/>
      <c r="CI5" s="9" t="s">
        <v>13</v>
      </c>
      <c r="CJ5" s="10"/>
      <c r="CK5" s="112"/>
    </row>
    <row r="6" spans="1:112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299"/>
      <c r="K6" s="300"/>
      <c r="L6" s="299"/>
      <c r="M6" s="300"/>
      <c r="N6" s="308"/>
      <c r="O6" s="49" t="s">
        <v>14</v>
      </c>
      <c r="P6" s="6" t="s">
        <v>15</v>
      </c>
      <c r="Q6" s="112"/>
      <c r="R6" s="299"/>
      <c r="S6" s="300"/>
      <c r="T6" s="299"/>
      <c r="U6" s="300"/>
      <c r="V6" s="308"/>
      <c r="W6" s="49" t="s">
        <v>14</v>
      </c>
      <c r="X6" s="6" t="s">
        <v>15</v>
      </c>
      <c r="Y6" s="112"/>
      <c r="Z6" s="299"/>
      <c r="AA6" s="300"/>
      <c r="AB6" s="299"/>
      <c r="AC6" s="300"/>
      <c r="AD6" s="308"/>
      <c r="AE6" s="49" t="s">
        <v>14</v>
      </c>
      <c r="AF6" s="6" t="s">
        <v>15</v>
      </c>
      <c r="AG6" s="112"/>
      <c r="AH6" s="299"/>
      <c r="AI6" s="300"/>
      <c r="AJ6" s="299"/>
      <c r="AK6" s="300"/>
      <c r="AL6" s="308"/>
      <c r="AM6" s="49" t="s">
        <v>14</v>
      </c>
      <c r="AN6" s="6" t="s">
        <v>15</v>
      </c>
      <c r="AP6" s="299"/>
      <c r="AQ6" s="300"/>
      <c r="AR6" s="299"/>
      <c r="AS6" s="300"/>
      <c r="AT6" s="308"/>
      <c r="AU6" s="49" t="s">
        <v>14</v>
      </c>
      <c r="AV6" s="6" t="s">
        <v>15</v>
      </c>
      <c r="AW6" s="112"/>
      <c r="AX6" s="299"/>
      <c r="AY6" s="300"/>
      <c r="AZ6" s="299"/>
      <c r="BA6" s="300"/>
      <c r="BB6" s="308"/>
      <c r="BC6" s="49" t="s">
        <v>14</v>
      </c>
      <c r="BD6" s="6" t="s">
        <v>15</v>
      </c>
      <c r="BE6" s="112"/>
      <c r="BF6" s="299"/>
      <c r="BG6" s="300"/>
      <c r="BH6" s="299"/>
      <c r="BI6" s="300"/>
      <c r="BJ6" s="308"/>
      <c r="BK6" s="49" t="s">
        <v>14</v>
      </c>
      <c r="BL6" s="6" t="s">
        <v>15</v>
      </c>
      <c r="BM6" s="112"/>
      <c r="BN6" s="299"/>
      <c r="BO6" s="300"/>
      <c r="BP6" s="299"/>
      <c r="BQ6" s="300"/>
      <c r="BR6" s="308"/>
      <c r="BS6" s="49" t="s">
        <v>14</v>
      </c>
      <c r="BT6" s="6" t="s">
        <v>15</v>
      </c>
      <c r="BU6" s="112"/>
      <c r="BV6" s="299"/>
      <c r="BW6" s="300"/>
      <c r="BX6" s="299"/>
      <c r="BY6" s="300"/>
      <c r="BZ6" s="308"/>
      <c r="CA6" s="49" t="s">
        <v>14</v>
      </c>
      <c r="CB6" s="6" t="s">
        <v>15</v>
      </c>
      <c r="CC6" s="112"/>
      <c r="CD6" s="299"/>
      <c r="CE6" s="308"/>
      <c r="CF6" s="299"/>
      <c r="CG6" s="300"/>
      <c r="CH6" s="308"/>
      <c r="CI6" s="49" t="s">
        <v>14</v>
      </c>
      <c r="CJ6" s="6" t="s">
        <v>15</v>
      </c>
      <c r="CK6" s="112"/>
    </row>
    <row r="7" spans="1:112" ht="24" customHeight="1" x14ac:dyDescent="0.25">
      <c r="B7" s="317" t="s">
        <v>294</v>
      </c>
      <c r="C7" s="318"/>
      <c r="D7" s="370" t="s">
        <v>2</v>
      </c>
      <c r="E7" s="50" t="s">
        <v>1</v>
      </c>
      <c r="F7" s="55"/>
      <c r="G7" s="51" t="s">
        <v>298</v>
      </c>
      <c r="H7" s="5">
        <v>3500</v>
      </c>
      <c r="J7" s="317" t="s">
        <v>294</v>
      </c>
      <c r="K7" s="318"/>
      <c r="L7" s="370" t="s">
        <v>2</v>
      </c>
      <c r="M7" s="50" t="s">
        <v>1</v>
      </c>
      <c r="N7" s="55"/>
      <c r="O7" s="136" t="s">
        <v>313</v>
      </c>
      <c r="P7" s="128">
        <f>197*5</f>
        <v>985</v>
      </c>
      <c r="Q7" s="112"/>
      <c r="R7" s="317" t="s">
        <v>294</v>
      </c>
      <c r="S7" s="318"/>
      <c r="T7" s="370" t="s">
        <v>2</v>
      </c>
      <c r="U7" s="50" t="s">
        <v>1</v>
      </c>
      <c r="V7" s="55"/>
      <c r="W7" s="51" t="s">
        <v>299</v>
      </c>
      <c r="X7" s="5">
        <v>5880</v>
      </c>
      <c r="Y7" s="112"/>
      <c r="Z7" s="317" t="s">
        <v>294</v>
      </c>
      <c r="AA7" s="318"/>
      <c r="AB7" s="370" t="s">
        <v>2</v>
      </c>
      <c r="AC7" s="50" t="s">
        <v>1</v>
      </c>
      <c r="AD7" s="55"/>
      <c r="AE7" s="51" t="s">
        <v>300</v>
      </c>
      <c r="AF7" s="5">
        <v>1760</v>
      </c>
      <c r="AG7" s="112"/>
      <c r="AH7" s="317" t="s">
        <v>294</v>
      </c>
      <c r="AI7" s="318"/>
      <c r="AJ7" s="372" t="s">
        <v>9</v>
      </c>
      <c r="AK7" s="50" t="s">
        <v>1</v>
      </c>
      <c r="AL7" s="55"/>
      <c r="AM7" s="51" t="s">
        <v>189</v>
      </c>
      <c r="AN7" s="5">
        <v>500</v>
      </c>
      <c r="AP7" s="317" t="s">
        <v>294</v>
      </c>
      <c r="AQ7" s="318"/>
      <c r="AR7" s="370" t="s">
        <v>2</v>
      </c>
      <c r="AS7" s="50" t="s">
        <v>1</v>
      </c>
      <c r="AT7" s="55"/>
      <c r="AU7" s="51" t="s">
        <v>301</v>
      </c>
      <c r="AV7" s="5">
        <v>2590</v>
      </c>
      <c r="AW7" s="112"/>
      <c r="AX7" s="317" t="s">
        <v>294</v>
      </c>
      <c r="AY7" s="318"/>
      <c r="AZ7" s="372" t="s">
        <v>9</v>
      </c>
      <c r="BA7" s="50" t="s">
        <v>1</v>
      </c>
      <c r="BB7" s="55"/>
      <c r="BC7" s="138" t="s">
        <v>312</v>
      </c>
      <c r="BD7" s="128">
        <f>2.8*125</f>
        <v>350</v>
      </c>
      <c r="BE7" s="112"/>
      <c r="BF7" s="317" t="s">
        <v>294</v>
      </c>
      <c r="BG7" s="318"/>
      <c r="BH7" s="372" t="s">
        <v>9</v>
      </c>
      <c r="BI7" s="50" t="s">
        <v>1</v>
      </c>
      <c r="BJ7" s="55"/>
      <c r="BK7" s="138" t="s">
        <v>244</v>
      </c>
      <c r="BL7" s="128">
        <v>1000</v>
      </c>
      <c r="BM7" s="112"/>
      <c r="BN7" s="317" t="s">
        <v>294</v>
      </c>
      <c r="BO7" s="318"/>
      <c r="BP7" s="370" t="s">
        <v>2</v>
      </c>
      <c r="BQ7" s="50" t="s">
        <v>1</v>
      </c>
      <c r="BR7" s="55"/>
      <c r="BS7" s="138" t="s">
        <v>52</v>
      </c>
      <c r="BT7" s="128">
        <v>60</v>
      </c>
      <c r="BU7" s="112"/>
      <c r="BV7" s="317" t="s">
        <v>294</v>
      </c>
      <c r="BW7" s="318"/>
      <c r="BX7" s="370" t="s">
        <v>2</v>
      </c>
      <c r="BY7" s="50" t="s">
        <v>1</v>
      </c>
      <c r="BZ7" s="55"/>
      <c r="CA7" s="138" t="s">
        <v>311</v>
      </c>
      <c r="CB7" s="128">
        <f>210*5</f>
        <v>1050</v>
      </c>
      <c r="CC7" s="112"/>
      <c r="CD7" s="317" t="s">
        <v>294</v>
      </c>
      <c r="CE7" s="318"/>
      <c r="CF7" s="370" t="s">
        <v>2</v>
      </c>
      <c r="CG7" s="50" t="s">
        <v>1</v>
      </c>
      <c r="CH7" s="55"/>
      <c r="CI7" s="51" t="s">
        <v>35</v>
      </c>
      <c r="CJ7" s="5">
        <v>0</v>
      </c>
      <c r="CK7" s="112"/>
    </row>
    <row r="8" spans="1:112" ht="24" customHeight="1" thickBot="1" x14ac:dyDescent="0.3">
      <c r="B8" s="319"/>
      <c r="C8" s="320"/>
      <c r="D8" s="371"/>
      <c r="E8" s="54" t="s">
        <v>3</v>
      </c>
      <c r="F8" s="56"/>
      <c r="G8" s="52" t="s">
        <v>141</v>
      </c>
      <c r="H8" s="3">
        <v>3000</v>
      </c>
      <c r="J8" s="319"/>
      <c r="K8" s="320"/>
      <c r="L8" s="371"/>
      <c r="M8" s="54" t="s">
        <v>3</v>
      </c>
      <c r="N8" s="56"/>
      <c r="O8" s="137" t="s">
        <v>314</v>
      </c>
      <c r="P8" s="129">
        <f>9*300</f>
        <v>2700</v>
      </c>
      <c r="Q8" s="112"/>
      <c r="R8" s="319"/>
      <c r="S8" s="320"/>
      <c r="T8" s="371"/>
      <c r="U8" s="54" t="s">
        <v>3</v>
      </c>
      <c r="V8" s="56"/>
      <c r="W8" s="52" t="s">
        <v>143</v>
      </c>
      <c r="X8" s="3">
        <v>6000</v>
      </c>
      <c r="Y8" s="112"/>
      <c r="Z8" s="319"/>
      <c r="AA8" s="320"/>
      <c r="AB8" s="371"/>
      <c r="AC8" s="54" t="s">
        <v>3</v>
      </c>
      <c r="AD8" s="56"/>
      <c r="AE8" s="52" t="s">
        <v>144</v>
      </c>
      <c r="AF8" s="3">
        <v>1500</v>
      </c>
      <c r="AG8" s="112"/>
      <c r="AH8" s="319"/>
      <c r="AI8" s="320"/>
      <c r="AJ8" s="373"/>
      <c r="AK8" s="54" t="s">
        <v>3</v>
      </c>
      <c r="AL8" s="56"/>
      <c r="AM8" s="52" t="s">
        <v>189</v>
      </c>
      <c r="AN8" s="3">
        <v>700</v>
      </c>
      <c r="AP8" s="319"/>
      <c r="AQ8" s="320"/>
      <c r="AR8" s="371"/>
      <c r="AS8" s="54" t="s">
        <v>3</v>
      </c>
      <c r="AT8" s="56"/>
      <c r="AU8" s="52" t="s">
        <v>244</v>
      </c>
      <c r="AV8" s="3">
        <v>2400</v>
      </c>
      <c r="AW8" s="112"/>
      <c r="AX8" s="319"/>
      <c r="AY8" s="320"/>
      <c r="AZ8" s="373"/>
      <c r="BA8" s="54" t="s">
        <v>3</v>
      </c>
      <c r="BB8" s="56"/>
      <c r="BC8" s="137" t="s">
        <v>312</v>
      </c>
      <c r="BD8" s="129">
        <f>2.8*175</f>
        <v>489.99999999999994</v>
      </c>
      <c r="BE8" s="112"/>
      <c r="BF8" s="319"/>
      <c r="BG8" s="320"/>
      <c r="BH8" s="373"/>
      <c r="BI8" s="54" t="s">
        <v>3</v>
      </c>
      <c r="BJ8" s="56"/>
      <c r="BK8" s="137" t="s">
        <v>244</v>
      </c>
      <c r="BL8" s="129">
        <v>1400</v>
      </c>
      <c r="BM8" s="112"/>
      <c r="BN8" s="319"/>
      <c r="BO8" s="320"/>
      <c r="BP8" s="371"/>
      <c r="BQ8" s="54" t="s">
        <v>3</v>
      </c>
      <c r="BR8" s="56"/>
      <c r="BS8" s="137" t="s">
        <v>119</v>
      </c>
      <c r="BT8" s="129">
        <v>600</v>
      </c>
      <c r="BU8" s="112"/>
      <c r="BV8" s="319"/>
      <c r="BW8" s="320"/>
      <c r="BX8" s="371"/>
      <c r="BY8" s="54" t="s">
        <v>3</v>
      </c>
      <c r="BZ8" s="56"/>
      <c r="CA8" s="137" t="s">
        <v>35</v>
      </c>
      <c r="CB8" s="129">
        <v>0</v>
      </c>
      <c r="CC8" s="112"/>
      <c r="CD8" s="319"/>
      <c r="CE8" s="320"/>
      <c r="CF8" s="371"/>
      <c r="CG8" s="54" t="s">
        <v>3</v>
      </c>
      <c r="CH8" s="56"/>
      <c r="CI8" s="52" t="s">
        <v>35</v>
      </c>
      <c r="CJ8" s="3">
        <v>0</v>
      </c>
      <c r="CK8" s="112"/>
    </row>
    <row r="10" spans="1:112" s="105" customFormat="1" x14ac:dyDescent="0.25">
      <c r="B10" s="107" t="s">
        <v>296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</row>
    <row r="11" spans="1:112" ht="15.75" thickBot="1" x14ac:dyDescent="0.3">
      <c r="B11" s="11" t="s">
        <v>297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</row>
    <row r="12" spans="1:112" x14ac:dyDescent="0.25">
      <c r="A12" s="12"/>
      <c r="B12" s="342" t="s">
        <v>89</v>
      </c>
      <c r="C12" s="343"/>
      <c r="D12" s="343"/>
      <c r="E12" s="343"/>
      <c r="F12" s="343"/>
      <c r="G12" s="343"/>
      <c r="H12" s="344"/>
      <c r="I12" s="12"/>
      <c r="J12" s="342" t="s">
        <v>116</v>
      </c>
      <c r="K12" s="343"/>
      <c r="L12" s="343"/>
      <c r="M12" s="343"/>
      <c r="N12" s="343"/>
      <c r="O12" s="343"/>
      <c r="P12" s="344"/>
      <c r="Q12" s="12"/>
      <c r="R12" s="342" t="s">
        <v>115</v>
      </c>
      <c r="S12" s="343"/>
      <c r="T12" s="343"/>
      <c r="U12" s="343"/>
      <c r="V12" s="343"/>
      <c r="W12" s="343"/>
      <c r="X12" s="344"/>
      <c r="Y12" s="12"/>
      <c r="Z12" s="342" t="s">
        <v>114</v>
      </c>
      <c r="AA12" s="343"/>
      <c r="AB12" s="343"/>
      <c r="AC12" s="343"/>
      <c r="AD12" s="343"/>
      <c r="AE12" s="343"/>
      <c r="AF12" s="344"/>
      <c r="AG12" s="12"/>
      <c r="AH12" s="267" t="s">
        <v>113</v>
      </c>
      <c r="AI12" s="268"/>
      <c r="AJ12" s="268"/>
      <c r="AK12" s="268"/>
      <c r="AL12" s="268"/>
      <c r="AM12" s="268"/>
      <c r="AN12" s="269"/>
      <c r="AO12" s="12"/>
      <c r="AP12" s="267" t="s">
        <v>127</v>
      </c>
      <c r="AQ12" s="268"/>
      <c r="AR12" s="268"/>
      <c r="AS12" s="268"/>
      <c r="AT12" s="268"/>
      <c r="AU12" s="268"/>
      <c r="AV12" s="269"/>
      <c r="AW12" s="12"/>
      <c r="AX12" s="267" t="s">
        <v>148</v>
      </c>
      <c r="AY12" s="268"/>
      <c r="AZ12" s="268"/>
      <c r="BA12" s="268"/>
      <c r="BB12" s="268"/>
      <c r="BC12" s="268"/>
      <c r="BD12" s="269"/>
      <c r="BE12" s="12"/>
      <c r="BF12" s="267" t="s">
        <v>131</v>
      </c>
      <c r="BG12" s="268"/>
      <c r="BH12" s="268"/>
      <c r="BI12" s="268"/>
      <c r="BJ12" s="268"/>
      <c r="BK12" s="268"/>
      <c r="BL12" s="269"/>
      <c r="BM12" s="12"/>
      <c r="BN12" s="267" t="s">
        <v>274</v>
      </c>
      <c r="BO12" s="268"/>
      <c r="BP12" s="268"/>
      <c r="BQ12" s="268"/>
      <c r="BR12" s="268"/>
      <c r="BS12" s="268"/>
      <c r="BT12" s="269"/>
      <c r="BU12" s="12"/>
      <c r="BV12" s="374"/>
      <c r="BW12" s="374"/>
      <c r="BX12" s="374"/>
      <c r="BY12" s="374"/>
      <c r="BZ12" s="374"/>
      <c r="CA12" s="374"/>
      <c r="CB12" s="374"/>
      <c r="CC12" s="149"/>
      <c r="CD12" s="374"/>
      <c r="CE12" s="374"/>
      <c r="CF12" s="374"/>
      <c r="CG12" s="374"/>
      <c r="CH12" s="374"/>
      <c r="CI12" s="374"/>
      <c r="CJ12" s="374"/>
      <c r="CK12" s="12"/>
    </row>
    <row r="13" spans="1:112" ht="15.75" thickBot="1" x14ac:dyDescent="0.3">
      <c r="A13" s="12"/>
      <c r="B13" s="337" t="s">
        <v>90</v>
      </c>
      <c r="C13" s="338"/>
      <c r="D13" s="338"/>
      <c r="E13" s="338"/>
      <c r="F13" s="338"/>
      <c r="G13" s="338"/>
      <c r="H13" s="339"/>
      <c r="I13" s="12"/>
      <c r="J13" s="337" t="s">
        <v>112</v>
      </c>
      <c r="K13" s="338"/>
      <c r="L13" s="338"/>
      <c r="M13" s="338"/>
      <c r="N13" s="338"/>
      <c r="O13" s="338"/>
      <c r="P13" s="339"/>
      <c r="Q13" s="12"/>
      <c r="R13" s="337" t="s">
        <v>111</v>
      </c>
      <c r="S13" s="338"/>
      <c r="T13" s="338"/>
      <c r="U13" s="338"/>
      <c r="V13" s="338"/>
      <c r="W13" s="338"/>
      <c r="X13" s="339"/>
      <c r="Y13" s="12"/>
      <c r="Z13" s="337" t="s">
        <v>111</v>
      </c>
      <c r="AA13" s="338"/>
      <c r="AB13" s="338"/>
      <c r="AC13" s="338"/>
      <c r="AD13" s="338"/>
      <c r="AE13" s="338"/>
      <c r="AF13" s="339"/>
      <c r="AG13" s="12"/>
      <c r="AH13" s="293" t="s">
        <v>111</v>
      </c>
      <c r="AI13" s="294"/>
      <c r="AJ13" s="294"/>
      <c r="AK13" s="294"/>
      <c r="AL13" s="294"/>
      <c r="AM13" s="294"/>
      <c r="AN13" s="295"/>
      <c r="AO13" s="12"/>
      <c r="AP13" s="293" t="s">
        <v>149</v>
      </c>
      <c r="AQ13" s="294"/>
      <c r="AR13" s="294"/>
      <c r="AS13" s="294"/>
      <c r="AT13" s="294"/>
      <c r="AU13" s="294"/>
      <c r="AV13" s="295"/>
      <c r="AW13" s="12"/>
      <c r="AX13" s="293" t="s">
        <v>276</v>
      </c>
      <c r="AY13" s="294"/>
      <c r="AZ13" s="294"/>
      <c r="BA13" s="294"/>
      <c r="BB13" s="294"/>
      <c r="BC13" s="294"/>
      <c r="BD13" s="295"/>
      <c r="BE13" s="12"/>
      <c r="BF13" s="293" t="s">
        <v>149</v>
      </c>
      <c r="BG13" s="294"/>
      <c r="BH13" s="294"/>
      <c r="BI13" s="294"/>
      <c r="BJ13" s="294"/>
      <c r="BK13" s="294"/>
      <c r="BL13" s="295"/>
      <c r="BM13" s="12"/>
      <c r="BN13" s="293" t="s">
        <v>275</v>
      </c>
      <c r="BO13" s="294"/>
      <c r="BP13" s="294"/>
      <c r="BQ13" s="294"/>
      <c r="BR13" s="294"/>
      <c r="BS13" s="294"/>
      <c r="BT13" s="295"/>
      <c r="BU13" s="12"/>
      <c r="BV13" s="374"/>
      <c r="BW13" s="374"/>
      <c r="BX13" s="374"/>
      <c r="BY13" s="374"/>
      <c r="BZ13" s="374"/>
      <c r="CA13" s="374"/>
      <c r="CB13" s="374"/>
      <c r="CC13" s="149"/>
      <c r="CD13" s="374"/>
      <c r="CE13" s="374"/>
      <c r="CF13" s="374"/>
      <c r="CG13" s="374"/>
      <c r="CH13" s="374"/>
      <c r="CI13" s="374"/>
      <c r="CJ13" s="374"/>
      <c r="CK13" s="12"/>
    </row>
    <row r="14" spans="1:112" s="44" customFormat="1" ht="72" customHeight="1" thickBot="1" x14ac:dyDescent="0.3">
      <c r="B14" s="340" t="s">
        <v>0</v>
      </c>
      <c r="C14" s="341"/>
      <c r="D14" s="340" t="s">
        <v>11</v>
      </c>
      <c r="E14" s="280"/>
      <c r="F14" s="42" t="s">
        <v>23</v>
      </c>
      <c r="G14" s="42" t="s">
        <v>10</v>
      </c>
      <c r="H14" s="48" t="s">
        <v>91</v>
      </c>
      <c r="J14" s="340" t="s">
        <v>0</v>
      </c>
      <c r="K14" s="341"/>
      <c r="L14" s="340" t="s">
        <v>11</v>
      </c>
      <c r="M14" s="280"/>
      <c r="N14" s="42" t="s">
        <v>23</v>
      </c>
      <c r="O14" s="42" t="s">
        <v>10</v>
      </c>
      <c r="P14" s="48" t="s">
        <v>91</v>
      </c>
      <c r="R14" s="340" t="s">
        <v>0</v>
      </c>
      <c r="S14" s="341"/>
      <c r="T14" s="340" t="s">
        <v>11</v>
      </c>
      <c r="U14" s="280"/>
      <c r="V14" s="42" t="s">
        <v>23</v>
      </c>
      <c r="W14" s="42" t="s">
        <v>10</v>
      </c>
      <c r="X14" s="48" t="s">
        <v>91</v>
      </c>
      <c r="Z14" s="340" t="s">
        <v>0</v>
      </c>
      <c r="AA14" s="341"/>
      <c r="AB14" s="340" t="s">
        <v>11</v>
      </c>
      <c r="AC14" s="280"/>
      <c r="AD14" s="42" t="s">
        <v>23</v>
      </c>
      <c r="AE14" s="42" t="s">
        <v>10</v>
      </c>
      <c r="AF14" s="48" t="s">
        <v>91</v>
      </c>
      <c r="AH14" s="291" t="s">
        <v>0</v>
      </c>
      <c r="AI14" s="296"/>
      <c r="AJ14" s="280" t="s">
        <v>11</v>
      </c>
      <c r="AK14" s="292"/>
      <c r="AL14" s="42" t="s">
        <v>23</v>
      </c>
      <c r="AM14" s="42" t="s">
        <v>10</v>
      </c>
      <c r="AN14" s="48" t="s">
        <v>91</v>
      </c>
      <c r="AP14" s="291" t="s">
        <v>0</v>
      </c>
      <c r="AQ14" s="296"/>
      <c r="AR14" s="280" t="s">
        <v>11</v>
      </c>
      <c r="AS14" s="292"/>
      <c r="AT14" s="42" t="s">
        <v>23</v>
      </c>
      <c r="AU14" s="42" t="s">
        <v>10</v>
      </c>
      <c r="AV14" s="48" t="s">
        <v>91</v>
      </c>
      <c r="AX14" s="291" t="s">
        <v>0</v>
      </c>
      <c r="AY14" s="296"/>
      <c r="AZ14" s="280" t="s">
        <v>11</v>
      </c>
      <c r="BA14" s="292"/>
      <c r="BB14" s="42" t="s">
        <v>23</v>
      </c>
      <c r="BC14" s="42" t="s">
        <v>10</v>
      </c>
      <c r="BD14" s="48" t="s">
        <v>91</v>
      </c>
      <c r="BF14" s="291" t="s">
        <v>0</v>
      </c>
      <c r="BG14" s="296"/>
      <c r="BH14" s="280" t="s">
        <v>11</v>
      </c>
      <c r="BI14" s="292"/>
      <c r="BJ14" s="42" t="s">
        <v>23</v>
      </c>
      <c r="BK14" s="42" t="s">
        <v>10</v>
      </c>
      <c r="BL14" s="48" t="s">
        <v>91</v>
      </c>
      <c r="BN14" s="291" t="s">
        <v>0</v>
      </c>
      <c r="BO14" s="296"/>
      <c r="BP14" s="280" t="s">
        <v>11</v>
      </c>
      <c r="BQ14" s="292"/>
      <c r="BR14" s="42" t="s">
        <v>23</v>
      </c>
      <c r="BS14" s="42" t="s">
        <v>10</v>
      </c>
      <c r="BT14" s="48" t="s">
        <v>91</v>
      </c>
      <c r="BV14" s="375"/>
      <c r="BW14" s="375"/>
      <c r="BX14" s="375"/>
      <c r="BY14" s="375"/>
      <c r="BZ14" s="123"/>
      <c r="CA14" s="123"/>
      <c r="CB14" s="123"/>
      <c r="CC14" s="150"/>
      <c r="CD14" s="375"/>
      <c r="CE14" s="375"/>
      <c r="CF14" s="375"/>
      <c r="CG14" s="375"/>
      <c r="CH14" s="123"/>
      <c r="CI14" s="123"/>
      <c r="CJ14" s="123"/>
    </row>
    <row r="15" spans="1:112" ht="15" customHeight="1" x14ac:dyDescent="0.25">
      <c r="A15" s="13"/>
      <c r="B15" s="359" t="s">
        <v>2</v>
      </c>
      <c r="C15" s="367"/>
      <c r="D15" s="273" t="s">
        <v>303</v>
      </c>
      <c r="E15" s="15" t="s">
        <v>4</v>
      </c>
      <c r="F15" s="16"/>
      <c r="G15" s="19"/>
      <c r="H15" s="282" t="s">
        <v>308</v>
      </c>
      <c r="I15" s="13"/>
      <c r="J15" s="359" t="s">
        <v>2</v>
      </c>
      <c r="K15" s="367"/>
      <c r="L15" s="273" t="s">
        <v>303</v>
      </c>
      <c r="M15" s="15" t="s">
        <v>4</v>
      </c>
      <c r="N15" s="16">
        <v>2</v>
      </c>
      <c r="O15" s="19">
        <f t="shared" ref="O15:O33" si="0">SUM(N15*5)</f>
        <v>10</v>
      </c>
      <c r="P15" s="282" t="s">
        <v>205</v>
      </c>
      <c r="Q15" s="13"/>
      <c r="R15" s="359" t="s">
        <v>2</v>
      </c>
      <c r="S15" s="367"/>
      <c r="T15" s="273" t="s">
        <v>303</v>
      </c>
      <c r="U15" s="15" t="s">
        <v>4</v>
      </c>
      <c r="V15" s="16">
        <v>42</v>
      </c>
      <c r="W15" s="19">
        <f t="shared" ref="W15:W49" si="1">SUM(V15*5)</f>
        <v>210</v>
      </c>
      <c r="X15" s="282" t="s">
        <v>309</v>
      </c>
      <c r="Y15" s="13"/>
      <c r="Z15" s="359" t="s">
        <v>2</v>
      </c>
      <c r="AA15" s="367"/>
      <c r="AB15" s="273" t="s">
        <v>303</v>
      </c>
      <c r="AC15" s="15" t="s">
        <v>4</v>
      </c>
      <c r="AD15" s="16">
        <v>8</v>
      </c>
      <c r="AE15" s="19">
        <f t="shared" ref="AE15:AE32" si="2">SUM(AD15*5)</f>
        <v>40</v>
      </c>
      <c r="AF15" s="282" t="s">
        <v>155</v>
      </c>
      <c r="AG15" s="13"/>
      <c r="AH15" s="376" t="s">
        <v>9</v>
      </c>
      <c r="AI15" s="377"/>
      <c r="AJ15" s="273" t="s">
        <v>303</v>
      </c>
      <c r="AK15" s="15" t="s">
        <v>4</v>
      </c>
      <c r="AL15" s="16"/>
      <c r="AM15" s="19"/>
      <c r="AN15" s="283" t="s">
        <v>310</v>
      </c>
      <c r="AO15" s="13"/>
      <c r="AP15" s="361" t="s">
        <v>2</v>
      </c>
      <c r="AQ15" s="362"/>
      <c r="AR15" s="273" t="s">
        <v>303</v>
      </c>
      <c r="AS15" s="15" t="s">
        <v>4</v>
      </c>
      <c r="AT15" s="16">
        <v>10</v>
      </c>
      <c r="AU15" s="19">
        <f>SUM(AT15*5)</f>
        <v>50</v>
      </c>
      <c r="AV15" s="282" t="s">
        <v>155</v>
      </c>
      <c r="AW15" s="13"/>
      <c r="AX15" s="376" t="s">
        <v>9</v>
      </c>
      <c r="AY15" s="377"/>
      <c r="AZ15" s="273" t="s">
        <v>303</v>
      </c>
      <c r="BA15" s="15" t="s">
        <v>4</v>
      </c>
      <c r="BB15" s="16"/>
      <c r="BC15" s="19"/>
      <c r="BD15" s="283" t="s">
        <v>238</v>
      </c>
      <c r="BE15" s="13"/>
      <c r="BF15" s="376" t="s">
        <v>9</v>
      </c>
      <c r="BG15" s="377"/>
      <c r="BH15" s="393" t="s">
        <v>303</v>
      </c>
      <c r="BI15" s="162" t="s">
        <v>4</v>
      </c>
      <c r="BJ15" s="139"/>
      <c r="BK15" s="140"/>
      <c r="BL15" s="390" t="s">
        <v>102</v>
      </c>
      <c r="BM15" s="13"/>
      <c r="BN15" s="361" t="s">
        <v>2</v>
      </c>
      <c r="BO15" s="362"/>
      <c r="BP15" s="393" t="s">
        <v>263</v>
      </c>
      <c r="BQ15" s="162" t="s">
        <v>4</v>
      </c>
      <c r="BR15" s="139"/>
      <c r="BS15" s="140"/>
      <c r="BT15" s="390"/>
      <c r="BU15" s="13"/>
      <c r="BV15" s="384"/>
      <c r="BW15" s="384"/>
      <c r="BX15" s="384"/>
      <c r="BY15" s="96"/>
      <c r="BZ15" s="96"/>
      <c r="CA15" s="124"/>
      <c r="CB15" s="382"/>
      <c r="CC15" s="125"/>
      <c r="CD15" s="384"/>
      <c r="CE15" s="384"/>
      <c r="CF15" s="384"/>
      <c r="CG15" s="96"/>
      <c r="CH15" s="96"/>
      <c r="CI15" s="124"/>
      <c r="CJ15" s="382"/>
      <c r="CK15" s="13"/>
    </row>
    <row r="16" spans="1:112" ht="15" customHeight="1" x14ac:dyDescent="0.25">
      <c r="A16" s="13"/>
      <c r="B16" s="361"/>
      <c r="C16" s="368"/>
      <c r="D16" s="274"/>
      <c r="E16" s="21" t="s">
        <v>5</v>
      </c>
      <c r="F16" s="83"/>
      <c r="G16" s="25"/>
      <c r="H16" s="283"/>
      <c r="I16" s="13"/>
      <c r="J16" s="361"/>
      <c r="K16" s="368"/>
      <c r="L16" s="274"/>
      <c r="M16" s="21" t="s">
        <v>5</v>
      </c>
      <c r="N16" s="83">
        <v>2</v>
      </c>
      <c r="O16" s="25">
        <f t="shared" si="0"/>
        <v>10</v>
      </c>
      <c r="P16" s="283"/>
      <c r="Q16" s="13"/>
      <c r="R16" s="361"/>
      <c r="S16" s="368"/>
      <c r="T16" s="274"/>
      <c r="U16" s="21" t="s">
        <v>5</v>
      </c>
      <c r="V16" s="83">
        <v>42</v>
      </c>
      <c r="W16" s="25">
        <f t="shared" si="1"/>
        <v>210</v>
      </c>
      <c r="X16" s="283"/>
      <c r="Y16" s="13"/>
      <c r="Z16" s="361"/>
      <c r="AA16" s="368"/>
      <c r="AB16" s="274"/>
      <c r="AC16" s="21" t="s">
        <v>5</v>
      </c>
      <c r="AD16" s="83">
        <v>8</v>
      </c>
      <c r="AE16" s="25">
        <f t="shared" si="2"/>
        <v>40</v>
      </c>
      <c r="AF16" s="283"/>
      <c r="AG16" s="13"/>
      <c r="AH16" s="376"/>
      <c r="AI16" s="377"/>
      <c r="AJ16" s="274"/>
      <c r="AK16" s="21" t="s">
        <v>5</v>
      </c>
      <c r="AL16" s="83"/>
      <c r="AM16" s="25"/>
      <c r="AN16" s="283"/>
      <c r="AO16" s="13"/>
      <c r="AP16" s="361"/>
      <c r="AQ16" s="362"/>
      <c r="AR16" s="274"/>
      <c r="AS16" s="21" t="s">
        <v>5</v>
      </c>
      <c r="AT16" s="83">
        <v>10</v>
      </c>
      <c r="AU16" s="25">
        <f t="shared" ref="AU16:AU49" si="3">SUM(AT16*5)</f>
        <v>50</v>
      </c>
      <c r="AV16" s="283"/>
      <c r="AW16" s="13"/>
      <c r="AX16" s="376"/>
      <c r="AY16" s="377"/>
      <c r="AZ16" s="274"/>
      <c r="BA16" s="21" t="s">
        <v>5</v>
      </c>
      <c r="BB16" s="83"/>
      <c r="BC16" s="25"/>
      <c r="BD16" s="283"/>
      <c r="BE16" s="13"/>
      <c r="BF16" s="376"/>
      <c r="BG16" s="377"/>
      <c r="BH16" s="394"/>
      <c r="BI16" s="160" t="s">
        <v>5</v>
      </c>
      <c r="BJ16" s="141"/>
      <c r="BK16" s="142"/>
      <c r="BL16" s="390"/>
      <c r="BM16" s="13"/>
      <c r="BN16" s="361"/>
      <c r="BO16" s="362"/>
      <c r="BP16" s="394"/>
      <c r="BQ16" s="160" t="s">
        <v>5</v>
      </c>
      <c r="BR16" s="141"/>
      <c r="BS16" s="142"/>
      <c r="BT16" s="390"/>
      <c r="BU16" s="13"/>
      <c r="BV16" s="384"/>
      <c r="BW16" s="384"/>
      <c r="BX16" s="384"/>
      <c r="BY16" s="96"/>
      <c r="BZ16" s="96"/>
      <c r="CA16" s="124"/>
      <c r="CB16" s="382"/>
      <c r="CC16" s="125"/>
      <c r="CD16" s="384"/>
      <c r="CE16" s="384"/>
      <c r="CF16" s="384"/>
      <c r="CG16" s="96"/>
      <c r="CH16" s="96"/>
      <c r="CI16" s="124"/>
      <c r="CJ16" s="382"/>
      <c r="CK16" s="13"/>
    </row>
    <row r="17" spans="1:89" ht="15" customHeight="1" x14ac:dyDescent="0.25">
      <c r="A17" s="13"/>
      <c r="B17" s="361"/>
      <c r="C17" s="368"/>
      <c r="D17" s="274"/>
      <c r="E17" s="21" t="s">
        <v>6</v>
      </c>
      <c r="F17" s="16"/>
      <c r="G17" s="25"/>
      <c r="H17" s="283"/>
      <c r="I17" s="13"/>
      <c r="J17" s="361"/>
      <c r="K17" s="368"/>
      <c r="L17" s="274"/>
      <c r="M17" s="21" t="s">
        <v>6</v>
      </c>
      <c r="N17" s="16">
        <v>2</v>
      </c>
      <c r="O17" s="25">
        <f t="shared" si="0"/>
        <v>10</v>
      </c>
      <c r="P17" s="283"/>
      <c r="Q17" s="13"/>
      <c r="R17" s="361"/>
      <c r="S17" s="368"/>
      <c r="T17" s="274"/>
      <c r="U17" s="21" t="s">
        <v>6</v>
      </c>
      <c r="V17" s="16">
        <v>42</v>
      </c>
      <c r="W17" s="25">
        <f t="shared" si="1"/>
        <v>210</v>
      </c>
      <c r="X17" s="283"/>
      <c r="Y17" s="13"/>
      <c r="Z17" s="361"/>
      <c r="AA17" s="368"/>
      <c r="AB17" s="274"/>
      <c r="AC17" s="21" t="s">
        <v>6</v>
      </c>
      <c r="AD17" s="16">
        <v>8</v>
      </c>
      <c r="AE17" s="25">
        <f t="shared" si="2"/>
        <v>40</v>
      </c>
      <c r="AF17" s="283"/>
      <c r="AG17" s="13"/>
      <c r="AH17" s="376"/>
      <c r="AI17" s="377"/>
      <c r="AJ17" s="274"/>
      <c r="AK17" s="21" t="s">
        <v>6</v>
      </c>
      <c r="AL17" s="16"/>
      <c r="AM17" s="25"/>
      <c r="AN17" s="283"/>
      <c r="AO17" s="13"/>
      <c r="AP17" s="361"/>
      <c r="AQ17" s="362"/>
      <c r="AR17" s="274"/>
      <c r="AS17" s="21" t="s">
        <v>6</v>
      </c>
      <c r="AT17" s="16">
        <v>10</v>
      </c>
      <c r="AU17" s="25">
        <f t="shared" si="3"/>
        <v>50</v>
      </c>
      <c r="AV17" s="283"/>
      <c r="AW17" s="13"/>
      <c r="AX17" s="376"/>
      <c r="AY17" s="377"/>
      <c r="AZ17" s="274"/>
      <c r="BA17" s="21" t="s">
        <v>6</v>
      </c>
      <c r="BB17" s="83"/>
      <c r="BC17" s="25"/>
      <c r="BD17" s="283"/>
      <c r="BE17" s="13"/>
      <c r="BF17" s="376"/>
      <c r="BG17" s="377"/>
      <c r="BH17" s="394"/>
      <c r="BI17" s="160" t="s">
        <v>6</v>
      </c>
      <c r="BJ17" s="139"/>
      <c r="BK17" s="142"/>
      <c r="BL17" s="390"/>
      <c r="BM17" s="13"/>
      <c r="BN17" s="361"/>
      <c r="BO17" s="362"/>
      <c r="BP17" s="394"/>
      <c r="BQ17" s="160" t="s">
        <v>6</v>
      </c>
      <c r="BR17" s="139"/>
      <c r="BS17" s="142"/>
      <c r="BT17" s="390"/>
      <c r="BU17" s="13"/>
      <c r="BV17" s="384"/>
      <c r="BW17" s="384"/>
      <c r="BX17" s="384"/>
      <c r="BY17" s="96"/>
      <c r="BZ17" s="96"/>
      <c r="CA17" s="124"/>
      <c r="CB17" s="382"/>
      <c r="CC17" s="125"/>
      <c r="CD17" s="384"/>
      <c r="CE17" s="384"/>
      <c r="CF17" s="384"/>
      <c r="CG17" s="96"/>
      <c r="CH17" s="96"/>
      <c r="CI17" s="124"/>
      <c r="CJ17" s="382"/>
      <c r="CK17" s="13"/>
    </row>
    <row r="18" spans="1:89" ht="15" customHeight="1" x14ac:dyDescent="0.25">
      <c r="A18" s="13"/>
      <c r="B18" s="361"/>
      <c r="C18" s="368"/>
      <c r="D18" s="274"/>
      <c r="E18" s="21" t="s">
        <v>5</v>
      </c>
      <c r="F18" s="83">
        <v>22</v>
      </c>
      <c r="G18" s="25">
        <f>SUM(F18*5)</f>
        <v>110</v>
      </c>
      <c r="H18" s="283"/>
      <c r="I18" s="13"/>
      <c r="J18" s="361"/>
      <c r="K18" s="368"/>
      <c r="L18" s="274"/>
      <c r="M18" s="21" t="s">
        <v>5</v>
      </c>
      <c r="N18" s="83">
        <v>2</v>
      </c>
      <c r="O18" s="25">
        <f t="shared" si="0"/>
        <v>10</v>
      </c>
      <c r="P18" s="283"/>
      <c r="Q18" s="13"/>
      <c r="R18" s="361"/>
      <c r="S18" s="368"/>
      <c r="T18" s="274"/>
      <c r="U18" s="21" t="s">
        <v>5</v>
      </c>
      <c r="V18" s="83">
        <v>42</v>
      </c>
      <c r="W18" s="25">
        <f t="shared" si="1"/>
        <v>210</v>
      </c>
      <c r="X18" s="283"/>
      <c r="Y18" s="13"/>
      <c r="Z18" s="361"/>
      <c r="AA18" s="368"/>
      <c r="AB18" s="274"/>
      <c r="AC18" s="21" t="s">
        <v>5</v>
      </c>
      <c r="AD18" s="83">
        <v>8</v>
      </c>
      <c r="AE18" s="25">
        <f t="shared" si="2"/>
        <v>40</v>
      </c>
      <c r="AF18" s="283"/>
      <c r="AG18" s="13"/>
      <c r="AH18" s="376"/>
      <c r="AI18" s="377"/>
      <c r="AJ18" s="274"/>
      <c r="AK18" s="21" t="s">
        <v>5</v>
      </c>
      <c r="AL18" s="83"/>
      <c r="AM18" s="25"/>
      <c r="AN18" s="283"/>
      <c r="AO18" s="13"/>
      <c r="AP18" s="361"/>
      <c r="AQ18" s="362"/>
      <c r="AR18" s="274"/>
      <c r="AS18" s="21" t="s">
        <v>5</v>
      </c>
      <c r="AT18" s="83">
        <v>10</v>
      </c>
      <c r="AU18" s="25">
        <f t="shared" si="3"/>
        <v>50</v>
      </c>
      <c r="AV18" s="283"/>
      <c r="AW18" s="13"/>
      <c r="AX18" s="376"/>
      <c r="AY18" s="377"/>
      <c r="AZ18" s="274"/>
      <c r="BA18" s="21" t="s">
        <v>5</v>
      </c>
      <c r="BB18" s="83">
        <v>2</v>
      </c>
      <c r="BC18" s="25">
        <f>SUM(BB18)*125</f>
        <v>250</v>
      </c>
      <c r="BD18" s="283"/>
      <c r="BE18" s="13"/>
      <c r="BF18" s="376"/>
      <c r="BG18" s="377"/>
      <c r="BH18" s="394"/>
      <c r="BI18" s="160" t="s">
        <v>5</v>
      </c>
      <c r="BJ18" s="141"/>
      <c r="BK18" s="142"/>
      <c r="BL18" s="390"/>
      <c r="BM18" s="13"/>
      <c r="BN18" s="361"/>
      <c r="BO18" s="362"/>
      <c r="BP18" s="394"/>
      <c r="BQ18" s="160" t="s">
        <v>5</v>
      </c>
      <c r="BR18" s="141"/>
      <c r="BS18" s="142"/>
      <c r="BT18" s="390"/>
      <c r="BU18" s="13"/>
      <c r="BV18" s="384"/>
      <c r="BW18" s="384"/>
      <c r="BX18" s="384"/>
      <c r="BY18" s="96"/>
      <c r="BZ18" s="96"/>
      <c r="CA18" s="124"/>
      <c r="CB18" s="382"/>
      <c r="CC18" s="125"/>
      <c r="CD18" s="384"/>
      <c r="CE18" s="384"/>
      <c r="CF18" s="384"/>
      <c r="CG18" s="96"/>
      <c r="CH18" s="96"/>
      <c r="CI18" s="124"/>
      <c r="CJ18" s="382"/>
      <c r="CK18" s="13"/>
    </row>
    <row r="19" spans="1:89" ht="15" customHeight="1" x14ac:dyDescent="0.25">
      <c r="A19" s="13"/>
      <c r="B19" s="361"/>
      <c r="C19" s="368"/>
      <c r="D19" s="274"/>
      <c r="E19" s="21" t="s">
        <v>7</v>
      </c>
      <c r="F19" s="16">
        <v>22</v>
      </c>
      <c r="G19" s="25">
        <f>SUM(F19*5)</f>
        <v>110</v>
      </c>
      <c r="H19" s="283"/>
      <c r="I19" s="13"/>
      <c r="J19" s="361"/>
      <c r="K19" s="368"/>
      <c r="L19" s="274"/>
      <c r="M19" s="21" t="s">
        <v>7</v>
      </c>
      <c r="N19" s="16">
        <v>2</v>
      </c>
      <c r="O19" s="25">
        <f t="shared" si="0"/>
        <v>10</v>
      </c>
      <c r="P19" s="283"/>
      <c r="Q19" s="13"/>
      <c r="R19" s="361"/>
      <c r="S19" s="368"/>
      <c r="T19" s="274"/>
      <c r="U19" s="21" t="s">
        <v>7</v>
      </c>
      <c r="V19" s="16">
        <v>42</v>
      </c>
      <c r="W19" s="25">
        <f t="shared" si="1"/>
        <v>210</v>
      </c>
      <c r="X19" s="283"/>
      <c r="Y19" s="13"/>
      <c r="Z19" s="361"/>
      <c r="AA19" s="368"/>
      <c r="AB19" s="274"/>
      <c r="AC19" s="21" t="s">
        <v>7</v>
      </c>
      <c r="AD19" s="16"/>
      <c r="AE19" s="25"/>
      <c r="AF19" s="283"/>
      <c r="AG19" s="13"/>
      <c r="AH19" s="376"/>
      <c r="AI19" s="377"/>
      <c r="AJ19" s="274"/>
      <c r="AK19" s="21" t="s">
        <v>7</v>
      </c>
      <c r="AL19" s="16">
        <v>2</v>
      </c>
      <c r="AM19" s="25">
        <f>SUM(AL19*125)</f>
        <v>250</v>
      </c>
      <c r="AN19" s="283"/>
      <c r="AO19" s="13"/>
      <c r="AP19" s="361"/>
      <c r="AQ19" s="362"/>
      <c r="AR19" s="274"/>
      <c r="AS19" s="21" t="s">
        <v>7</v>
      </c>
      <c r="AT19" s="16">
        <v>10</v>
      </c>
      <c r="AU19" s="25">
        <f t="shared" si="3"/>
        <v>50</v>
      </c>
      <c r="AV19" s="283"/>
      <c r="AW19" s="13"/>
      <c r="AX19" s="376"/>
      <c r="AY19" s="377"/>
      <c r="AZ19" s="274"/>
      <c r="BA19" s="21" t="s">
        <v>7</v>
      </c>
      <c r="BB19" s="83"/>
      <c r="BC19" s="25"/>
      <c r="BD19" s="283"/>
      <c r="BE19" s="13"/>
      <c r="BF19" s="376"/>
      <c r="BG19" s="377"/>
      <c r="BH19" s="394"/>
      <c r="BI19" s="160" t="s">
        <v>7</v>
      </c>
      <c r="BJ19" s="139"/>
      <c r="BK19" s="142"/>
      <c r="BL19" s="390"/>
      <c r="BM19" s="13"/>
      <c r="BN19" s="361"/>
      <c r="BO19" s="362"/>
      <c r="BP19" s="394"/>
      <c r="BQ19" s="160" t="s">
        <v>7</v>
      </c>
      <c r="BR19" s="139"/>
      <c r="BS19" s="142"/>
      <c r="BT19" s="390"/>
      <c r="BU19" s="13"/>
      <c r="BV19" s="384"/>
      <c r="BW19" s="384"/>
      <c r="BX19" s="384"/>
      <c r="BY19" s="96"/>
      <c r="BZ19" s="96"/>
      <c r="CA19" s="124"/>
      <c r="CB19" s="382"/>
      <c r="CC19" s="125"/>
      <c r="CD19" s="384"/>
      <c r="CE19" s="384"/>
      <c r="CF19" s="384"/>
      <c r="CG19" s="96"/>
      <c r="CH19" s="96"/>
      <c r="CI19" s="124"/>
      <c r="CJ19" s="382"/>
      <c r="CK19" s="13"/>
    </row>
    <row r="20" spans="1:89" ht="15" customHeight="1" x14ac:dyDescent="0.25">
      <c r="A20" s="13"/>
      <c r="B20" s="361"/>
      <c r="C20" s="368"/>
      <c r="D20" s="274"/>
      <c r="E20" s="27" t="s">
        <v>8</v>
      </c>
      <c r="F20" s="22"/>
      <c r="G20" s="25"/>
      <c r="H20" s="283"/>
      <c r="I20" s="13"/>
      <c r="J20" s="361"/>
      <c r="K20" s="368"/>
      <c r="L20" s="274"/>
      <c r="M20" s="27" t="s">
        <v>8</v>
      </c>
      <c r="N20" s="22"/>
      <c r="O20" s="25"/>
      <c r="P20" s="283"/>
      <c r="Q20" s="13"/>
      <c r="R20" s="361"/>
      <c r="S20" s="368"/>
      <c r="T20" s="274"/>
      <c r="U20" s="27" t="s">
        <v>8</v>
      </c>
      <c r="V20" s="22">
        <v>42</v>
      </c>
      <c r="W20" s="25">
        <f t="shared" si="1"/>
        <v>210</v>
      </c>
      <c r="X20" s="283"/>
      <c r="Y20" s="13"/>
      <c r="Z20" s="361"/>
      <c r="AA20" s="368"/>
      <c r="AB20" s="274"/>
      <c r="AC20" s="27" t="s">
        <v>8</v>
      </c>
      <c r="AD20" s="22"/>
      <c r="AE20" s="25"/>
      <c r="AF20" s="283"/>
      <c r="AG20" s="13"/>
      <c r="AH20" s="376"/>
      <c r="AI20" s="377"/>
      <c r="AJ20" s="274"/>
      <c r="AK20" s="27" t="s">
        <v>8</v>
      </c>
      <c r="AL20" s="22"/>
      <c r="AM20" s="25"/>
      <c r="AN20" s="283"/>
      <c r="AO20" s="13"/>
      <c r="AP20" s="361"/>
      <c r="AQ20" s="362"/>
      <c r="AR20" s="274"/>
      <c r="AS20" s="27" t="s">
        <v>8</v>
      </c>
      <c r="AT20" s="22">
        <v>4</v>
      </c>
      <c r="AU20" s="25">
        <f t="shared" si="3"/>
        <v>20</v>
      </c>
      <c r="AV20" s="283"/>
      <c r="AW20" s="13"/>
      <c r="AX20" s="376"/>
      <c r="AY20" s="377"/>
      <c r="AZ20" s="274"/>
      <c r="BA20" s="27" t="s">
        <v>8</v>
      </c>
      <c r="BB20" s="22"/>
      <c r="BC20" s="25"/>
      <c r="BD20" s="283"/>
      <c r="BE20" s="13"/>
      <c r="BF20" s="376"/>
      <c r="BG20" s="377"/>
      <c r="BH20" s="394"/>
      <c r="BI20" s="161" t="s">
        <v>8</v>
      </c>
      <c r="BJ20" s="143"/>
      <c r="BK20" s="142"/>
      <c r="BL20" s="390"/>
      <c r="BM20" s="13"/>
      <c r="BN20" s="361"/>
      <c r="BO20" s="362"/>
      <c r="BP20" s="394"/>
      <c r="BQ20" s="161" t="s">
        <v>8</v>
      </c>
      <c r="BR20" s="143"/>
      <c r="BS20" s="142"/>
      <c r="BT20" s="390"/>
      <c r="BU20" s="13"/>
      <c r="BV20" s="384"/>
      <c r="BW20" s="384"/>
      <c r="BX20" s="384"/>
      <c r="BY20" s="96"/>
      <c r="BZ20" s="96"/>
      <c r="CA20" s="124"/>
      <c r="CB20" s="382"/>
      <c r="CC20" s="125"/>
      <c r="CD20" s="384"/>
      <c r="CE20" s="384"/>
      <c r="CF20" s="384"/>
      <c r="CG20" s="96"/>
      <c r="CH20" s="96"/>
      <c r="CI20" s="124"/>
      <c r="CJ20" s="382"/>
      <c r="CK20" s="13"/>
    </row>
    <row r="21" spans="1:89" ht="15" customHeight="1" thickBot="1" x14ac:dyDescent="0.3">
      <c r="A21" s="13"/>
      <c r="B21" s="363"/>
      <c r="C21" s="369"/>
      <c r="D21" s="275"/>
      <c r="E21" s="15" t="s">
        <v>8</v>
      </c>
      <c r="F21" s="28"/>
      <c r="G21" s="29"/>
      <c r="H21" s="284"/>
      <c r="I21" s="13"/>
      <c r="J21" s="363"/>
      <c r="K21" s="369"/>
      <c r="L21" s="275"/>
      <c r="M21" s="15" t="s">
        <v>8</v>
      </c>
      <c r="N21" s="28"/>
      <c r="O21" s="29"/>
      <c r="P21" s="284"/>
      <c r="Q21" s="13"/>
      <c r="R21" s="363"/>
      <c r="S21" s="369"/>
      <c r="T21" s="275"/>
      <c r="U21" s="15" t="s">
        <v>8</v>
      </c>
      <c r="V21" s="28">
        <v>42</v>
      </c>
      <c r="W21" s="29">
        <f t="shared" si="1"/>
        <v>210</v>
      </c>
      <c r="X21" s="284"/>
      <c r="Y21" s="13"/>
      <c r="Z21" s="363"/>
      <c r="AA21" s="369"/>
      <c r="AB21" s="275"/>
      <c r="AC21" s="15" t="s">
        <v>8</v>
      </c>
      <c r="AD21" s="28"/>
      <c r="AE21" s="29"/>
      <c r="AF21" s="284"/>
      <c r="AG21" s="13"/>
      <c r="AH21" s="378"/>
      <c r="AI21" s="379"/>
      <c r="AJ21" s="275"/>
      <c r="AK21" s="15" t="s">
        <v>8</v>
      </c>
      <c r="AL21" s="28"/>
      <c r="AM21" s="29"/>
      <c r="AN21" s="284"/>
      <c r="AO21" s="13"/>
      <c r="AP21" s="363"/>
      <c r="AQ21" s="364"/>
      <c r="AR21" s="275"/>
      <c r="AS21" s="15" t="s">
        <v>8</v>
      </c>
      <c r="AT21" s="28">
        <v>4</v>
      </c>
      <c r="AU21" s="29">
        <f t="shared" si="3"/>
        <v>20</v>
      </c>
      <c r="AV21" s="284"/>
      <c r="AW21" s="13"/>
      <c r="AX21" s="378"/>
      <c r="AY21" s="379"/>
      <c r="AZ21" s="275"/>
      <c r="BA21" s="15" t="s">
        <v>8</v>
      </c>
      <c r="BB21" s="28"/>
      <c r="BC21" s="29"/>
      <c r="BD21" s="284"/>
      <c r="BE21" s="13"/>
      <c r="BF21" s="378"/>
      <c r="BG21" s="379"/>
      <c r="BH21" s="395"/>
      <c r="BI21" s="162" t="s">
        <v>8</v>
      </c>
      <c r="BJ21" s="144"/>
      <c r="BK21" s="145"/>
      <c r="BL21" s="391"/>
      <c r="BM21" s="13"/>
      <c r="BN21" s="363"/>
      <c r="BO21" s="364"/>
      <c r="BP21" s="395"/>
      <c r="BQ21" s="162" t="s">
        <v>8</v>
      </c>
      <c r="BR21" s="144"/>
      <c r="BS21" s="145"/>
      <c r="BT21" s="391"/>
      <c r="BU21" s="13"/>
      <c r="BV21" s="384"/>
      <c r="BW21" s="384"/>
      <c r="BX21" s="384"/>
      <c r="BY21" s="96"/>
      <c r="BZ21" s="96"/>
      <c r="CA21" s="124"/>
      <c r="CB21" s="382"/>
      <c r="CC21" s="125"/>
      <c r="CD21" s="384"/>
      <c r="CE21" s="384"/>
      <c r="CF21" s="384"/>
      <c r="CG21" s="96"/>
      <c r="CH21" s="96"/>
      <c r="CI21" s="124"/>
      <c r="CJ21" s="382"/>
      <c r="CK21" s="13"/>
    </row>
    <row r="22" spans="1:89" ht="15" customHeight="1" x14ac:dyDescent="0.25">
      <c r="A22" s="13"/>
      <c r="B22" s="359" t="s">
        <v>2</v>
      </c>
      <c r="C22" s="367"/>
      <c r="D22" s="393" t="s">
        <v>304</v>
      </c>
      <c r="E22" s="159" t="s">
        <v>4</v>
      </c>
      <c r="F22" s="139"/>
      <c r="G22" s="140"/>
      <c r="H22" s="392"/>
      <c r="I22" s="13"/>
      <c r="J22" s="359" t="s">
        <v>2</v>
      </c>
      <c r="K22" s="367"/>
      <c r="L22" s="273" t="s">
        <v>304</v>
      </c>
      <c r="M22" s="30" t="s">
        <v>4</v>
      </c>
      <c r="N22" s="16">
        <v>2</v>
      </c>
      <c r="O22" s="19">
        <f>SUM(N22*5)</f>
        <v>10</v>
      </c>
      <c r="P22" s="282" t="s">
        <v>205</v>
      </c>
      <c r="Q22" s="13"/>
      <c r="R22" s="359" t="s">
        <v>2</v>
      </c>
      <c r="S22" s="367"/>
      <c r="T22" s="273" t="s">
        <v>304</v>
      </c>
      <c r="U22" s="30" t="s">
        <v>4</v>
      </c>
      <c r="V22" s="16">
        <v>42</v>
      </c>
      <c r="W22" s="19">
        <f t="shared" si="1"/>
        <v>210</v>
      </c>
      <c r="X22" s="282" t="s">
        <v>309</v>
      </c>
      <c r="Y22" s="13"/>
      <c r="Z22" s="359" t="s">
        <v>2</v>
      </c>
      <c r="AA22" s="367"/>
      <c r="AB22" s="273" t="s">
        <v>304</v>
      </c>
      <c r="AC22" s="30" t="s">
        <v>4</v>
      </c>
      <c r="AD22" s="16">
        <v>8</v>
      </c>
      <c r="AE22" s="19">
        <f t="shared" si="2"/>
        <v>40</v>
      </c>
      <c r="AF22" s="282" t="s">
        <v>155</v>
      </c>
      <c r="AG22" s="13"/>
      <c r="AH22" s="380" t="s">
        <v>9</v>
      </c>
      <c r="AI22" s="381"/>
      <c r="AJ22" s="273" t="s">
        <v>304</v>
      </c>
      <c r="AK22" s="30" t="s">
        <v>4</v>
      </c>
      <c r="AL22" s="16"/>
      <c r="AM22" s="19"/>
      <c r="AN22" s="283" t="s">
        <v>310</v>
      </c>
      <c r="AO22" s="13"/>
      <c r="AP22" s="361" t="s">
        <v>2</v>
      </c>
      <c r="AQ22" s="362"/>
      <c r="AR22" s="273" t="s">
        <v>304</v>
      </c>
      <c r="AS22" s="30" t="s">
        <v>4</v>
      </c>
      <c r="AT22" s="16">
        <v>10</v>
      </c>
      <c r="AU22" s="19">
        <f t="shared" si="3"/>
        <v>50</v>
      </c>
      <c r="AV22" s="282" t="s">
        <v>155</v>
      </c>
      <c r="AW22" s="13"/>
      <c r="AX22" s="376" t="s">
        <v>9</v>
      </c>
      <c r="AY22" s="377"/>
      <c r="AZ22" s="273" t="s">
        <v>304</v>
      </c>
      <c r="BA22" s="30" t="s">
        <v>4</v>
      </c>
      <c r="BB22" s="151"/>
      <c r="BC22" s="152"/>
      <c r="BD22" s="283" t="s">
        <v>238</v>
      </c>
      <c r="BE22" s="13"/>
      <c r="BF22" s="376" t="s">
        <v>9</v>
      </c>
      <c r="BG22" s="377"/>
      <c r="BH22" s="393" t="s">
        <v>304</v>
      </c>
      <c r="BI22" s="159" t="s">
        <v>4</v>
      </c>
      <c r="BJ22" s="139"/>
      <c r="BK22" s="140"/>
      <c r="BL22" s="390" t="s">
        <v>102</v>
      </c>
      <c r="BM22" s="13"/>
      <c r="BN22" s="361" t="s">
        <v>2</v>
      </c>
      <c r="BO22" s="362"/>
      <c r="BP22" s="393" t="s">
        <v>264</v>
      </c>
      <c r="BQ22" s="159" t="s">
        <v>4</v>
      </c>
      <c r="BR22" s="139"/>
      <c r="BS22" s="140"/>
      <c r="BT22" s="390"/>
      <c r="BU22" s="13"/>
      <c r="BV22" s="384"/>
      <c r="BW22" s="384"/>
      <c r="BX22" s="384"/>
      <c r="BY22" s="96"/>
      <c r="BZ22" s="96"/>
      <c r="CA22" s="124"/>
      <c r="CB22" s="382"/>
      <c r="CC22" s="125"/>
      <c r="CD22" s="384"/>
      <c r="CE22" s="384"/>
      <c r="CF22" s="384"/>
      <c r="CG22" s="96"/>
      <c r="CH22" s="96"/>
      <c r="CI22" s="124"/>
      <c r="CJ22" s="382"/>
      <c r="CK22" s="13"/>
    </row>
    <row r="23" spans="1:89" ht="15" customHeight="1" x14ac:dyDescent="0.25">
      <c r="A23" s="13"/>
      <c r="B23" s="361"/>
      <c r="C23" s="368"/>
      <c r="D23" s="394"/>
      <c r="E23" s="160" t="s">
        <v>5</v>
      </c>
      <c r="F23" s="141"/>
      <c r="G23" s="142"/>
      <c r="H23" s="390"/>
      <c r="I23" s="13"/>
      <c r="J23" s="361"/>
      <c r="K23" s="368"/>
      <c r="L23" s="274"/>
      <c r="M23" s="21" t="s">
        <v>5</v>
      </c>
      <c r="N23" s="83">
        <v>2</v>
      </c>
      <c r="O23" s="25">
        <f>SUM(N23*5)</f>
        <v>10</v>
      </c>
      <c r="P23" s="283"/>
      <c r="Q23" s="13"/>
      <c r="R23" s="361"/>
      <c r="S23" s="368"/>
      <c r="T23" s="274"/>
      <c r="U23" s="21" t="s">
        <v>5</v>
      </c>
      <c r="V23" s="83">
        <v>42</v>
      </c>
      <c r="W23" s="25">
        <f t="shared" si="1"/>
        <v>210</v>
      </c>
      <c r="X23" s="283"/>
      <c r="Y23" s="13"/>
      <c r="Z23" s="361"/>
      <c r="AA23" s="368"/>
      <c r="AB23" s="274"/>
      <c r="AC23" s="21" t="s">
        <v>5</v>
      </c>
      <c r="AD23" s="83">
        <v>8</v>
      </c>
      <c r="AE23" s="25">
        <f t="shared" si="2"/>
        <v>40</v>
      </c>
      <c r="AF23" s="283"/>
      <c r="AG23" s="13"/>
      <c r="AH23" s="376"/>
      <c r="AI23" s="377"/>
      <c r="AJ23" s="274"/>
      <c r="AK23" s="21" t="s">
        <v>5</v>
      </c>
      <c r="AL23" s="83"/>
      <c r="AM23" s="25"/>
      <c r="AN23" s="283"/>
      <c r="AO23" s="13"/>
      <c r="AP23" s="361"/>
      <c r="AQ23" s="362"/>
      <c r="AR23" s="274"/>
      <c r="AS23" s="21" t="s">
        <v>5</v>
      </c>
      <c r="AT23" s="83">
        <v>10</v>
      </c>
      <c r="AU23" s="25">
        <f t="shared" si="3"/>
        <v>50</v>
      </c>
      <c r="AV23" s="283"/>
      <c r="AW23" s="13"/>
      <c r="AX23" s="376"/>
      <c r="AY23" s="377"/>
      <c r="AZ23" s="274"/>
      <c r="BA23" s="21" t="s">
        <v>5</v>
      </c>
      <c r="BB23" s="153"/>
      <c r="BC23" s="154"/>
      <c r="BD23" s="283"/>
      <c r="BE23" s="13"/>
      <c r="BF23" s="376"/>
      <c r="BG23" s="377"/>
      <c r="BH23" s="394"/>
      <c r="BI23" s="160" t="s">
        <v>5</v>
      </c>
      <c r="BJ23" s="141"/>
      <c r="BK23" s="142"/>
      <c r="BL23" s="390"/>
      <c r="BM23" s="13"/>
      <c r="BN23" s="361"/>
      <c r="BO23" s="362"/>
      <c r="BP23" s="394"/>
      <c r="BQ23" s="160" t="s">
        <v>5</v>
      </c>
      <c r="BR23" s="141"/>
      <c r="BS23" s="142"/>
      <c r="BT23" s="390"/>
      <c r="BU23" s="13"/>
      <c r="BV23" s="384"/>
      <c r="BW23" s="384"/>
      <c r="BX23" s="384"/>
      <c r="BY23" s="96"/>
      <c r="BZ23" s="96"/>
      <c r="CA23" s="124"/>
      <c r="CB23" s="382"/>
      <c r="CC23" s="125"/>
      <c r="CD23" s="384"/>
      <c r="CE23" s="384"/>
      <c r="CF23" s="384"/>
      <c r="CG23" s="96"/>
      <c r="CH23" s="96"/>
      <c r="CI23" s="124"/>
      <c r="CJ23" s="382"/>
      <c r="CK23" s="13"/>
    </row>
    <row r="24" spans="1:89" ht="15" customHeight="1" x14ac:dyDescent="0.25">
      <c r="A24" s="13"/>
      <c r="B24" s="361"/>
      <c r="C24" s="368"/>
      <c r="D24" s="394"/>
      <c r="E24" s="160" t="s">
        <v>6</v>
      </c>
      <c r="F24" s="139"/>
      <c r="G24" s="142"/>
      <c r="H24" s="390"/>
      <c r="I24" s="13"/>
      <c r="J24" s="361"/>
      <c r="K24" s="368"/>
      <c r="L24" s="274"/>
      <c r="M24" s="21" t="s">
        <v>6</v>
      </c>
      <c r="N24" s="16">
        <v>2</v>
      </c>
      <c r="O24" s="25">
        <f t="shared" si="0"/>
        <v>10</v>
      </c>
      <c r="P24" s="283"/>
      <c r="Q24" s="13"/>
      <c r="R24" s="361"/>
      <c r="S24" s="368"/>
      <c r="T24" s="274"/>
      <c r="U24" s="21" t="s">
        <v>6</v>
      </c>
      <c r="V24" s="16">
        <v>42</v>
      </c>
      <c r="W24" s="25">
        <f t="shared" si="1"/>
        <v>210</v>
      </c>
      <c r="X24" s="283"/>
      <c r="Y24" s="13"/>
      <c r="Z24" s="361"/>
      <c r="AA24" s="368"/>
      <c r="AB24" s="274"/>
      <c r="AC24" s="21" t="s">
        <v>6</v>
      </c>
      <c r="AD24" s="16">
        <v>8</v>
      </c>
      <c r="AE24" s="25">
        <f t="shared" si="2"/>
        <v>40</v>
      </c>
      <c r="AF24" s="283"/>
      <c r="AG24" s="13"/>
      <c r="AH24" s="376"/>
      <c r="AI24" s="377"/>
      <c r="AJ24" s="274"/>
      <c r="AK24" s="21" t="s">
        <v>6</v>
      </c>
      <c r="AL24" s="16"/>
      <c r="AM24" s="25"/>
      <c r="AN24" s="283"/>
      <c r="AO24" s="13"/>
      <c r="AP24" s="361"/>
      <c r="AQ24" s="362"/>
      <c r="AR24" s="274"/>
      <c r="AS24" s="21" t="s">
        <v>6</v>
      </c>
      <c r="AT24" s="16">
        <v>10</v>
      </c>
      <c r="AU24" s="25">
        <f t="shared" si="3"/>
        <v>50</v>
      </c>
      <c r="AV24" s="283"/>
      <c r="AW24" s="13"/>
      <c r="AX24" s="376"/>
      <c r="AY24" s="377"/>
      <c r="AZ24" s="274"/>
      <c r="BA24" s="21" t="s">
        <v>6</v>
      </c>
      <c r="BB24" s="151"/>
      <c r="BC24" s="154"/>
      <c r="BD24" s="283"/>
      <c r="BE24" s="13"/>
      <c r="BF24" s="376"/>
      <c r="BG24" s="377"/>
      <c r="BH24" s="394"/>
      <c r="BI24" s="160" t="s">
        <v>6</v>
      </c>
      <c r="BJ24" s="139"/>
      <c r="BK24" s="142"/>
      <c r="BL24" s="390"/>
      <c r="BM24" s="13"/>
      <c r="BN24" s="361"/>
      <c r="BO24" s="362"/>
      <c r="BP24" s="394"/>
      <c r="BQ24" s="160" t="s">
        <v>6</v>
      </c>
      <c r="BR24" s="139"/>
      <c r="BS24" s="142"/>
      <c r="BT24" s="390"/>
      <c r="BU24" s="13"/>
      <c r="BV24" s="384"/>
      <c r="BW24" s="384"/>
      <c r="BX24" s="384"/>
      <c r="BY24" s="96"/>
      <c r="BZ24" s="96"/>
      <c r="CA24" s="124"/>
      <c r="CB24" s="382"/>
      <c r="CC24" s="125"/>
      <c r="CD24" s="384"/>
      <c r="CE24" s="384"/>
      <c r="CF24" s="384"/>
      <c r="CG24" s="96"/>
      <c r="CH24" s="96"/>
      <c r="CI24" s="124"/>
      <c r="CJ24" s="382"/>
      <c r="CK24" s="13"/>
    </row>
    <row r="25" spans="1:89" ht="15" customHeight="1" x14ac:dyDescent="0.25">
      <c r="A25" s="13"/>
      <c r="B25" s="361"/>
      <c r="C25" s="368"/>
      <c r="D25" s="394"/>
      <c r="E25" s="160" t="s">
        <v>5</v>
      </c>
      <c r="F25" s="141"/>
      <c r="G25" s="142"/>
      <c r="H25" s="390"/>
      <c r="I25" s="13"/>
      <c r="J25" s="361"/>
      <c r="K25" s="368"/>
      <c r="L25" s="274"/>
      <c r="M25" s="21" t="s">
        <v>5</v>
      </c>
      <c r="N25" s="83">
        <v>2</v>
      </c>
      <c r="O25" s="25">
        <f t="shared" si="0"/>
        <v>10</v>
      </c>
      <c r="P25" s="283"/>
      <c r="Q25" s="13"/>
      <c r="R25" s="361"/>
      <c r="S25" s="368"/>
      <c r="T25" s="274"/>
      <c r="U25" s="21" t="s">
        <v>5</v>
      </c>
      <c r="V25" s="83">
        <v>42</v>
      </c>
      <c r="W25" s="25">
        <f t="shared" si="1"/>
        <v>210</v>
      </c>
      <c r="X25" s="283"/>
      <c r="Y25" s="13"/>
      <c r="Z25" s="361"/>
      <c r="AA25" s="368"/>
      <c r="AB25" s="274"/>
      <c r="AC25" s="21" t="s">
        <v>5</v>
      </c>
      <c r="AD25" s="83">
        <v>8</v>
      </c>
      <c r="AE25" s="25">
        <f t="shared" si="2"/>
        <v>40</v>
      </c>
      <c r="AF25" s="283"/>
      <c r="AG25" s="13"/>
      <c r="AH25" s="376"/>
      <c r="AI25" s="377"/>
      <c r="AJ25" s="274"/>
      <c r="AK25" s="21" t="s">
        <v>5</v>
      </c>
      <c r="AL25" s="83"/>
      <c r="AM25" s="25"/>
      <c r="AN25" s="283"/>
      <c r="AO25" s="13"/>
      <c r="AP25" s="361"/>
      <c r="AQ25" s="362"/>
      <c r="AR25" s="274"/>
      <c r="AS25" s="21" t="s">
        <v>5</v>
      </c>
      <c r="AT25" s="83">
        <v>10</v>
      </c>
      <c r="AU25" s="25">
        <f t="shared" si="3"/>
        <v>50</v>
      </c>
      <c r="AV25" s="283"/>
      <c r="AW25" s="13"/>
      <c r="AX25" s="376"/>
      <c r="AY25" s="377"/>
      <c r="AZ25" s="274"/>
      <c r="BA25" s="21" t="s">
        <v>5</v>
      </c>
      <c r="BB25" s="83">
        <v>2</v>
      </c>
      <c r="BC25" s="126">
        <f>SUM(BB25)*125</f>
        <v>250</v>
      </c>
      <c r="BD25" s="283"/>
      <c r="BE25" s="13"/>
      <c r="BF25" s="376"/>
      <c r="BG25" s="377"/>
      <c r="BH25" s="394"/>
      <c r="BI25" s="160" t="s">
        <v>5</v>
      </c>
      <c r="BJ25" s="141"/>
      <c r="BK25" s="142"/>
      <c r="BL25" s="390"/>
      <c r="BM25" s="13"/>
      <c r="BN25" s="361"/>
      <c r="BO25" s="362"/>
      <c r="BP25" s="394"/>
      <c r="BQ25" s="160" t="s">
        <v>5</v>
      </c>
      <c r="BR25" s="141"/>
      <c r="BS25" s="142"/>
      <c r="BT25" s="390"/>
      <c r="BU25" s="13"/>
      <c r="BV25" s="384"/>
      <c r="BW25" s="384"/>
      <c r="BX25" s="384"/>
      <c r="BY25" s="96"/>
      <c r="BZ25" s="96"/>
      <c r="CA25" s="124"/>
      <c r="CB25" s="382"/>
      <c r="CC25" s="125"/>
      <c r="CD25" s="384"/>
      <c r="CE25" s="384"/>
      <c r="CF25" s="384"/>
      <c r="CG25" s="96"/>
      <c r="CH25" s="96"/>
      <c r="CI25" s="124"/>
      <c r="CJ25" s="382"/>
      <c r="CK25" s="13"/>
    </row>
    <row r="26" spans="1:89" ht="15" customHeight="1" x14ac:dyDescent="0.25">
      <c r="A26" s="13"/>
      <c r="B26" s="361"/>
      <c r="C26" s="368"/>
      <c r="D26" s="394"/>
      <c r="E26" s="160" t="s">
        <v>7</v>
      </c>
      <c r="F26" s="139"/>
      <c r="G26" s="142"/>
      <c r="H26" s="390"/>
      <c r="I26" s="13"/>
      <c r="J26" s="361"/>
      <c r="K26" s="368"/>
      <c r="L26" s="274"/>
      <c r="M26" s="21" t="s">
        <v>7</v>
      </c>
      <c r="N26" s="16">
        <v>2</v>
      </c>
      <c r="O26" s="25">
        <f t="shared" si="0"/>
        <v>10</v>
      </c>
      <c r="P26" s="283"/>
      <c r="Q26" s="13"/>
      <c r="R26" s="361"/>
      <c r="S26" s="368"/>
      <c r="T26" s="274"/>
      <c r="U26" s="21" t="s">
        <v>7</v>
      </c>
      <c r="V26" s="16">
        <v>42</v>
      </c>
      <c r="W26" s="25">
        <f t="shared" si="1"/>
        <v>210</v>
      </c>
      <c r="X26" s="283"/>
      <c r="Y26" s="13"/>
      <c r="Z26" s="361"/>
      <c r="AA26" s="368"/>
      <c r="AB26" s="274"/>
      <c r="AC26" s="21" t="s">
        <v>7</v>
      </c>
      <c r="AD26" s="16"/>
      <c r="AE26" s="25"/>
      <c r="AF26" s="283"/>
      <c r="AG26" s="13"/>
      <c r="AH26" s="376"/>
      <c r="AI26" s="377"/>
      <c r="AJ26" s="274"/>
      <c r="AK26" s="21" t="s">
        <v>7</v>
      </c>
      <c r="AL26" s="16">
        <v>2</v>
      </c>
      <c r="AM26" s="25">
        <f>SUM(AL26*125)</f>
        <v>250</v>
      </c>
      <c r="AN26" s="283"/>
      <c r="AO26" s="13"/>
      <c r="AP26" s="361"/>
      <c r="AQ26" s="362"/>
      <c r="AR26" s="274"/>
      <c r="AS26" s="21" t="s">
        <v>7</v>
      </c>
      <c r="AT26" s="16">
        <v>10</v>
      </c>
      <c r="AU26" s="25">
        <f t="shared" si="3"/>
        <v>50</v>
      </c>
      <c r="AV26" s="283"/>
      <c r="AW26" s="13"/>
      <c r="AX26" s="376"/>
      <c r="AY26" s="377"/>
      <c r="AZ26" s="274"/>
      <c r="BA26" s="21" t="s">
        <v>7</v>
      </c>
      <c r="BB26" s="151"/>
      <c r="BC26" s="155"/>
      <c r="BD26" s="283"/>
      <c r="BE26" s="13"/>
      <c r="BF26" s="376"/>
      <c r="BG26" s="377"/>
      <c r="BH26" s="394"/>
      <c r="BI26" s="160" t="s">
        <v>7</v>
      </c>
      <c r="BJ26" s="139"/>
      <c r="BK26" s="142"/>
      <c r="BL26" s="390"/>
      <c r="BM26" s="13"/>
      <c r="BN26" s="361"/>
      <c r="BO26" s="362"/>
      <c r="BP26" s="394"/>
      <c r="BQ26" s="160" t="s">
        <v>7</v>
      </c>
      <c r="BR26" s="139"/>
      <c r="BS26" s="142"/>
      <c r="BT26" s="390"/>
      <c r="BU26" s="13"/>
      <c r="BV26" s="384"/>
      <c r="BW26" s="384"/>
      <c r="BX26" s="384"/>
      <c r="BY26" s="96"/>
      <c r="BZ26" s="96"/>
      <c r="CA26" s="124"/>
      <c r="CB26" s="382"/>
      <c r="CC26" s="125"/>
      <c r="CD26" s="384"/>
      <c r="CE26" s="384"/>
      <c r="CF26" s="384"/>
      <c r="CG26" s="96"/>
      <c r="CH26" s="96"/>
      <c r="CI26" s="124"/>
      <c r="CJ26" s="382"/>
      <c r="CK26" s="13"/>
    </row>
    <row r="27" spans="1:89" ht="15" customHeight="1" x14ac:dyDescent="0.25">
      <c r="A27" s="13"/>
      <c r="B27" s="361"/>
      <c r="C27" s="368"/>
      <c r="D27" s="394"/>
      <c r="E27" s="161" t="s">
        <v>8</v>
      </c>
      <c r="F27" s="143"/>
      <c r="G27" s="142"/>
      <c r="H27" s="390"/>
      <c r="I27" s="13"/>
      <c r="J27" s="361"/>
      <c r="K27" s="368"/>
      <c r="L27" s="274"/>
      <c r="M27" s="27" t="s">
        <v>8</v>
      </c>
      <c r="N27" s="22"/>
      <c r="O27" s="25"/>
      <c r="P27" s="283"/>
      <c r="Q27" s="13"/>
      <c r="R27" s="361"/>
      <c r="S27" s="368"/>
      <c r="T27" s="274"/>
      <c r="U27" s="27" t="s">
        <v>8</v>
      </c>
      <c r="V27" s="22">
        <v>42</v>
      </c>
      <c r="W27" s="25">
        <f t="shared" si="1"/>
        <v>210</v>
      </c>
      <c r="X27" s="283"/>
      <c r="Y27" s="13"/>
      <c r="Z27" s="361"/>
      <c r="AA27" s="368"/>
      <c r="AB27" s="274"/>
      <c r="AC27" s="27" t="s">
        <v>8</v>
      </c>
      <c r="AD27" s="22"/>
      <c r="AE27" s="25"/>
      <c r="AF27" s="283"/>
      <c r="AG27" s="13"/>
      <c r="AH27" s="376"/>
      <c r="AI27" s="377"/>
      <c r="AJ27" s="274"/>
      <c r="AK27" s="27" t="s">
        <v>8</v>
      </c>
      <c r="AL27" s="22"/>
      <c r="AM27" s="25"/>
      <c r="AN27" s="283"/>
      <c r="AO27" s="13"/>
      <c r="AP27" s="361"/>
      <c r="AQ27" s="362"/>
      <c r="AR27" s="274"/>
      <c r="AS27" s="27" t="s">
        <v>8</v>
      </c>
      <c r="AT27" s="22">
        <v>4</v>
      </c>
      <c r="AU27" s="25">
        <f t="shared" si="3"/>
        <v>20</v>
      </c>
      <c r="AV27" s="283"/>
      <c r="AW27" s="13"/>
      <c r="AX27" s="376"/>
      <c r="AY27" s="377"/>
      <c r="AZ27" s="274"/>
      <c r="BA27" s="27" t="s">
        <v>8</v>
      </c>
      <c r="BB27" s="156"/>
      <c r="BC27" s="154"/>
      <c r="BD27" s="283"/>
      <c r="BE27" s="13"/>
      <c r="BF27" s="376"/>
      <c r="BG27" s="377"/>
      <c r="BH27" s="394"/>
      <c r="BI27" s="161" t="s">
        <v>8</v>
      </c>
      <c r="BJ27" s="143"/>
      <c r="BK27" s="142"/>
      <c r="BL27" s="390"/>
      <c r="BM27" s="13"/>
      <c r="BN27" s="361"/>
      <c r="BO27" s="362"/>
      <c r="BP27" s="394"/>
      <c r="BQ27" s="161" t="s">
        <v>8</v>
      </c>
      <c r="BR27" s="143"/>
      <c r="BS27" s="142"/>
      <c r="BT27" s="390"/>
      <c r="BU27" s="13"/>
      <c r="BV27" s="384"/>
      <c r="BW27" s="384"/>
      <c r="BX27" s="384"/>
      <c r="BY27" s="96"/>
      <c r="BZ27" s="96"/>
      <c r="CA27" s="124"/>
      <c r="CB27" s="382"/>
      <c r="CC27" s="125"/>
      <c r="CD27" s="384"/>
      <c r="CE27" s="384"/>
      <c r="CF27" s="384"/>
      <c r="CG27" s="96"/>
      <c r="CH27" s="96"/>
      <c r="CI27" s="124"/>
      <c r="CJ27" s="382"/>
      <c r="CK27" s="13"/>
    </row>
    <row r="28" spans="1:89" ht="15" customHeight="1" thickBot="1" x14ac:dyDescent="0.3">
      <c r="A28" s="13"/>
      <c r="B28" s="363"/>
      <c r="C28" s="369"/>
      <c r="D28" s="395"/>
      <c r="E28" s="162" t="s">
        <v>8</v>
      </c>
      <c r="F28" s="144"/>
      <c r="G28" s="145"/>
      <c r="H28" s="391"/>
      <c r="I28" s="13"/>
      <c r="J28" s="363"/>
      <c r="K28" s="369"/>
      <c r="L28" s="275"/>
      <c r="M28" s="15" t="s">
        <v>8</v>
      </c>
      <c r="N28" s="28"/>
      <c r="O28" s="29"/>
      <c r="P28" s="284"/>
      <c r="Q28" s="13"/>
      <c r="R28" s="363"/>
      <c r="S28" s="369"/>
      <c r="T28" s="275"/>
      <c r="U28" s="15" t="s">
        <v>8</v>
      </c>
      <c r="V28" s="28">
        <v>42</v>
      </c>
      <c r="W28" s="29">
        <f t="shared" si="1"/>
        <v>210</v>
      </c>
      <c r="X28" s="284"/>
      <c r="Y28" s="13"/>
      <c r="Z28" s="363"/>
      <c r="AA28" s="369"/>
      <c r="AB28" s="275"/>
      <c r="AC28" s="15" t="s">
        <v>8</v>
      </c>
      <c r="AD28" s="28"/>
      <c r="AE28" s="29"/>
      <c r="AF28" s="284"/>
      <c r="AG28" s="13"/>
      <c r="AH28" s="378"/>
      <c r="AI28" s="379"/>
      <c r="AJ28" s="275"/>
      <c r="AK28" s="15" t="s">
        <v>8</v>
      </c>
      <c r="AL28" s="28"/>
      <c r="AM28" s="29"/>
      <c r="AN28" s="284"/>
      <c r="AO28" s="13"/>
      <c r="AP28" s="363"/>
      <c r="AQ28" s="364"/>
      <c r="AR28" s="275"/>
      <c r="AS28" s="15" t="s">
        <v>8</v>
      </c>
      <c r="AT28" s="28">
        <v>4</v>
      </c>
      <c r="AU28" s="29">
        <f t="shared" si="3"/>
        <v>20</v>
      </c>
      <c r="AV28" s="284"/>
      <c r="AW28" s="13"/>
      <c r="AX28" s="378"/>
      <c r="AY28" s="379"/>
      <c r="AZ28" s="275"/>
      <c r="BA28" s="15" t="s">
        <v>8</v>
      </c>
      <c r="BB28" s="157"/>
      <c r="BC28" s="158"/>
      <c r="BD28" s="284"/>
      <c r="BE28" s="13"/>
      <c r="BF28" s="378"/>
      <c r="BG28" s="379"/>
      <c r="BH28" s="395"/>
      <c r="BI28" s="162" t="s">
        <v>8</v>
      </c>
      <c r="BJ28" s="144"/>
      <c r="BK28" s="145"/>
      <c r="BL28" s="391"/>
      <c r="BM28" s="13"/>
      <c r="BN28" s="363"/>
      <c r="BO28" s="364"/>
      <c r="BP28" s="395"/>
      <c r="BQ28" s="162" t="s">
        <v>8</v>
      </c>
      <c r="BR28" s="144"/>
      <c r="BS28" s="145"/>
      <c r="BT28" s="391"/>
      <c r="BU28" s="13"/>
      <c r="BV28" s="384"/>
      <c r="BW28" s="384"/>
      <c r="BX28" s="384"/>
      <c r="BY28" s="96"/>
      <c r="BZ28" s="96"/>
      <c r="CA28" s="124"/>
      <c r="CB28" s="382"/>
      <c r="CC28" s="125"/>
      <c r="CD28" s="384"/>
      <c r="CE28" s="384"/>
      <c r="CF28" s="384"/>
      <c r="CG28" s="96"/>
      <c r="CH28" s="96"/>
      <c r="CI28" s="124"/>
      <c r="CJ28" s="382"/>
      <c r="CK28" s="13"/>
    </row>
    <row r="29" spans="1:89" ht="15" customHeight="1" x14ac:dyDescent="0.25">
      <c r="A29" s="13"/>
      <c r="B29" s="359" t="s">
        <v>2</v>
      </c>
      <c r="C29" s="367"/>
      <c r="D29" s="393" t="s">
        <v>305</v>
      </c>
      <c r="E29" s="159" t="s">
        <v>4</v>
      </c>
      <c r="F29" s="139"/>
      <c r="G29" s="140"/>
      <c r="H29" s="392"/>
      <c r="I29" s="13"/>
      <c r="J29" s="359" t="s">
        <v>2</v>
      </c>
      <c r="K29" s="367"/>
      <c r="L29" s="273" t="s">
        <v>305</v>
      </c>
      <c r="M29" s="30" t="s">
        <v>4</v>
      </c>
      <c r="N29" s="16">
        <v>2</v>
      </c>
      <c r="O29" s="19">
        <f>SUM(N29*5)</f>
        <v>10</v>
      </c>
      <c r="P29" s="282" t="s">
        <v>205</v>
      </c>
      <c r="Q29" s="13"/>
      <c r="R29" s="359" t="s">
        <v>2</v>
      </c>
      <c r="S29" s="367"/>
      <c r="T29" s="393" t="s">
        <v>305</v>
      </c>
      <c r="U29" s="159" t="s">
        <v>4</v>
      </c>
      <c r="V29" s="139"/>
      <c r="W29" s="140">
        <f t="shared" si="1"/>
        <v>0</v>
      </c>
      <c r="X29" s="392"/>
      <c r="Y29" s="13"/>
      <c r="Z29" s="359" t="s">
        <v>2</v>
      </c>
      <c r="AA29" s="367"/>
      <c r="AB29" s="273" t="s">
        <v>305</v>
      </c>
      <c r="AC29" s="30" t="s">
        <v>4</v>
      </c>
      <c r="AD29" s="16">
        <v>6</v>
      </c>
      <c r="AE29" s="19">
        <f t="shared" si="2"/>
        <v>30</v>
      </c>
      <c r="AF29" s="282" t="s">
        <v>155</v>
      </c>
      <c r="AG29" s="13"/>
      <c r="AH29" s="380" t="s">
        <v>9</v>
      </c>
      <c r="AI29" s="381"/>
      <c r="AJ29" s="393" t="s">
        <v>305</v>
      </c>
      <c r="AK29" s="159" t="s">
        <v>4</v>
      </c>
      <c r="AL29" s="139"/>
      <c r="AM29" s="140"/>
      <c r="AN29" s="390" t="s">
        <v>310</v>
      </c>
      <c r="AO29" s="13"/>
      <c r="AP29" s="361" t="s">
        <v>2</v>
      </c>
      <c r="AQ29" s="362"/>
      <c r="AR29" s="273" t="s">
        <v>305</v>
      </c>
      <c r="AS29" s="30" t="s">
        <v>4</v>
      </c>
      <c r="AT29" s="16">
        <v>8</v>
      </c>
      <c r="AU29" s="19">
        <f t="shared" si="3"/>
        <v>40</v>
      </c>
      <c r="AV29" s="282" t="s">
        <v>155</v>
      </c>
      <c r="AW29" s="13"/>
      <c r="AX29" s="376" t="s">
        <v>9</v>
      </c>
      <c r="AY29" s="377"/>
      <c r="AZ29" s="393" t="s">
        <v>305</v>
      </c>
      <c r="BA29" s="159" t="s">
        <v>4</v>
      </c>
      <c r="BB29" s="139"/>
      <c r="BC29" s="140"/>
      <c r="BD29" s="390" t="s">
        <v>238</v>
      </c>
      <c r="BE29" s="13"/>
      <c r="BF29" s="376" t="s">
        <v>9</v>
      </c>
      <c r="BG29" s="377"/>
      <c r="BH29" s="393" t="s">
        <v>305</v>
      </c>
      <c r="BI29" s="159" t="s">
        <v>4</v>
      </c>
      <c r="BJ29" s="139"/>
      <c r="BK29" s="140"/>
      <c r="BL29" s="390" t="s">
        <v>102</v>
      </c>
      <c r="BM29" s="13"/>
      <c r="BN29" s="361" t="s">
        <v>2</v>
      </c>
      <c r="BO29" s="362"/>
      <c r="BP29" s="393" t="s">
        <v>265</v>
      </c>
      <c r="BQ29" s="159" t="s">
        <v>4</v>
      </c>
      <c r="BR29" s="139"/>
      <c r="BS29" s="140"/>
      <c r="BT29" s="390"/>
      <c r="BU29" s="13"/>
      <c r="BV29" s="384"/>
      <c r="BW29" s="384"/>
      <c r="BX29" s="384"/>
      <c r="BY29" s="96"/>
      <c r="BZ29" s="96"/>
      <c r="CA29" s="124"/>
      <c r="CB29" s="382"/>
      <c r="CC29" s="125"/>
      <c r="CD29" s="384"/>
      <c r="CE29" s="384"/>
      <c r="CF29" s="384"/>
      <c r="CG29" s="96"/>
      <c r="CH29" s="96"/>
      <c r="CI29" s="124"/>
      <c r="CJ29" s="382"/>
      <c r="CK29" s="13"/>
    </row>
    <row r="30" spans="1:89" ht="15" customHeight="1" x14ac:dyDescent="0.25">
      <c r="A30" s="13"/>
      <c r="B30" s="361"/>
      <c r="C30" s="368"/>
      <c r="D30" s="394"/>
      <c r="E30" s="160" t="s">
        <v>5</v>
      </c>
      <c r="F30" s="141"/>
      <c r="G30" s="142"/>
      <c r="H30" s="390"/>
      <c r="I30" s="13"/>
      <c r="J30" s="361"/>
      <c r="K30" s="368"/>
      <c r="L30" s="274"/>
      <c r="M30" s="21" t="s">
        <v>5</v>
      </c>
      <c r="N30" s="83">
        <v>2</v>
      </c>
      <c r="O30" s="25">
        <f>SUM(N30*5)</f>
        <v>10</v>
      </c>
      <c r="P30" s="283"/>
      <c r="Q30" s="13"/>
      <c r="R30" s="361"/>
      <c r="S30" s="368"/>
      <c r="T30" s="394"/>
      <c r="U30" s="160" t="s">
        <v>5</v>
      </c>
      <c r="V30" s="141"/>
      <c r="W30" s="142">
        <f t="shared" si="1"/>
        <v>0</v>
      </c>
      <c r="X30" s="390"/>
      <c r="Y30" s="13"/>
      <c r="Z30" s="361"/>
      <c r="AA30" s="368"/>
      <c r="AB30" s="274"/>
      <c r="AC30" s="21" t="s">
        <v>5</v>
      </c>
      <c r="AD30" s="83">
        <v>6</v>
      </c>
      <c r="AE30" s="25">
        <f t="shared" si="2"/>
        <v>30</v>
      </c>
      <c r="AF30" s="283"/>
      <c r="AG30" s="13"/>
      <c r="AH30" s="376"/>
      <c r="AI30" s="377"/>
      <c r="AJ30" s="394"/>
      <c r="AK30" s="160" t="s">
        <v>5</v>
      </c>
      <c r="AL30" s="141"/>
      <c r="AM30" s="142"/>
      <c r="AN30" s="390"/>
      <c r="AO30" s="13"/>
      <c r="AP30" s="361"/>
      <c r="AQ30" s="362"/>
      <c r="AR30" s="274"/>
      <c r="AS30" s="21" t="s">
        <v>5</v>
      </c>
      <c r="AT30" s="83">
        <v>8</v>
      </c>
      <c r="AU30" s="25">
        <f t="shared" si="3"/>
        <v>40</v>
      </c>
      <c r="AV30" s="283"/>
      <c r="AW30" s="13"/>
      <c r="AX30" s="376"/>
      <c r="AY30" s="377"/>
      <c r="AZ30" s="394"/>
      <c r="BA30" s="160" t="s">
        <v>5</v>
      </c>
      <c r="BB30" s="141"/>
      <c r="BC30" s="146"/>
      <c r="BD30" s="390"/>
      <c r="BE30" s="13"/>
      <c r="BF30" s="376"/>
      <c r="BG30" s="377"/>
      <c r="BH30" s="394"/>
      <c r="BI30" s="160" t="s">
        <v>5</v>
      </c>
      <c r="BJ30" s="141"/>
      <c r="BK30" s="142"/>
      <c r="BL30" s="390"/>
      <c r="BM30" s="13"/>
      <c r="BN30" s="361"/>
      <c r="BO30" s="362"/>
      <c r="BP30" s="394"/>
      <c r="BQ30" s="160" t="s">
        <v>5</v>
      </c>
      <c r="BR30" s="141"/>
      <c r="BS30" s="142"/>
      <c r="BT30" s="390"/>
      <c r="BU30" s="13"/>
      <c r="BV30" s="384"/>
      <c r="BW30" s="384"/>
      <c r="BX30" s="384"/>
      <c r="BY30" s="96"/>
      <c r="BZ30" s="96"/>
      <c r="CA30" s="124"/>
      <c r="CB30" s="382"/>
      <c r="CC30" s="125"/>
      <c r="CD30" s="384"/>
      <c r="CE30" s="384"/>
      <c r="CF30" s="384"/>
      <c r="CG30" s="96"/>
      <c r="CH30" s="96"/>
      <c r="CI30" s="124"/>
      <c r="CJ30" s="382"/>
      <c r="CK30" s="13"/>
    </row>
    <row r="31" spans="1:89" ht="15" customHeight="1" x14ac:dyDescent="0.25">
      <c r="A31" s="13"/>
      <c r="B31" s="361"/>
      <c r="C31" s="368"/>
      <c r="D31" s="394"/>
      <c r="E31" s="160" t="s">
        <v>6</v>
      </c>
      <c r="F31" s="139"/>
      <c r="G31" s="142"/>
      <c r="H31" s="390"/>
      <c r="I31" s="13"/>
      <c r="J31" s="361"/>
      <c r="K31" s="368"/>
      <c r="L31" s="274"/>
      <c r="M31" s="21" t="s">
        <v>6</v>
      </c>
      <c r="N31" s="16">
        <v>2</v>
      </c>
      <c r="O31" s="25">
        <f t="shared" si="0"/>
        <v>10</v>
      </c>
      <c r="P31" s="283"/>
      <c r="Q31" s="13"/>
      <c r="R31" s="361"/>
      <c r="S31" s="368"/>
      <c r="T31" s="394"/>
      <c r="U31" s="160" t="s">
        <v>6</v>
      </c>
      <c r="V31" s="139"/>
      <c r="W31" s="142">
        <f t="shared" si="1"/>
        <v>0</v>
      </c>
      <c r="X31" s="390"/>
      <c r="Y31" s="13"/>
      <c r="Z31" s="361"/>
      <c r="AA31" s="368"/>
      <c r="AB31" s="274"/>
      <c r="AC31" s="21" t="s">
        <v>6</v>
      </c>
      <c r="AD31" s="16">
        <v>6</v>
      </c>
      <c r="AE31" s="25">
        <f t="shared" si="2"/>
        <v>30</v>
      </c>
      <c r="AF31" s="283"/>
      <c r="AG31" s="13"/>
      <c r="AH31" s="376"/>
      <c r="AI31" s="377"/>
      <c r="AJ31" s="394"/>
      <c r="AK31" s="160" t="s">
        <v>6</v>
      </c>
      <c r="AL31" s="139"/>
      <c r="AM31" s="142"/>
      <c r="AN31" s="390"/>
      <c r="AO31" s="13"/>
      <c r="AP31" s="361"/>
      <c r="AQ31" s="362"/>
      <c r="AR31" s="274"/>
      <c r="AS31" s="21" t="s">
        <v>6</v>
      </c>
      <c r="AT31" s="16">
        <v>8</v>
      </c>
      <c r="AU31" s="25">
        <f t="shared" si="3"/>
        <v>40</v>
      </c>
      <c r="AV31" s="283"/>
      <c r="AW31" s="13"/>
      <c r="AX31" s="376"/>
      <c r="AY31" s="377"/>
      <c r="AZ31" s="394"/>
      <c r="BA31" s="160" t="s">
        <v>6</v>
      </c>
      <c r="BB31" s="148"/>
      <c r="BC31" s="147"/>
      <c r="BD31" s="390"/>
      <c r="BE31" s="13"/>
      <c r="BF31" s="376"/>
      <c r="BG31" s="377"/>
      <c r="BH31" s="394"/>
      <c r="BI31" s="160" t="s">
        <v>6</v>
      </c>
      <c r="BJ31" s="139"/>
      <c r="BK31" s="142"/>
      <c r="BL31" s="390"/>
      <c r="BM31" s="13"/>
      <c r="BN31" s="361"/>
      <c r="BO31" s="362"/>
      <c r="BP31" s="394"/>
      <c r="BQ31" s="160" t="s">
        <v>6</v>
      </c>
      <c r="BR31" s="139"/>
      <c r="BS31" s="142"/>
      <c r="BT31" s="390"/>
      <c r="BU31" s="13"/>
      <c r="BV31" s="384"/>
      <c r="BW31" s="384"/>
      <c r="BX31" s="384"/>
      <c r="BY31" s="96"/>
      <c r="BZ31" s="96"/>
      <c r="CA31" s="124"/>
      <c r="CB31" s="382"/>
      <c r="CC31" s="125"/>
      <c r="CD31" s="384"/>
      <c r="CE31" s="384"/>
      <c r="CF31" s="384"/>
      <c r="CG31" s="96"/>
      <c r="CH31" s="96"/>
      <c r="CI31" s="124"/>
      <c r="CJ31" s="382"/>
      <c r="CK31" s="13"/>
    </row>
    <row r="32" spans="1:89" ht="15" customHeight="1" x14ac:dyDescent="0.25">
      <c r="A32" s="13"/>
      <c r="B32" s="361"/>
      <c r="C32" s="368"/>
      <c r="D32" s="394"/>
      <c r="E32" s="160" t="s">
        <v>5</v>
      </c>
      <c r="F32" s="141"/>
      <c r="G32" s="142"/>
      <c r="H32" s="390"/>
      <c r="I32" s="13"/>
      <c r="J32" s="361"/>
      <c r="K32" s="368"/>
      <c r="L32" s="274"/>
      <c r="M32" s="21" t="s">
        <v>5</v>
      </c>
      <c r="N32" s="83">
        <v>2</v>
      </c>
      <c r="O32" s="25">
        <f t="shared" si="0"/>
        <v>10</v>
      </c>
      <c r="P32" s="283"/>
      <c r="Q32" s="13"/>
      <c r="R32" s="361"/>
      <c r="S32" s="368"/>
      <c r="T32" s="394"/>
      <c r="U32" s="160" t="s">
        <v>5</v>
      </c>
      <c r="V32" s="141"/>
      <c r="W32" s="142">
        <f t="shared" si="1"/>
        <v>0</v>
      </c>
      <c r="X32" s="390"/>
      <c r="Y32" s="13"/>
      <c r="Z32" s="361"/>
      <c r="AA32" s="368"/>
      <c r="AB32" s="274"/>
      <c r="AC32" s="21" t="s">
        <v>5</v>
      </c>
      <c r="AD32" s="83">
        <v>6</v>
      </c>
      <c r="AE32" s="25">
        <f t="shared" si="2"/>
        <v>30</v>
      </c>
      <c r="AF32" s="283"/>
      <c r="AG32" s="13"/>
      <c r="AH32" s="376"/>
      <c r="AI32" s="377"/>
      <c r="AJ32" s="394"/>
      <c r="AK32" s="160" t="s">
        <v>5</v>
      </c>
      <c r="AL32" s="141"/>
      <c r="AM32" s="142"/>
      <c r="AN32" s="390"/>
      <c r="AO32" s="13"/>
      <c r="AP32" s="361"/>
      <c r="AQ32" s="362"/>
      <c r="AR32" s="274"/>
      <c r="AS32" s="21" t="s">
        <v>5</v>
      </c>
      <c r="AT32" s="83">
        <v>8</v>
      </c>
      <c r="AU32" s="25">
        <f t="shared" si="3"/>
        <v>40</v>
      </c>
      <c r="AV32" s="283"/>
      <c r="AW32" s="13"/>
      <c r="AX32" s="376"/>
      <c r="AY32" s="377"/>
      <c r="AZ32" s="394"/>
      <c r="BA32" s="160" t="s">
        <v>5</v>
      </c>
      <c r="BB32" s="141"/>
      <c r="BC32" s="146"/>
      <c r="BD32" s="390"/>
      <c r="BE32" s="13"/>
      <c r="BF32" s="376"/>
      <c r="BG32" s="377"/>
      <c r="BH32" s="394"/>
      <c r="BI32" s="160" t="s">
        <v>5</v>
      </c>
      <c r="BJ32" s="141"/>
      <c r="BK32" s="142"/>
      <c r="BL32" s="390"/>
      <c r="BM32" s="13"/>
      <c r="BN32" s="361"/>
      <c r="BO32" s="362"/>
      <c r="BP32" s="394"/>
      <c r="BQ32" s="160" t="s">
        <v>5</v>
      </c>
      <c r="BR32" s="141"/>
      <c r="BS32" s="142"/>
      <c r="BT32" s="390"/>
      <c r="BU32" s="13"/>
      <c r="BV32" s="384"/>
      <c r="BW32" s="384"/>
      <c r="BX32" s="384"/>
      <c r="BY32" s="96"/>
      <c r="BZ32" s="96"/>
      <c r="CA32" s="124"/>
      <c r="CB32" s="382"/>
      <c r="CC32" s="125"/>
      <c r="CD32" s="384"/>
      <c r="CE32" s="384"/>
      <c r="CF32" s="384"/>
      <c r="CG32" s="96"/>
      <c r="CH32" s="96"/>
      <c r="CI32" s="124"/>
      <c r="CJ32" s="382"/>
      <c r="CK32" s="13"/>
    </row>
    <row r="33" spans="1:89" ht="15" customHeight="1" x14ac:dyDescent="0.25">
      <c r="A33" s="13"/>
      <c r="B33" s="361"/>
      <c r="C33" s="368"/>
      <c r="D33" s="394"/>
      <c r="E33" s="160" t="s">
        <v>7</v>
      </c>
      <c r="F33" s="139"/>
      <c r="G33" s="142"/>
      <c r="H33" s="390"/>
      <c r="I33" s="13"/>
      <c r="J33" s="361"/>
      <c r="K33" s="368"/>
      <c r="L33" s="274"/>
      <c r="M33" s="21" t="s">
        <v>7</v>
      </c>
      <c r="N33" s="16">
        <v>2</v>
      </c>
      <c r="O33" s="25">
        <f t="shared" si="0"/>
        <v>10</v>
      </c>
      <c r="P33" s="283"/>
      <c r="Q33" s="13"/>
      <c r="R33" s="361"/>
      <c r="S33" s="368"/>
      <c r="T33" s="394"/>
      <c r="U33" s="160" t="s">
        <v>7</v>
      </c>
      <c r="V33" s="139"/>
      <c r="W33" s="142">
        <f t="shared" si="1"/>
        <v>0</v>
      </c>
      <c r="X33" s="390"/>
      <c r="Y33" s="13"/>
      <c r="Z33" s="361"/>
      <c r="AA33" s="368"/>
      <c r="AB33" s="274"/>
      <c r="AC33" s="21" t="s">
        <v>7</v>
      </c>
      <c r="AD33" s="16"/>
      <c r="AE33" s="25"/>
      <c r="AF33" s="283"/>
      <c r="AG33" s="13"/>
      <c r="AH33" s="376"/>
      <c r="AI33" s="377"/>
      <c r="AJ33" s="394"/>
      <c r="AK33" s="160" t="s">
        <v>7</v>
      </c>
      <c r="AL33" s="139"/>
      <c r="AM33" s="142"/>
      <c r="AN33" s="390"/>
      <c r="AO33" s="13"/>
      <c r="AP33" s="361"/>
      <c r="AQ33" s="362"/>
      <c r="AR33" s="274"/>
      <c r="AS33" s="21" t="s">
        <v>7</v>
      </c>
      <c r="AT33" s="16">
        <v>8</v>
      </c>
      <c r="AU33" s="25">
        <f t="shared" si="3"/>
        <v>40</v>
      </c>
      <c r="AV33" s="283"/>
      <c r="AW33" s="13"/>
      <c r="AX33" s="376"/>
      <c r="AY33" s="377"/>
      <c r="AZ33" s="394"/>
      <c r="BA33" s="160" t="s">
        <v>7</v>
      </c>
      <c r="BB33" s="139"/>
      <c r="BC33" s="147"/>
      <c r="BD33" s="390"/>
      <c r="BE33" s="13"/>
      <c r="BF33" s="376"/>
      <c r="BG33" s="377"/>
      <c r="BH33" s="394"/>
      <c r="BI33" s="160" t="s">
        <v>7</v>
      </c>
      <c r="BJ33" s="139"/>
      <c r="BK33" s="142"/>
      <c r="BL33" s="390"/>
      <c r="BM33" s="13"/>
      <c r="BN33" s="361"/>
      <c r="BO33" s="362"/>
      <c r="BP33" s="394"/>
      <c r="BQ33" s="160" t="s">
        <v>7</v>
      </c>
      <c r="BR33" s="139"/>
      <c r="BS33" s="142"/>
      <c r="BT33" s="390"/>
      <c r="BU33" s="13"/>
      <c r="BV33" s="384"/>
      <c r="BW33" s="384"/>
      <c r="BX33" s="384"/>
      <c r="BY33" s="96"/>
      <c r="BZ33" s="96"/>
      <c r="CA33" s="124"/>
      <c r="CB33" s="382"/>
      <c r="CC33" s="125"/>
      <c r="CD33" s="384"/>
      <c r="CE33" s="384"/>
      <c r="CF33" s="384"/>
      <c r="CG33" s="96"/>
      <c r="CH33" s="96"/>
      <c r="CI33" s="124"/>
      <c r="CJ33" s="382"/>
      <c r="CK33" s="13"/>
    </row>
    <row r="34" spans="1:89" ht="15" customHeight="1" x14ac:dyDescent="0.25">
      <c r="A34" s="13"/>
      <c r="B34" s="361"/>
      <c r="C34" s="368"/>
      <c r="D34" s="394"/>
      <c r="E34" s="161" t="s">
        <v>8</v>
      </c>
      <c r="F34" s="143"/>
      <c r="G34" s="142"/>
      <c r="H34" s="390"/>
      <c r="I34" s="13"/>
      <c r="J34" s="361"/>
      <c r="K34" s="368"/>
      <c r="L34" s="274"/>
      <c r="M34" s="27" t="s">
        <v>8</v>
      </c>
      <c r="N34" s="22"/>
      <c r="O34" s="25"/>
      <c r="P34" s="283"/>
      <c r="Q34" s="13"/>
      <c r="R34" s="361"/>
      <c r="S34" s="368"/>
      <c r="T34" s="394"/>
      <c r="U34" s="161" t="s">
        <v>8</v>
      </c>
      <c r="V34" s="143"/>
      <c r="W34" s="142">
        <f t="shared" si="1"/>
        <v>0</v>
      </c>
      <c r="X34" s="390"/>
      <c r="Y34" s="13"/>
      <c r="Z34" s="361"/>
      <c r="AA34" s="368"/>
      <c r="AB34" s="274"/>
      <c r="AC34" s="27" t="s">
        <v>8</v>
      </c>
      <c r="AD34" s="22"/>
      <c r="AE34" s="25"/>
      <c r="AF34" s="283"/>
      <c r="AG34" s="13"/>
      <c r="AH34" s="376"/>
      <c r="AI34" s="377"/>
      <c r="AJ34" s="394"/>
      <c r="AK34" s="161" t="s">
        <v>8</v>
      </c>
      <c r="AL34" s="143"/>
      <c r="AM34" s="142"/>
      <c r="AN34" s="390"/>
      <c r="AO34" s="13"/>
      <c r="AP34" s="361"/>
      <c r="AQ34" s="362"/>
      <c r="AR34" s="274"/>
      <c r="AS34" s="27" t="s">
        <v>8</v>
      </c>
      <c r="AT34" s="22">
        <v>2</v>
      </c>
      <c r="AU34" s="25">
        <f t="shared" si="3"/>
        <v>10</v>
      </c>
      <c r="AV34" s="283"/>
      <c r="AW34" s="13"/>
      <c r="AX34" s="376"/>
      <c r="AY34" s="377"/>
      <c r="AZ34" s="394"/>
      <c r="BA34" s="161" t="s">
        <v>8</v>
      </c>
      <c r="BB34" s="143"/>
      <c r="BC34" s="142"/>
      <c r="BD34" s="390"/>
      <c r="BE34" s="13"/>
      <c r="BF34" s="376"/>
      <c r="BG34" s="377"/>
      <c r="BH34" s="394"/>
      <c r="BI34" s="161" t="s">
        <v>8</v>
      </c>
      <c r="BJ34" s="143"/>
      <c r="BK34" s="142"/>
      <c r="BL34" s="390"/>
      <c r="BM34" s="13"/>
      <c r="BN34" s="361"/>
      <c r="BO34" s="362"/>
      <c r="BP34" s="394"/>
      <c r="BQ34" s="161" t="s">
        <v>8</v>
      </c>
      <c r="BR34" s="143"/>
      <c r="BS34" s="142"/>
      <c r="BT34" s="390"/>
      <c r="BU34" s="13"/>
      <c r="BV34" s="384"/>
      <c r="BW34" s="384"/>
      <c r="BX34" s="384"/>
      <c r="BY34" s="96"/>
      <c r="BZ34" s="96"/>
      <c r="CA34" s="124"/>
      <c r="CB34" s="382"/>
      <c r="CC34" s="125"/>
      <c r="CD34" s="384"/>
      <c r="CE34" s="384"/>
      <c r="CF34" s="384"/>
      <c r="CG34" s="96"/>
      <c r="CH34" s="96"/>
      <c r="CI34" s="124"/>
      <c r="CJ34" s="382"/>
      <c r="CK34" s="13"/>
    </row>
    <row r="35" spans="1:89" ht="15" customHeight="1" thickBot="1" x14ac:dyDescent="0.3">
      <c r="A35" s="13"/>
      <c r="B35" s="363"/>
      <c r="C35" s="369"/>
      <c r="D35" s="395"/>
      <c r="E35" s="163" t="s">
        <v>8</v>
      </c>
      <c r="F35" s="144"/>
      <c r="G35" s="145"/>
      <c r="H35" s="391"/>
      <c r="I35" s="13"/>
      <c r="J35" s="363"/>
      <c r="K35" s="369"/>
      <c r="L35" s="275"/>
      <c r="M35" s="35" t="s">
        <v>8</v>
      </c>
      <c r="N35" s="28"/>
      <c r="O35" s="29"/>
      <c r="P35" s="284"/>
      <c r="Q35" s="13"/>
      <c r="R35" s="363"/>
      <c r="S35" s="369"/>
      <c r="T35" s="395"/>
      <c r="U35" s="163" t="s">
        <v>8</v>
      </c>
      <c r="V35" s="144"/>
      <c r="W35" s="145">
        <f t="shared" si="1"/>
        <v>0</v>
      </c>
      <c r="X35" s="391"/>
      <c r="Y35" s="13"/>
      <c r="Z35" s="363"/>
      <c r="AA35" s="369"/>
      <c r="AB35" s="275"/>
      <c r="AC35" s="35" t="s">
        <v>8</v>
      </c>
      <c r="AD35" s="28"/>
      <c r="AE35" s="29"/>
      <c r="AF35" s="284"/>
      <c r="AG35" s="13"/>
      <c r="AH35" s="378"/>
      <c r="AI35" s="379"/>
      <c r="AJ35" s="395"/>
      <c r="AK35" s="163" t="s">
        <v>8</v>
      </c>
      <c r="AL35" s="144"/>
      <c r="AM35" s="145"/>
      <c r="AN35" s="391"/>
      <c r="AO35" s="13"/>
      <c r="AP35" s="363"/>
      <c r="AQ35" s="364"/>
      <c r="AR35" s="275"/>
      <c r="AS35" s="35" t="s">
        <v>8</v>
      </c>
      <c r="AT35" s="28">
        <v>2</v>
      </c>
      <c r="AU35" s="29">
        <f t="shared" si="3"/>
        <v>10</v>
      </c>
      <c r="AV35" s="284"/>
      <c r="AW35" s="13"/>
      <c r="AX35" s="378"/>
      <c r="AY35" s="379"/>
      <c r="AZ35" s="395"/>
      <c r="BA35" s="163" t="s">
        <v>8</v>
      </c>
      <c r="BB35" s="144"/>
      <c r="BC35" s="145"/>
      <c r="BD35" s="391"/>
      <c r="BE35" s="13"/>
      <c r="BF35" s="378"/>
      <c r="BG35" s="379"/>
      <c r="BH35" s="395"/>
      <c r="BI35" s="163" t="s">
        <v>8</v>
      </c>
      <c r="BJ35" s="144"/>
      <c r="BK35" s="145"/>
      <c r="BL35" s="391"/>
      <c r="BM35" s="13"/>
      <c r="BN35" s="363"/>
      <c r="BO35" s="364"/>
      <c r="BP35" s="395"/>
      <c r="BQ35" s="163" t="s">
        <v>8</v>
      </c>
      <c r="BR35" s="144"/>
      <c r="BS35" s="145"/>
      <c r="BT35" s="391"/>
      <c r="BU35" s="13"/>
      <c r="BV35" s="384"/>
      <c r="BW35" s="384"/>
      <c r="BX35" s="384"/>
      <c r="BY35" s="96"/>
      <c r="BZ35" s="96"/>
      <c r="CA35" s="124"/>
      <c r="CB35" s="382"/>
      <c r="CC35" s="125"/>
      <c r="CD35" s="384"/>
      <c r="CE35" s="384"/>
      <c r="CF35" s="384"/>
      <c r="CG35" s="96"/>
      <c r="CH35" s="96"/>
      <c r="CI35" s="124"/>
      <c r="CJ35" s="382"/>
      <c r="CK35" s="13"/>
    </row>
    <row r="36" spans="1:89" ht="15" customHeight="1" x14ac:dyDescent="0.25">
      <c r="A36" s="13"/>
      <c r="B36" s="359" t="s">
        <v>2</v>
      </c>
      <c r="C36" s="367"/>
      <c r="D36" s="393" t="s">
        <v>306</v>
      </c>
      <c r="E36" s="159" t="s">
        <v>4</v>
      </c>
      <c r="F36" s="139"/>
      <c r="G36" s="140"/>
      <c r="H36" s="392"/>
      <c r="I36" s="13"/>
      <c r="J36" s="359" t="s">
        <v>2</v>
      </c>
      <c r="K36" s="367"/>
      <c r="L36" s="273" t="s">
        <v>306</v>
      </c>
      <c r="M36" s="30" t="s">
        <v>4</v>
      </c>
      <c r="N36" s="16">
        <v>2</v>
      </c>
      <c r="O36" s="19">
        <f>SUM(N36*5)</f>
        <v>10</v>
      </c>
      <c r="P36" s="282" t="s">
        <v>205</v>
      </c>
      <c r="Q36" s="13"/>
      <c r="R36" s="359" t="s">
        <v>2</v>
      </c>
      <c r="S36" s="367"/>
      <c r="T36" s="393" t="s">
        <v>306</v>
      </c>
      <c r="U36" s="159" t="s">
        <v>4</v>
      </c>
      <c r="V36" s="139"/>
      <c r="W36" s="140">
        <f t="shared" ref="W36:W42" si="4">SUM(V36*5)</f>
        <v>0</v>
      </c>
      <c r="X36" s="392"/>
      <c r="Y36" s="13"/>
      <c r="Z36" s="359" t="s">
        <v>2</v>
      </c>
      <c r="AA36" s="367"/>
      <c r="AB36" s="273" t="s">
        <v>306</v>
      </c>
      <c r="AC36" s="30" t="s">
        <v>4</v>
      </c>
      <c r="AD36" s="16">
        <v>6</v>
      </c>
      <c r="AE36" s="19">
        <f>SUM(AD36*5)</f>
        <v>30</v>
      </c>
      <c r="AF36" s="282" t="s">
        <v>155</v>
      </c>
      <c r="AG36" s="13"/>
      <c r="AH36" s="380" t="s">
        <v>9</v>
      </c>
      <c r="AI36" s="381"/>
      <c r="AJ36" s="393" t="s">
        <v>306</v>
      </c>
      <c r="AK36" s="159" t="s">
        <v>4</v>
      </c>
      <c r="AL36" s="139"/>
      <c r="AM36" s="140"/>
      <c r="AN36" s="390" t="s">
        <v>310</v>
      </c>
      <c r="AO36" s="13"/>
      <c r="AP36" s="361" t="s">
        <v>2</v>
      </c>
      <c r="AQ36" s="362"/>
      <c r="AR36" s="273" t="s">
        <v>306</v>
      </c>
      <c r="AS36" s="30" t="s">
        <v>4</v>
      </c>
      <c r="AT36" s="16">
        <v>8</v>
      </c>
      <c r="AU36" s="19">
        <f t="shared" ref="AU36:AU42" si="5">SUM(AT36*5)</f>
        <v>40</v>
      </c>
      <c r="AV36" s="282" t="s">
        <v>155</v>
      </c>
      <c r="AW36" s="13"/>
      <c r="AX36" s="376" t="s">
        <v>9</v>
      </c>
      <c r="AY36" s="377"/>
      <c r="AZ36" s="393" t="s">
        <v>306</v>
      </c>
      <c r="BA36" s="159" t="s">
        <v>4</v>
      </c>
      <c r="BB36" s="139"/>
      <c r="BC36" s="140"/>
      <c r="BD36" s="390" t="s">
        <v>238</v>
      </c>
      <c r="BE36" s="13"/>
      <c r="BF36" s="376" t="s">
        <v>9</v>
      </c>
      <c r="BG36" s="377"/>
      <c r="BH36" s="393" t="s">
        <v>306</v>
      </c>
      <c r="BI36" s="159" t="s">
        <v>4</v>
      </c>
      <c r="BJ36" s="139"/>
      <c r="BK36" s="140"/>
      <c r="BL36" s="390" t="s">
        <v>102</v>
      </c>
      <c r="BM36" s="13"/>
      <c r="BN36" s="361" t="s">
        <v>2</v>
      </c>
      <c r="BO36" s="362"/>
      <c r="BP36" s="393" t="s">
        <v>265</v>
      </c>
      <c r="BQ36" s="159" t="s">
        <v>4</v>
      </c>
      <c r="BR36" s="139"/>
      <c r="BS36" s="140"/>
      <c r="BT36" s="390"/>
      <c r="BU36" s="13"/>
      <c r="BV36" s="384"/>
      <c r="BW36" s="384"/>
      <c r="BX36" s="384"/>
      <c r="BY36" s="96"/>
      <c r="BZ36" s="96"/>
      <c r="CA36" s="124"/>
      <c r="CB36" s="382"/>
      <c r="CC36" s="125"/>
      <c r="CD36" s="384"/>
      <c r="CE36" s="384"/>
      <c r="CF36" s="384"/>
      <c r="CG36" s="96"/>
      <c r="CH36" s="96"/>
      <c r="CI36" s="124"/>
      <c r="CJ36" s="382"/>
      <c r="CK36" s="13"/>
    </row>
    <row r="37" spans="1:89" ht="15" customHeight="1" x14ac:dyDescent="0.25">
      <c r="A37" s="13"/>
      <c r="B37" s="361"/>
      <c r="C37" s="368"/>
      <c r="D37" s="394"/>
      <c r="E37" s="160" t="s">
        <v>5</v>
      </c>
      <c r="F37" s="141"/>
      <c r="G37" s="142"/>
      <c r="H37" s="390"/>
      <c r="I37" s="13"/>
      <c r="J37" s="361"/>
      <c r="K37" s="368"/>
      <c r="L37" s="274"/>
      <c r="M37" s="21" t="s">
        <v>5</v>
      </c>
      <c r="N37" s="83">
        <v>2</v>
      </c>
      <c r="O37" s="25">
        <f>SUM(N37*5)</f>
        <v>10</v>
      </c>
      <c r="P37" s="283"/>
      <c r="Q37" s="13"/>
      <c r="R37" s="361"/>
      <c r="S37" s="368"/>
      <c r="T37" s="394"/>
      <c r="U37" s="160" t="s">
        <v>5</v>
      </c>
      <c r="V37" s="141"/>
      <c r="W37" s="142">
        <f t="shared" si="4"/>
        <v>0</v>
      </c>
      <c r="X37" s="390"/>
      <c r="Y37" s="13"/>
      <c r="Z37" s="361"/>
      <c r="AA37" s="368"/>
      <c r="AB37" s="274"/>
      <c r="AC37" s="21" t="s">
        <v>5</v>
      </c>
      <c r="AD37" s="83">
        <v>6</v>
      </c>
      <c r="AE37" s="25">
        <f>SUM(AD37*5)</f>
        <v>30</v>
      </c>
      <c r="AF37" s="283"/>
      <c r="AG37" s="13"/>
      <c r="AH37" s="376"/>
      <c r="AI37" s="377"/>
      <c r="AJ37" s="394"/>
      <c r="AK37" s="160" t="s">
        <v>5</v>
      </c>
      <c r="AL37" s="141"/>
      <c r="AM37" s="142"/>
      <c r="AN37" s="390"/>
      <c r="AO37" s="13"/>
      <c r="AP37" s="361"/>
      <c r="AQ37" s="362"/>
      <c r="AR37" s="274"/>
      <c r="AS37" s="21" t="s">
        <v>5</v>
      </c>
      <c r="AT37" s="83">
        <v>8</v>
      </c>
      <c r="AU37" s="25">
        <f t="shared" si="5"/>
        <v>40</v>
      </c>
      <c r="AV37" s="283"/>
      <c r="AW37" s="13"/>
      <c r="AX37" s="376"/>
      <c r="AY37" s="377"/>
      <c r="AZ37" s="394"/>
      <c r="BA37" s="160" t="s">
        <v>5</v>
      </c>
      <c r="BB37" s="141"/>
      <c r="BC37" s="146"/>
      <c r="BD37" s="390"/>
      <c r="BE37" s="13"/>
      <c r="BF37" s="376"/>
      <c r="BG37" s="377"/>
      <c r="BH37" s="394"/>
      <c r="BI37" s="160" t="s">
        <v>5</v>
      </c>
      <c r="BJ37" s="141"/>
      <c r="BK37" s="142"/>
      <c r="BL37" s="390"/>
      <c r="BM37" s="13"/>
      <c r="BN37" s="361"/>
      <c r="BO37" s="362"/>
      <c r="BP37" s="394"/>
      <c r="BQ37" s="160" t="s">
        <v>5</v>
      </c>
      <c r="BR37" s="141"/>
      <c r="BS37" s="142"/>
      <c r="BT37" s="390"/>
      <c r="BU37" s="13"/>
      <c r="BV37" s="384"/>
      <c r="BW37" s="384"/>
      <c r="BX37" s="384"/>
      <c r="BY37" s="96"/>
      <c r="BZ37" s="96"/>
      <c r="CA37" s="124"/>
      <c r="CB37" s="382"/>
      <c r="CC37" s="125"/>
      <c r="CD37" s="384"/>
      <c r="CE37" s="384"/>
      <c r="CF37" s="384"/>
      <c r="CG37" s="96"/>
      <c r="CH37" s="96"/>
      <c r="CI37" s="124"/>
      <c r="CJ37" s="382"/>
      <c r="CK37" s="13"/>
    </row>
    <row r="38" spans="1:89" ht="15" customHeight="1" x14ac:dyDescent="0.25">
      <c r="A38" s="13"/>
      <c r="B38" s="361"/>
      <c r="C38" s="368"/>
      <c r="D38" s="394"/>
      <c r="E38" s="160" t="s">
        <v>6</v>
      </c>
      <c r="F38" s="139"/>
      <c r="G38" s="142"/>
      <c r="H38" s="390"/>
      <c r="I38" s="13"/>
      <c r="J38" s="361"/>
      <c r="K38" s="368"/>
      <c r="L38" s="274"/>
      <c r="M38" s="21" t="s">
        <v>6</v>
      </c>
      <c r="N38" s="16">
        <v>2</v>
      </c>
      <c r="O38" s="25">
        <f>SUM(N38*5)</f>
        <v>10</v>
      </c>
      <c r="P38" s="283"/>
      <c r="Q38" s="13"/>
      <c r="R38" s="361"/>
      <c r="S38" s="368"/>
      <c r="T38" s="394"/>
      <c r="U38" s="160" t="s">
        <v>6</v>
      </c>
      <c r="V38" s="139"/>
      <c r="W38" s="142">
        <f t="shared" si="4"/>
        <v>0</v>
      </c>
      <c r="X38" s="390"/>
      <c r="Y38" s="13"/>
      <c r="Z38" s="361"/>
      <c r="AA38" s="368"/>
      <c r="AB38" s="274"/>
      <c r="AC38" s="21" t="s">
        <v>6</v>
      </c>
      <c r="AD38" s="16">
        <v>6</v>
      </c>
      <c r="AE38" s="25">
        <f>SUM(AD38*5)</f>
        <v>30</v>
      </c>
      <c r="AF38" s="283"/>
      <c r="AG38" s="13"/>
      <c r="AH38" s="376"/>
      <c r="AI38" s="377"/>
      <c r="AJ38" s="394"/>
      <c r="AK38" s="160" t="s">
        <v>6</v>
      </c>
      <c r="AL38" s="139"/>
      <c r="AM38" s="142"/>
      <c r="AN38" s="390"/>
      <c r="AO38" s="13"/>
      <c r="AP38" s="361"/>
      <c r="AQ38" s="362"/>
      <c r="AR38" s="274"/>
      <c r="AS38" s="21" t="s">
        <v>6</v>
      </c>
      <c r="AT38" s="16">
        <v>8</v>
      </c>
      <c r="AU38" s="25">
        <f t="shared" si="5"/>
        <v>40</v>
      </c>
      <c r="AV38" s="283"/>
      <c r="AW38" s="13"/>
      <c r="AX38" s="376"/>
      <c r="AY38" s="377"/>
      <c r="AZ38" s="394"/>
      <c r="BA38" s="160" t="s">
        <v>6</v>
      </c>
      <c r="BB38" s="148"/>
      <c r="BC38" s="147"/>
      <c r="BD38" s="390"/>
      <c r="BE38" s="13"/>
      <c r="BF38" s="376"/>
      <c r="BG38" s="377"/>
      <c r="BH38" s="394"/>
      <c r="BI38" s="160" t="s">
        <v>6</v>
      </c>
      <c r="BJ38" s="139"/>
      <c r="BK38" s="142"/>
      <c r="BL38" s="390"/>
      <c r="BM38" s="13"/>
      <c r="BN38" s="361"/>
      <c r="BO38" s="362"/>
      <c r="BP38" s="394"/>
      <c r="BQ38" s="160" t="s">
        <v>6</v>
      </c>
      <c r="BR38" s="139"/>
      <c r="BS38" s="142"/>
      <c r="BT38" s="390"/>
      <c r="BU38" s="13"/>
      <c r="BV38" s="384"/>
      <c r="BW38" s="384"/>
      <c r="BX38" s="384"/>
      <c r="BY38" s="96"/>
      <c r="BZ38" s="96"/>
      <c r="CA38" s="124"/>
      <c r="CB38" s="382"/>
      <c r="CC38" s="125"/>
      <c r="CD38" s="384"/>
      <c r="CE38" s="384"/>
      <c r="CF38" s="384"/>
      <c r="CG38" s="96"/>
      <c r="CH38" s="96"/>
      <c r="CI38" s="124"/>
      <c r="CJ38" s="382"/>
      <c r="CK38" s="13"/>
    </row>
    <row r="39" spans="1:89" ht="15" customHeight="1" x14ac:dyDescent="0.25">
      <c r="A39" s="13"/>
      <c r="B39" s="361"/>
      <c r="C39" s="368"/>
      <c r="D39" s="394"/>
      <c r="E39" s="160" t="s">
        <v>5</v>
      </c>
      <c r="F39" s="141"/>
      <c r="G39" s="142"/>
      <c r="H39" s="390"/>
      <c r="I39" s="13"/>
      <c r="J39" s="361"/>
      <c r="K39" s="368"/>
      <c r="L39" s="274"/>
      <c r="M39" s="21" t="s">
        <v>5</v>
      </c>
      <c r="N39" s="83">
        <v>2</v>
      </c>
      <c r="O39" s="25">
        <f>SUM(N39*5)</f>
        <v>10</v>
      </c>
      <c r="P39" s="283"/>
      <c r="Q39" s="13"/>
      <c r="R39" s="361"/>
      <c r="S39" s="368"/>
      <c r="T39" s="394"/>
      <c r="U39" s="160" t="s">
        <v>5</v>
      </c>
      <c r="V39" s="141"/>
      <c r="W39" s="142">
        <f t="shared" si="4"/>
        <v>0</v>
      </c>
      <c r="X39" s="390"/>
      <c r="Y39" s="13"/>
      <c r="Z39" s="361"/>
      <c r="AA39" s="368"/>
      <c r="AB39" s="274"/>
      <c r="AC39" s="21" t="s">
        <v>5</v>
      </c>
      <c r="AD39" s="83">
        <v>6</v>
      </c>
      <c r="AE39" s="25">
        <f>SUM(AD39*5)</f>
        <v>30</v>
      </c>
      <c r="AF39" s="283"/>
      <c r="AG39" s="13"/>
      <c r="AH39" s="376"/>
      <c r="AI39" s="377"/>
      <c r="AJ39" s="394"/>
      <c r="AK39" s="160" t="s">
        <v>5</v>
      </c>
      <c r="AL39" s="141"/>
      <c r="AM39" s="142"/>
      <c r="AN39" s="390"/>
      <c r="AO39" s="13"/>
      <c r="AP39" s="361"/>
      <c r="AQ39" s="362"/>
      <c r="AR39" s="274"/>
      <c r="AS39" s="21" t="s">
        <v>5</v>
      </c>
      <c r="AT39" s="83">
        <v>8</v>
      </c>
      <c r="AU39" s="25">
        <f t="shared" si="5"/>
        <v>40</v>
      </c>
      <c r="AV39" s="283"/>
      <c r="AW39" s="13"/>
      <c r="AX39" s="376"/>
      <c r="AY39" s="377"/>
      <c r="AZ39" s="394"/>
      <c r="BA39" s="160" t="s">
        <v>5</v>
      </c>
      <c r="BB39" s="141"/>
      <c r="BC39" s="146"/>
      <c r="BD39" s="390"/>
      <c r="BE39" s="13"/>
      <c r="BF39" s="376"/>
      <c r="BG39" s="377"/>
      <c r="BH39" s="394"/>
      <c r="BI39" s="160" t="s">
        <v>5</v>
      </c>
      <c r="BJ39" s="141"/>
      <c r="BK39" s="142"/>
      <c r="BL39" s="390"/>
      <c r="BM39" s="13"/>
      <c r="BN39" s="361"/>
      <c r="BO39" s="362"/>
      <c r="BP39" s="394"/>
      <c r="BQ39" s="160" t="s">
        <v>5</v>
      </c>
      <c r="BR39" s="141"/>
      <c r="BS39" s="142"/>
      <c r="BT39" s="390"/>
      <c r="BU39" s="13"/>
      <c r="BV39" s="384"/>
      <c r="BW39" s="384"/>
      <c r="BX39" s="384"/>
      <c r="BY39" s="96"/>
      <c r="BZ39" s="96"/>
      <c r="CA39" s="124"/>
      <c r="CB39" s="382"/>
      <c r="CC39" s="125"/>
      <c r="CD39" s="384"/>
      <c r="CE39" s="384"/>
      <c r="CF39" s="384"/>
      <c r="CG39" s="96"/>
      <c r="CH39" s="96"/>
      <c r="CI39" s="124"/>
      <c r="CJ39" s="382"/>
      <c r="CK39" s="13"/>
    </row>
    <row r="40" spans="1:89" ht="15" customHeight="1" x14ac:dyDescent="0.25">
      <c r="A40" s="13"/>
      <c r="B40" s="361"/>
      <c r="C40" s="368"/>
      <c r="D40" s="394"/>
      <c r="E40" s="160" t="s">
        <v>7</v>
      </c>
      <c r="F40" s="139"/>
      <c r="G40" s="142"/>
      <c r="H40" s="390"/>
      <c r="I40" s="13"/>
      <c r="J40" s="361"/>
      <c r="K40" s="368"/>
      <c r="L40" s="274"/>
      <c r="M40" s="21" t="s">
        <v>7</v>
      </c>
      <c r="N40" s="16">
        <v>2</v>
      </c>
      <c r="O40" s="25">
        <f>SUM(N40*5)</f>
        <v>10</v>
      </c>
      <c r="P40" s="283"/>
      <c r="Q40" s="13"/>
      <c r="R40" s="361"/>
      <c r="S40" s="368"/>
      <c r="T40" s="394"/>
      <c r="U40" s="160" t="s">
        <v>7</v>
      </c>
      <c r="V40" s="139"/>
      <c r="W40" s="142">
        <f t="shared" si="4"/>
        <v>0</v>
      </c>
      <c r="X40" s="390"/>
      <c r="Y40" s="13"/>
      <c r="Z40" s="361"/>
      <c r="AA40" s="368"/>
      <c r="AB40" s="274"/>
      <c r="AC40" s="21" t="s">
        <v>7</v>
      </c>
      <c r="AD40" s="16"/>
      <c r="AE40" s="25"/>
      <c r="AF40" s="283"/>
      <c r="AG40" s="13"/>
      <c r="AH40" s="376"/>
      <c r="AI40" s="377"/>
      <c r="AJ40" s="394"/>
      <c r="AK40" s="160" t="s">
        <v>7</v>
      </c>
      <c r="AL40" s="139"/>
      <c r="AM40" s="142"/>
      <c r="AN40" s="390"/>
      <c r="AO40" s="13"/>
      <c r="AP40" s="361"/>
      <c r="AQ40" s="362"/>
      <c r="AR40" s="274"/>
      <c r="AS40" s="21" t="s">
        <v>7</v>
      </c>
      <c r="AT40" s="16">
        <v>8</v>
      </c>
      <c r="AU40" s="25">
        <f t="shared" si="5"/>
        <v>40</v>
      </c>
      <c r="AV40" s="283"/>
      <c r="AW40" s="13"/>
      <c r="AX40" s="376"/>
      <c r="AY40" s="377"/>
      <c r="AZ40" s="394"/>
      <c r="BA40" s="160" t="s">
        <v>7</v>
      </c>
      <c r="BB40" s="139"/>
      <c r="BC40" s="147"/>
      <c r="BD40" s="390"/>
      <c r="BE40" s="13"/>
      <c r="BF40" s="376"/>
      <c r="BG40" s="377"/>
      <c r="BH40" s="394"/>
      <c r="BI40" s="160" t="s">
        <v>7</v>
      </c>
      <c r="BJ40" s="139"/>
      <c r="BK40" s="142"/>
      <c r="BL40" s="390"/>
      <c r="BM40" s="13"/>
      <c r="BN40" s="361"/>
      <c r="BO40" s="362"/>
      <c r="BP40" s="394"/>
      <c r="BQ40" s="160" t="s">
        <v>7</v>
      </c>
      <c r="BR40" s="139"/>
      <c r="BS40" s="142"/>
      <c r="BT40" s="390"/>
      <c r="BU40" s="13"/>
      <c r="BV40" s="384"/>
      <c r="BW40" s="384"/>
      <c r="BX40" s="384"/>
      <c r="BY40" s="96"/>
      <c r="BZ40" s="96"/>
      <c r="CA40" s="124"/>
      <c r="CB40" s="382"/>
      <c r="CC40" s="125"/>
      <c r="CD40" s="384"/>
      <c r="CE40" s="384"/>
      <c r="CF40" s="384"/>
      <c r="CG40" s="96"/>
      <c r="CH40" s="96"/>
      <c r="CI40" s="124"/>
      <c r="CJ40" s="382"/>
      <c r="CK40" s="13"/>
    </row>
    <row r="41" spans="1:89" ht="15" customHeight="1" x14ac:dyDescent="0.25">
      <c r="A41" s="13"/>
      <c r="B41" s="361"/>
      <c r="C41" s="368"/>
      <c r="D41" s="394"/>
      <c r="E41" s="161" t="s">
        <v>8</v>
      </c>
      <c r="F41" s="143"/>
      <c r="G41" s="142"/>
      <c r="H41" s="390"/>
      <c r="I41" s="13"/>
      <c r="J41" s="361"/>
      <c r="K41" s="368"/>
      <c r="L41" s="274"/>
      <c r="M41" s="27" t="s">
        <v>8</v>
      </c>
      <c r="N41" s="22"/>
      <c r="O41" s="25"/>
      <c r="P41" s="283"/>
      <c r="Q41" s="13"/>
      <c r="R41" s="361"/>
      <c r="S41" s="368"/>
      <c r="T41" s="394"/>
      <c r="U41" s="161" t="s">
        <v>8</v>
      </c>
      <c r="V41" s="143"/>
      <c r="W41" s="142">
        <f t="shared" si="4"/>
        <v>0</v>
      </c>
      <c r="X41" s="390"/>
      <c r="Y41" s="13"/>
      <c r="Z41" s="361"/>
      <c r="AA41" s="368"/>
      <c r="AB41" s="274"/>
      <c r="AC41" s="27" t="s">
        <v>8</v>
      </c>
      <c r="AD41" s="22"/>
      <c r="AE41" s="25"/>
      <c r="AF41" s="283"/>
      <c r="AG41" s="13"/>
      <c r="AH41" s="376"/>
      <c r="AI41" s="377"/>
      <c r="AJ41" s="394"/>
      <c r="AK41" s="161" t="s">
        <v>8</v>
      </c>
      <c r="AL41" s="143"/>
      <c r="AM41" s="142"/>
      <c r="AN41" s="390"/>
      <c r="AO41" s="13"/>
      <c r="AP41" s="361"/>
      <c r="AQ41" s="362"/>
      <c r="AR41" s="274"/>
      <c r="AS41" s="27" t="s">
        <v>8</v>
      </c>
      <c r="AT41" s="22">
        <v>2</v>
      </c>
      <c r="AU41" s="25">
        <f t="shared" si="5"/>
        <v>10</v>
      </c>
      <c r="AV41" s="283"/>
      <c r="AW41" s="13"/>
      <c r="AX41" s="376"/>
      <c r="AY41" s="377"/>
      <c r="AZ41" s="394"/>
      <c r="BA41" s="161" t="s">
        <v>8</v>
      </c>
      <c r="BB41" s="143"/>
      <c r="BC41" s="142"/>
      <c r="BD41" s="390"/>
      <c r="BE41" s="13"/>
      <c r="BF41" s="376"/>
      <c r="BG41" s="377"/>
      <c r="BH41" s="394"/>
      <c r="BI41" s="161" t="s">
        <v>8</v>
      </c>
      <c r="BJ41" s="143"/>
      <c r="BK41" s="142"/>
      <c r="BL41" s="390"/>
      <c r="BM41" s="13"/>
      <c r="BN41" s="361"/>
      <c r="BO41" s="362"/>
      <c r="BP41" s="394"/>
      <c r="BQ41" s="161" t="s">
        <v>8</v>
      </c>
      <c r="BR41" s="143"/>
      <c r="BS41" s="142"/>
      <c r="BT41" s="390"/>
      <c r="BU41" s="13"/>
      <c r="BV41" s="384"/>
      <c r="BW41" s="384"/>
      <c r="BX41" s="384"/>
      <c r="BY41" s="96"/>
      <c r="BZ41" s="96"/>
      <c r="CA41" s="124"/>
      <c r="CB41" s="382"/>
      <c r="CC41" s="125"/>
      <c r="CD41" s="384"/>
      <c r="CE41" s="384"/>
      <c r="CF41" s="384"/>
      <c r="CG41" s="96"/>
      <c r="CH41" s="96"/>
      <c r="CI41" s="124"/>
      <c r="CJ41" s="382"/>
      <c r="CK41" s="13"/>
    </row>
    <row r="42" spans="1:89" ht="15" customHeight="1" thickBot="1" x14ac:dyDescent="0.3">
      <c r="A42" s="13"/>
      <c r="B42" s="363"/>
      <c r="C42" s="369"/>
      <c r="D42" s="395"/>
      <c r="E42" s="163" t="s">
        <v>8</v>
      </c>
      <c r="F42" s="144"/>
      <c r="G42" s="145"/>
      <c r="H42" s="391"/>
      <c r="I42" s="13"/>
      <c r="J42" s="363"/>
      <c r="K42" s="369"/>
      <c r="L42" s="275"/>
      <c r="M42" s="35" t="s">
        <v>8</v>
      </c>
      <c r="N42" s="28"/>
      <c r="O42" s="29"/>
      <c r="P42" s="284"/>
      <c r="Q42" s="13"/>
      <c r="R42" s="363"/>
      <c r="S42" s="369"/>
      <c r="T42" s="395"/>
      <c r="U42" s="163" t="s">
        <v>8</v>
      </c>
      <c r="V42" s="144"/>
      <c r="W42" s="145">
        <f t="shared" si="4"/>
        <v>0</v>
      </c>
      <c r="X42" s="391"/>
      <c r="Y42" s="13"/>
      <c r="Z42" s="363"/>
      <c r="AA42" s="369"/>
      <c r="AB42" s="275"/>
      <c r="AC42" s="35" t="s">
        <v>8</v>
      </c>
      <c r="AD42" s="28"/>
      <c r="AE42" s="29"/>
      <c r="AF42" s="284"/>
      <c r="AG42" s="13"/>
      <c r="AH42" s="378"/>
      <c r="AI42" s="379"/>
      <c r="AJ42" s="395"/>
      <c r="AK42" s="163" t="s">
        <v>8</v>
      </c>
      <c r="AL42" s="144"/>
      <c r="AM42" s="145"/>
      <c r="AN42" s="391"/>
      <c r="AO42" s="13"/>
      <c r="AP42" s="363"/>
      <c r="AQ42" s="364"/>
      <c r="AR42" s="275"/>
      <c r="AS42" s="35" t="s">
        <v>8</v>
      </c>
      <c r="AT42" s="28">
        <v>2</v>
      </c>
      <c r="AU42" s="29">
        <f t="shared" si="5"/>
        <v>10</v>
      </c>
      <c r="AV42" s="284"/>
      <c r="AW42" s="13"/>
      <c r="AX42" s="378"/>
      <c r="AY42" s="379"/>
      <c r="AZ42" s="395"/>
      <c r="BA42" s="163" t="s">
        <v>8</v>
      </c>
      <c r="BB42" s="144"/>
      <c r="BC42" s="145"/>
      <c r="BD42" s="391"/>
      <c r="BE42" s="13"/>
      <c r="BF42" s="378"/>
      <c r="BG42" s="379"/>
      <c r="BH42" s="395"/>
      <c r="BI42" s="163" t="s">
        <v>8</v>
      </c>
      <c r="BJ42" s="144"/>
      <c r="BK42" s="145"/>
      <c r="BL42" s="391"/>
      <c r="BM42" s="13"/>
      <c r="BN42" s="363"/>
      <c r="BO42" s="364"/>
      <c r="BP42" s="395"/>
      <c r="BQ42" s="163" t="s">
        <v>8</v>
      </c>
      <c r="BR42" s="144"/>
      <c r="BS42" s="145"/>
      <c r="BT42" s="391"/>
      <c r="BU42" s="13"/>
      <c r="BV42" s="384"/>
      <c r="BW42" s="384"/>
      <c r="BX42" s="384"/>
      <c r="BY42" s="96"/>
      <c r="BZ42" s="96"/>
      <c r="CA42" s="124"/>
      <c r="CB42" s="382"/>
      <c r="CC42" s="125"/>
      <c r="CD42" s="384"/>
      <c r="CE42" s="384"/>
      <c r="CF42" s="384"/>
      <c r="CG42" s="96"/>
      <c r="CH42" s="96"/>
      <c r="CI42" s="124"/>
      <c r="CJ42" s="382"/>
      <c r="CK42" s="13"/>
    </row>
    <row r="43" spans="1:89" ht="15" customHeight="1" x14ac:dyDescent="0.25">
      <c r="A43" s="13"/>
      <c r="B43" s="359" t="s">
        <v>2</v>
      </c>
      <c r="C43" s="367"/>
      <c r="D43" s="393" t="s">
        <v>307</v>
      </c>
      <c r="E43" s="159" t="s">
        <v>4</v>
      </c>
      <c r="F43" s="139"/>
      <c r="G43" s="140"/>
      <c r="H43" s="392"/>
      <c r="I43" s="13"/>
      <c r="J43" s="359" t="s">
        <v>2</v>
      </c>
      <c r="K43" s="367"/>
      <c r="L43" s="273" t="s">
        <v>307</v>
      </c>
      <c r="M43" s="30" t="s">
        <v>4</v>
      </c>
      <c r="N43" s="16">
        <v>2</v>
      </c>
      <c r="O43" s="19">
        <f>SUM(N43*5)</f>
        <v>10</v>
      </c>
      <c r="P43" s="282" t="s">
        <v>205</v>
      </c>
      <c r="Q43" s="13"/>
      <c r="R43" s="359" t="s">
        <v>2</v>
      </c>
      <c r="S43" s="367"/>
      <c r="T43" s="393" t="s">
        <v>307</v>
      </c>
      <c r="U43" s="159" t="s">
        <v>4</v>
      </c>
      <c r="V43" s="139"/>
      <c r="W43" s="140">
        <f t="shared" si="1"/>
        <v>0</v>
      </c>
      <c r="X43" s="392"/>
      <c r="Y43" s="13"/>
      <c r="Z43" s="359" t="s">
        <v>2</v>
      </c>
      <c r="AA43" s="367"/>
      <c r="AB43" s="273" t="s">
        <v>307</v>
      </c>
      <c r="AC43" s="30" t="s">
        <v>4</v>
      </c>
      <c r="AD43" s="16">
        <v>6</v>
      </c>
      <c r="AE43" s="19">
        <f>SUM(AD43*5)</f>
        <v>30</v>
      </c>
      <c r="AF43" s="282" t="s">
        <v>155</v>
      </c>
      <c r="AG43" s="13"/>
      <c r="AH43" s="380" t="s">
        <v>9</v>
      </c>
      <c r="AI43" s="381"/>
      <c r="AJ43" s="393" t="s">
        <v>307</v>
      </c>
      <c r="AK43" s="159" t="s">
        <v>4</v>
      </c>
      <c r="AL43" s="139"/>
      <c r="AM43" s="140"/>
      <c r="AN43" s="390" t="s">
        <v>310</v>
      </c>
      <c r="AO43" s="13"/>
      <c r="AP43" s="361" t="s">
        <v>2</v>
      </c>
      <c r="AQ43" s="362"/>
      <c r="AR43" s="273" t="s">
        <v>307</v>
      </c>
      <c r="AS43" s="30" t="s">
        <v>4</v>
      </c>
      <c r="AT43" s="16">
        <v>8</v>
      </c>
      <c r="AU43" s="19">
        <f t="shared" si="3"/>
        <v>40</v>
      </c>
      <c r="AV43" s="282" t="s">
        <v>155</v>
      </c>
      <c r="AW43" s="13"/>
      <c r="AX43" s="376" t="s">
        <v>9</v>
      </c>
      <c r="AY43" s="377"/>
      <c r="AZ43" s="393" t="s">
        <v>307</v>
      </c>
      <c r="BA43" s="159" t="s">
        <v>4</v>
      </c>
      <c r="BB43" s="139"/>
      <c r="BC43" s="140"/>
      <c r="BD43" s="390" t="s">
        <v>238</v>
      </c>
      <c r="BE43" s="13"/>
      <c r="BF43" s="376" t="s">
        <v>9</v>
      </c>
      <c r="BG43" s="377"/>
      <c r="BH43" s="273" t="s">
        <v>307</v>
      </c>
      <c r="BI43" s="30" t="s">
        <v>4</v>
      </c>
      <c r="BJ43" s="151"/>
      <c r="BK43" s="152"/>
      <c r="BL43" s="283" t="s">
        <v>102</v>
      </c>
      <c r="BM43" s="13"/>
      <c r="BN43" s="361" t="s">
        <v>2</v>
      </c>
      <c r="BO43" s="362"/>
      <c r="BP43" s="393" t="s">
        <v>266</v>
      </c>
      <c r="BQ43" s="159" t="s">
        <v>4</v>
      </c>
      <c r="BR43" s="139"/>
      <c r="BS43" s="140"/>
      <c r="BT43" s="390"/>
      <c r="BU43" s="13"/>
      <c r="BV43" s="384"/>
      <c r="BW43" s="384"/>
      <c r="BX43" s="384"/>
      <c r="BY43" s="96"/>
      <c r="BZ43" s="96"/>
      <c r="CA43" s="124"/>
      <c r="CB43" s="382"/>
      <c r="CC43" s="125"/>
      <c r="CD43" s="384"/>
      <c r="CE43" s="384"/>
      <c r="CF43" s="384"/>
      <c r="CG43" s="96"/>
      <c r="CH43" s="96"/>
      <c r="CI43" s="124"/>
      <c r="CJ43" s="382"/>
      <c r="CK43" s="13"/>
    </row>
    <row r="44" spans="1:89" ht="15" customHeight="1" x14ac:dyDescent="0.25">
      <c r="A44" s="13"/>
      <c r="B44" s="361"/>
      <c r="C44" s="368"/>
      <c r="D44" s="394"/>
      <c r="E44" s="160" t="s">
        <v>5</v>
      </c>
      <c r="F44" s="141"/>
      <c r="G44" s="142"/>
      <c r="H44" s="390"/>
      <c r="I44" s="13"/>
      <c r="J44" s="361"/>
      <c r="K44" s="368"/>
      <c r="L44" s="274"/>
      <c r="M44" s="21" t="s">
        <v>5</v>
      </c>
      <c r="N44" s="83">
        <v>2</v>
      </c>
      <c r="O44" s="25">
        <f>SUM(N44*5)</f>
        <v>10</v>
      </c>
      <c r="P44" s="283"/>
      <c r="Q44" s="13"/>
      <c r="R44" s="361"/>
      <c r="S44" s="368"/>
      <c r="T44" s="394"/>
      <c r="U44" s="160" t="s">
        <v>5</v>
      </c>
      <c r="V44" s="141"/>
      <c r="W44" s="142">
        <f t="shared" si="1"/>
        <v>0</v>
      </c>
      <c r="X44" s="390"/>
      <c r="Y44" s="13"/>
      <c r="Z44" s="361"/>
      <c r="AA44" s="368"/>
      <c r="AB44" s="274"/>
      <c r="AC44" s="21" t="s">
        <v>5</v>
      </c>
      <c r="AD44" s="83">
        <v>6</v>
      </c>
      <c r="AE44" s="25">
        <f>SUM(AD44*5)</f>
        <v>30</v>
      </c>
      <c r="AF44" s="283"/>
      <c r="AG44" s="13"/>
      <c r="AH44" s="376"/>
      <c r="AI44" s="377"/>
      <c r="AJ44" s="394"/>
      <c r="AK44" s="160" t="s">
        <v>5</v>
      </c>
      <c r="AL44" s="141"/>
      <c r="AM44" s="142"/>
      <c r="AN44" s="390"/>
      <c r="AO44" s="13"/>
      <c r="AP44" s="361"/>
      <c r="AQ44" s="362"/>
      <c r="AR44" s="274"/>
      <c r="AS44" s="21" t="s">
        <v>5</v>
      </c>
      <c r="AT44" s="83">
        <v>8</v>
      </c>
      <c r="AU44" s="25">
        <f t="shared" si="3"/>
        <v>40</v>
      </c>
      <c r="AV44" s="283"/>
      <c r="AW44" s="13"/>
      <c r="AX44" s="376"/>
      <c r="AY44" s="377"/>
      <c r="AZ44" s="394"/>
      <c r="BA44" s="160" t="s">
        <v>5</v>
      </c>
      <c r="BB44" s="141"/>
      <c r="BC44" s="142"/>
      <c r="BD44" s="390"/>
      <c r="BE44" s="13"/>
      <c r="BF44" s="376"/>
      <c r="BG44" s="377"/>
      <c r="BH44" s="274"/>
      <c r="BI44" s="21" t="s">
        <v>5</v>
      </c>
      <c r="BJ44" s="153"/>
      <c r="BK44" s="154"/>
      <c r="BL44" s="283"/>
      <c r="BM44" s="13"/>
      <c r="BN44" s="361"/>
      <c r="BO44" s="362"/>
      <c r="BP44" s="394"/>
      <c r="BQ44" s="160" t="s">
        <v>5</v>
      </c>
      <c r="BR44" s="141"/>
      <c r="BS44" s="142"/>
      <c r="BT44" s="390"/>
      <c r="BU44" s="13"/>
      <c r="BV44" s="384"/>
      <c r="BW44" s="384"/>
      <c r="BX44" s="384"/>
      <c r="BY44" s="96"/>
      <c r="BZ44" s="96"/>
      <c r="CA44" s="124"/>
      <c r="CB44" s="382"/>
      <c r="CC44" s="125"/>
      <c r="CD44" s="384"/>
      <c r="CE44" s="384"/>
      <c r="CF44" s="384"/>
      <c r="CG44" s="96"/>
      <c r="CH44" s="96"/>
      <c r="CI44" s="124"/>
      <c r="CJ44" s="382"/>
      <c r="CK44" s="13"/>
    </row>
    <row r="45" spans="1:89" ht="15" customHeight="1" x14ac:dyDescent="0.25">
      <c r="A45" s="13"/>
      <c r="B45" s="361"/>
      <c r="C45" s="368"/>
      <c r="D45" s="394"/>
      <c r="E45" s="160" t="s">
        <v>6</v>
      </c>
      <c r="F45" s="139"/>
      <c r="G45" s="142"/>
      <c r="H45" s="390"/>
      <c r="I45" s="13"/>
      <c r="J45" s="361"/>
      <c r="K45" s="368"/>
      <c r="L45" s="274"/>
      <c r="M45" s="21" t="s">
        <v>6</v>
      </c>
      <c r="N45" s="16">
        <v>2</v>
      </c>
      <c r="O45" s="25">
        <f>SUM(N45*5)</f>
        <v>10</v>
      </c>
      <c r="P45" s="283"/>
      <c r="Q45" s="13"/>
      <c r="R45" s="361"/>
      <c r="S45" s="368"/>
      <c r="T45" s="394"/>
      <c r="U45" s="160" t="s">
        <v>6</v>
      </c>
      <c r="V45" s="139"/>
      <c r="W45" s="142">
        <f t="shared" si="1"/>
        <v>0</v>
      </c>
      <c r="X45" s="390"/>
      <c r="Y45" s="13"/>
      <c r="Z45" s="361"/>
      <c r="AA45" s="368"/>
      <c r="AB45" s="274"/>
      <c r="AC45" s="21" t="s">
        <v>6</v>
      </c>
      <c r="AD45" s="16">
        <v>6</v>
      </c>
      <c r="AE45" s="25">
        <f>SUM(AD45*5)</f>
        <v>30</v>
      </c>
      <c r="AF45" s="283"/>
      <c r="AG45" s="13"/>
      <c r="AH45" s="376"/>
      <c r="AI45" s="377"/>
      <c r="AJ45" s="394"/>
      <c r="AK45" s="160" t="s">
        <v>6</v>
      </c>
      <c r="AL45" s="139"/>
      <c r="AM45" s="142"/>
      <c r="AN45" s="390"/>
      <c r="AO45" s="13"/>
      <c r="AP45" s="361"/>
      <c r="AQ45" s="362"/>
      <c r="AR45" s="274"/>
      <c r="AS45" s="21" t="s">
        <v>6</v>
      </c>
      <c r="AT45" s="16">
        <v>8</v>
      </c>
      <c r="AU45" s="25">
        <f t="shared" si="3"/>
        <v>40</v>
      </c>
      <c r="AV45" s="283"/>
      <c r="AW45" s="13"/>
      <c r="AX45" s="376"/>
      <c r="AY45" s="377"/>
      <c r="AZ45" s="394"/>
      <c r="BA45" s="160" t="s">
        <v>6</v>
      </c>
      <c r="BB45" s="139"/>
      <c r="BC45" s="142"/>
      <c r="BD45" s="390"/>
      <c r="BE45" s="13"/>
      <c r="BF45" s="376"/>
      <c r="BG45" s="377"/>
      <c r="BH45" s="274"/>
      <c r="BI45" s="21" t="s">
        <v>6</v>
      </c>
      <c r="BJ45" s="151"/>
      <c r="BK45" s="154"/>
      <c r="BL45" s="283"/>
      <c r="BM45" s="13"/>
      <c r="BN45" s="361"/>
      <c r="BO45" s="362"/>
      <c r="BP45" s="394"/>
      <c r="BQ45" s="160" t="s">
        <v>6</v>
      </c>
      <c r="BR45" s="139"/>
      <c r="BS45" s="142"/>
      <c r="BT45" s="390"/>
      <c r="BU45" s="13"/>
      <c r="BV45" s="384"/>
      <c r="BW45" s="384"/>
      <c r="BX45" s="384"/>
      <c r="BY45" s="96"/>
      <c r="BZ45" s="96"/>
      <c r="CA45" s="124"/>
      <c r="CB45" s="382"/>
      <c r="CC45" s="125"/>
      <c r="CD45" s="384"/>
      <c r="CE45" s="384"/>
      <c r="CF45" s="384"/>
      <c r="CG45" s="96"/>
      <c r="CH45" s="96"/>
      <c r="CI45" s="124"/>
      <c r="CJ45" s="382"/>
      <c r="CK45" s="13"/>
    </row>
    <row r="46" spans="1:89" ht="15" customHeight="1" x14ac:dyDescent="0.25">
      <c r="A46" s="13"/>
      <c r="B46" s="361"/>
      <c r="C46" s="368"/>
      <c r="D46" s="394"/>
      <c r="E46" s="160" t="s">
        <v>5</v>
      </c>
      <c r="F46" s="141"/>
      <c r="G46" s="142"/>
      <c r="H46" s="390"/>
      <c r="I46" s="13"/>
      <c r="J46" s="361"/>
      <c r="K46" s="368"/>
      <c r="L46" s="274"/>
      <c r="M46" s="21" t="s">
        <v>5</v>
      </c>
      <c r="N46" s="83">
        <v>2</v>
      </c>
      <c r="O46" s="25">
        <f>SUM(N46*5)</f>
        <v>10</v>
      </c>
      <c r="P46" s="283"/>
      <c r="Q46" s="13"/>
      <c r="R46" s="361"/>
      <c r="S46" s="368"/>
      <c r="T46" s="394"/>
      <c r="U46" s="160" t="s">
        <v>5</v>
      </c>
      <c r="V46" s="141"/>
      <c r="W46" s="142">
        <f t="shared" si="1"/>
        <v>0</v>
      </c>
      <c r="X46" s="390"/>
      <c r="Y46" s="13"/>
      <c r="Z46" s="361"/>
      <c r="AA46" s="368"/>
      <c r="AB46" s="274"/>
      <c r="AC46" s="21" t="s">
        <v>5</v>
      </c>
      <c r="AD46" s="83">
        <v>6</v>
      </c>
      <c r="AE46" s="25">
        <f>SUM(AD46*5)</f>
        <v>30</v>
      </c>
      <c r="AF46" s="283"/>
      <c r="AG46" s="13"/>
      <c r="AH46" s="376"/>
      <c r="AI46" s="377"/>
      <c r="AJ46" s="394"/>
      <c r="AK46" s="160" t="s">
        <v>5</v>
      </c>
      <c r="AL46" s="141"/>
      <c r="AM46" s="142"/>
      <c r="AN46" s="390"/>
      <c r="AO46" s="13"/>
      <c r="AP46" s="361"/>
      <c r="AQ46" s="362"/>
      <c r="AR46" s="274"/>
      <c r="AS46" s="21" t="s">
        <v>5</v>
      </c>
      <c r="AT46" s="83">
        <v>8</v>
      </c>
      <c r="AU46" s="25">
        <f t="shared" si="3"/>
        <v>40</v>
      </c>
      <c r="AV46" s="283"/>
      <c r="AW46" s="13"/>
      <c r="AX46" s="376"/>
      <c r="AY46" s="377"/>
      <c r="AZ46" s="394"/>
      <c r="BA46" s="160" t="s">
        <v>5</v>
      </c>
      <c r="BB46" s="141"/>
      <c r="BC46" s="146"/>
      <c r="BD46" s="390"/>
      <c r="BE46" s="13"/>
      <c r="BF46" s="376"/>
      <c r="BG46" s="377"/>
      <c r="BH46" s="274"/>
      <c r="BI46" s="21" t="s">
        <v>5</v>
      </c>
      <c r="BJ46" s="83">
        <v>2</v>
      </c>
      <c r="BK46" s="126">
        <f>SUM(BJ46)*125</f>
        <v>250</v>
      </c>
      <c r="BL46" s="283"/>
      <c r="BM46" s="13"/>
      <c r="BN46" s="361"/>
      <c r="BO46" s="362"/>
      <c r="BP46" s="394"/>
      <c r="BQ46" s="160" t="s">
        <v>5</v>
      </c>
      <c r="BR46" s="141"/>
      <c r="BS46" s="146"/>
      <c r="BT46" s="390"/>
      <c r="BU46" s="13"/>
      <c r="BV46" s="384"/>
      <c r="BW46" s="384"/>
      <c r="BX46" s="384"/>
      <c r="BY46" s="96"/>
      <c r="BZ46" s="96"/>
      <c r="CA46" s="124"/>
      <c r="CB46" s="382"/>
      <c r="CC46" s="125"/>
      <c r="CD46" s="384"/>
      <c r="CE46" s="384"/>
      <c r="CF46" s="384"/>
      <c r="CG46" s="96"/>
      <c r="CH46" s="96"/>
      <c r="CI46" s="124"/>
      <c r="CJ46" s="382"/>
      <c r="CK46" s="13"/>
    </row>
    <row r="47" spans="1:89" ht="15" customHeight="1" x14ac:dyDescent="0.25">
      <c r="A47" s="13"/>
      <c r="B47" s="361"/>
      <c r="C47" s="368"/>
      <c r="D47" s="394"/>
      <c r="E47" s="160" t="s">
        <v>7</v>
      </c>
      <c r="F47" s="139"/>
      <c r="G47" s="142"/>
      <c r="H47" s="390"/>
      <c r="I47" s="13"/>
      <c r="J47" s="361"/>
      <c r="K47" s="368"/>
      <c r="L47" s="274"/>
      <c r="M47" s="21" t="s">
        <v>7</v>
      </c>
      <c r="N47" s="16">
        <v>2</v>
      </c>
      <c r="O47" s="25">
        <f>SUM(N47*5)</f>
        <v>10</v>
      </c>
      <c r="P47" s="283"/>
      <c r="Q47" s="13"/>
      <c r="R47" s="361"/>
      <c r="S47" s="368"/>
      <c r="T47" s="394"/>
      <c r="U47" s="160" t="s">
        <v>7</v>
      </c>
      <c r="V47" s="139"/>
      <c r="W47" s="142">
        <f t="shared" si="1"/>
        <v>0</v>
      </c>
      <c r="X47" s="390"/>
      <c r="Y47" s="13"/>
      <c r="Z47" s="361"/>
      <c r="AA47" s="368"/>
      <c r="AB47" s="274"/>
      <c r="AC47" s="21" t="s">
        <v>7</v>
      </c>
      <c r="AD47" s="16"/>
      <c r="AE47" s="25"/>
      <c r="AF47" s="283"/>
      <c r="AG47" s="13"/>
      <c r="AH47" s="376"/>
      <c r="AI47" s="377"/>
      <c r="AJ47" s="394"/>
      <c r="AK47" s="160" t="s">
        <v>7</v>
      </c>
      <c r="AL47" s="139"/>
      <c r="AM47" s="142"/>
      <c r="AN47" s="390"/>
      <c r="AO47" s="13"/>
      <c r="AP47" s="361"/>
      <c r="AQ47" s="362"/>
      <c r="AR47" s="274"/>
      <c r="AS47" s="21" t="s">
        <v>7</v>
      </c>
      <c r="AT47" s="16">
        <v>8</v>
      </c>
      <c r="AU47" s="25">
        <f t="shared" si="3"/>
        <v>40</v>
      </c>
      <c r="AV47" s="283"/>
      <c r="AW47" s="13"/>
      <c r="AX47" s="376"/>
      <c r="AY47" s="377"/>
      <c r="AZ47" s="394"/>
      <c r="BA47" s="160" t="s">
        <v>7</v>
      </c>
      <c r="BB47" s="139"/>
      <c r="BC47" s="147"/>
      <c r="BD47" s="390"/>
      <c r="BE47" s="13"/>
      <c r="BF47" s="376"/>
      <c r="BG47" s="377"/>
      <c r="BH47" s="274"/>
      <c r="BI47" s="21" t="s">
        <v>7</v>
      </c>
      <c r="BJ47" s="83">
        <v>2</v>
      </c>
      <c r="BK47" s="126">
        <f>SUM(BJ47)*125</f>
        <v>250</v>
      </c>
      <c r="BL47" s="283"/>
      <c r="BM47" s="13"/>
      <c r="BN47" s="361"/>
      <c r="BO47" s="362"/>
      <c r="BP47" s="394"/>
      <c r="BQ47" s="160" t="s">
        <v>7</v>
      </c>
      <c r="BR47" s="141"/>
      <c r="BS47" s="146"/>
      <c r="BT47" s="390"/>
      <c r="BU47" s="13"/>
      <c r="BV47" s="384"/>
      <c r="BW47" s="384"/>
      <c r="BX47" s="384"/>
      <c r="BY47" s="96"/>
      <c r="BZ47" s="96"/>
      <c r="CA47" s="124"/>
      <c r="CB47" s="382"/>
      <c r="CC47" s="125"/>
      <c r="CD47" s="384"/>
      <c r="CE47" s="384"/>
      <c r="CF47" s="384"/>
      <c r="CG47" s="96"/>
      <c r="CH47" s="96"/>
      <c r="CI47" s="124"/>
      <c r="CJ47" s="382"/>
      <c r="CK47" s="13"/>
    </row>
    <row r="48" spans="1:89" ht="15" customHeight="1" x14ac:dyDescent="0.25">
      <c r="A48" s="13"/>
      <c r="B48" s="361"/>
      <c r="C48" s="368"/>
      <c r="D48" s="394"/>
      <c r="E48" s="161" t="s">
        <v>8</v>
      </c>
      <c r="F48" s="143"/>
      <c r="G48" s="142"/>
      <c r="H48" s="390"/>
      <c r="I48" s="13"/>
      <c r="J48" s="361"/>
      <c r="K48" s="368"/>
      <c r="L48" s="274"/>
      <c r="M48" s="27" t="s">
        <v>8</v>
      </c>
      <c r="N48" s="22"/>
      <c r="O48" s="25"/>
      <c r="P48" s="283"/>
      <c r="Q48" s="13"/>
      <c r="R48" s="361"/>
      <c r="S48" s="368"/>
      <c r="T48" s="394"/>
      <c r="U48" s="161" t="s">
        <v>8</v>
      </c>
      <c r="V48" s="143"/>
      <c r="W48" s="142">
        <f t="shared" si="1"/>
        <v>0</v>
      </c>
      <c r="X48" s="390"/>
      <c r="Y48" s="13"/>
      <c r="Z48" s="361"/>
      <c r="AA48" s="368"/>
      <c r="AB48" s="274"/>
      <c r="AC48" s="27" t="s">
        <v>8</v>
      </c>
      <c r="AD48" s="22"/>
      <c r="AE48" s="25"/>
      <c r="AF48" s="283"/>
      <c r="AG48" s="13"/>
      <c r="AH48" s="376"/>
      <c r="AI48" s="377"/>
      <c r="AJ48" s="394"/>
      <c r="AK48" s="161" t="s">
        <v>8</v>
      </c>
      <c r="AL48" s="143"/>
      <c r="AM48" s="142"/>
      <c r="AN48" s="390"/>
      <c r="AO48" s="13"/>
      <c r="AP48" s="361"/>
      <c r="AQ48" s="362"/>
      <c r="AR48" s="274"/>
      <c r="AS48" s="27" t="s">
        <v>8</v>
      </c>
      <c r="AT48" s="22">
        <v>2</v>
      </c>
      <c r="AU48" s="25">
        <f t="shared" si="3"/>
        <v>10</v>
      </c>
      <c r="AV48" s="283"/>
      <c r="AW48" s="13"/>
      <c r="AX48" s="376"/>
      <c r="AY48" s="377"/>
      <c r="AZ48" s="394"/>
      <c r="BA48" s="161" t="s">
        <v>8</v>
      </c>
      <c r="BB48" s="143"/>
      <c r="BC48" s="142"/>
      <c r="BD48" s="390"/>
      <c r="BE48" s="13"/>
      <c r="BF48" s="376"/>
      <c r="BG48" s="377"/>
      <c r="BH48" s="274"/>
      <c r="BI48" s="27" t="s">
        <v>8</v>
      </c>
      <c r="BJ48" s="156"/>
      <c r="BK48" s="154"/>
      <c r="BL48" s="283"/>
      <c r="BM48" s="13"/>
      <c r="BN48" s="361"/>
      <c r="BO48" s="362"/>
      <c r="BP48" s="394"/>
      <c r="BQ48" s="161" t="s">
        <v>8</v>
      </c>
      <c r="BR48" s="143"/>
      <c r="BS48" s="142"/>
      <c r="BT48" s="390"/>
      <c r="BU48" s="13"/>
      <c r="BV48" s="384"/>
      <c r="BW48" s="384"/>
      <c r="BX48" s="384"/>
      <c r="BY48" s="96"/>
      <c r="BZ48" s="96"/>
      <c r="CA48" s="124"/>
      <c r="CB48" s="382"/>
      <c r="CC48" s="125"/>
      <c r="CD48" s="384"/>
      <c r="CE48" s="384"/>
      <c r="CF48" s="384"/>
      <c r="CG48" s="96"/>
      <c r="CH48" s="96"/>
      <c r="CI48" s="124"/>
      <c r="CJ48" s="382"/>
      <c r="CK48" s="13"/>
    </row>
    <row r="49" spans="1:89" ht="15" customHeight="1" thickBot="1" x14ac:dyDescent="0.3">
      <c r="A49" s="13"/>
      <c r="B49" s="363"/>
      <c r="C49" s="369"/>
      <c r="D49" s="395"/>
      <c r="E49" s="163" t="s">
        <v>8</v>
      </c>
      <c r="F49" s="144"/>
      <c r="G49" s="145"/>
      <c r="H49" s="391"/>
      <c r="I49" s="13"/>
      <c r="J49" s="363"/>
      <c r="K49" s="369"/>
      <c r="L49" s="275"/>
      <c r="M49" s="35" t="s">
        <v>8</v>
      </c>
      <c r="N49" s="28"/>
      <c r="O49" s="29"/>
      <c r="P49" s="284"/>
      <c r="Q49" s="13"/>
      <c r="R49" s="363"/>
      <c r="S49" s="369"/>
      <c r="T49" s="395"/>
      <c r="U49" s="163" t="s">
        <v>8</v>
      </c>
      <c r="V49" s="144"/>
      <c r="W49" s="145">
        <f t="shared" si="1"/>
        <v>0</v>
      </c>
      <c r="X49" s="391"/>
      <c r="Y49" s="13"/>
      <c r="Z49" s="363"/>
      <c r="AA49" s="369"/>
      <c r="AB49" s="275"/>
      <c r="AC49" s="35" t="s">
        <v>8</v>
      </c>
      <c r="AD49" s="28"/>
      <c r="AE49" s="29"/>
      <c r="AF49" s="284"/>
      <c r="AG49" s="13"/>
      <c r="AH49" s="378"/>
      <c r="AI49" s="379"/>
      <c r="AJ49" s="395"/>
      <c r="AK49" s="163" t="s">
        <v>8</v>
      </c>
      <c r="AL49" s="144"/>
      <c r="AM49" s="145"/>
      <c r="AN49" s="391"/>
      <c r="AO49" s="13"/>
      <c r="AP49" s="363"/>
      <c r="AQ49" s="364"/>
      <c r="AR49" s="275"/>
      <c r="AS49" s="35" t="s">
        <v>8</v>
      </c>
      <c r="AT49" s="28">
        <v>2</v>
      </c>
      <c r="AU49" s="29">
        <f t="shared" si="3"/>
        <v>10</v>
      </c>
      <c r="AV49" s="284"/>
      <c r="AW49" s="13"/>
      <c r="AX49" s="378"/>
      <c r="AY49" s="379"/>
      <c r="AZ49" s="395"/>
      <c r="BA49" s="163" t="s">
        <v>8</v>
      </c>
      <c r="BB49" s="144"/>
      <c r="BC49" s="145"/>
      <c r="BD49" s="391"/>
      <c r="BE49" s="13"/>
      <c r="BF49" s="378"/>
      <c r="BG49" s="379"/>
      <c r="BH49" s="275"/>
      <c r="BI49" s="35" t="s">
        <v>8</v>
      </c>
      <c r="BJ49" s="157"/>
      <c r="BK49" s="158"/>
      <c r="BL49" s="284"/>
      <c r="BM49" s="13"/>
      <c r="BN49" s="363"/>
      <c r="BO49" s="364"/>
      <c r="BP49" s="395"/>
      <c r="BQ49" s="163" t="s">
        <v>8</v>
      </c>
      <c r="BR49" s="144"/>
      <c r="BS49" s="145"/>
      <c r="BT49" s="391"/>
      <c r="BU49" s="13"/>
      <c r="BV49" s="384"/>
      <c r="BW49" s="384"/>
      <c r="BX49" s="384"/>
      <c r="BY49" s="96"/>
      <c r="BZ49" s="96"/>
      <c r="CA49" s="124"/>
      <c r="CB49" s="382"/>
      <c r="CC49" s="125"/>
      <c r="CD49" s="384"/>
      <c r="CE49" s="384"/>
      <c r="CF49" s="384"/>
      <c r="CG49" s="96"/>
      <c r="CH49" s="96"/>
      <c r="CI49" s="124"/>
      <c r="CJ49" s="382"/>
      <c r="CK49" s="13"/>
    </row>
    <row r="50" spans="1:89" ht="15" customHeight="1" thickBot="1" x14ac:dyDescent="0.3">
      <c r="A50" s="13"/>
      <c r="B50" s="13"/>
      <c r="C50" s="14"/>
      <c r="D50" s="13"/>
      <c r="E50" s="13"/>
      <c r="F50" s="14"/>
      <c r="G50" s="37"/>
      <c r="H50" s="13"/>
      <c r="I50" s="13"/>
      <c r="J50" s="13"/>
      <c r="K50" s="14"/>
      <c r="L50" s="13"/>
      <c r="M50" s="13"/>
      <c r="N50" s="14"/>
      <c r="O50" s="37"/>
      <c r="P50" s="13"/>
      <c r="Q50" s="13"/>
      <c r="R50" s="13"/>
      <c r="S50" s="14"/>
      <c r="T50" s="13"/>
      <c r="U50" s="13"/>
      <c r="V50" s="14"/>
      <c r="W50" s="37"/>
      <c r="X50" s="13"/>
      <c r="Y50" s="13"/>
      <c r="Z50" s="13"/>
      <c r="AA50" s="14"/>
      <c r="AB50" s="13"/>
      <c r="AC50" s="13"/>
      <c r="AD50" s="14"/>
      <c r="AE50" s="37"/>
      <c r="AF50" s="13"/>
      <c r="AG50" s="13"/>
      <c r="AH50" s="13"/>
      <c r="AI50" s="14"/>
      <c r="AJ50" s="13"/>
      <c r="AK50" s="13"/>
      <c r="AL50" s="14"/>
      <c r="AM50" s="37"/>
      <c r="AN50" s="13"/>
      <c r="AO50" s="13"/>
      <c r="AP50" s="13"/>
      <c r="AQ50" s="14"/>
      <c r="AR50" s="13"/>
      <c r="AS50" s="13"/>
      <c r="AT50" s="14"/>
      <c r="AU50" s="37"/>
      <c r="AV50" s="13"/>
      <c r="AW50" s="13"/>
      <c r="AX50" s="13"/>
      <c r="AY50" s="14"/>
      <c r="AZ50" s="13"/>
      <c r="BA50" s="13"/>
      <c r="BB50" s="14"/>
      <c r="BC50" s="37"/>
      <c r="BD50" s="13"/>
      <c r="BE50" s="13"/>
      <c r="BF50" s="13"/>
      <c r="BG50" s="14"/>
      <c r="BH50" s="13"/>
      <c r="BI50" s="13"/>
      <c r="BJ50" s="14"/>
      <c r="BK50" s="37"/>
      <c r="BL50" s="13"/>
      <c r="BM50" s="13"/>
      <c r="BN50" s="13"/>
      <c r="BO50" s="14"/>
      <c r="BP50" s="13"/>
      <c r="BQ50" s="13"/>
      <c r="BR50" s="14"/>
      <c r="BS50" s="37"/>
      <c r="BT50" s="13"/>
      <c r="BU50" s="13"/>
      <c r="BV50" s="125"/>
      <c r="BW50" s="96"/>
      <c r="BX50" s="125"/>
      <c r="BY50" s="125"/>
      <c r="BZ50" s="96"/>
      <c r="CA50" s="124"/>
      <c r="CB50" s="125"/>
      <c r="CC50" s="125"/>
      <c r="CD50" s="125"/>
      <c r="CE50" s="96"/>
      <c r="CF50" s="125"/>
      <c r="CG50" s="125"/>
      <c r="CH50" s="96"/>
      <c r="CI50" s="124"/>
      <c r="CJ50" s="125"/>
      <c r="CK50" s="13"/>
    </row>
    <row r="51" spans="1:89" ht="15" customHeight="1" x14ac:dyDescent="0.25">
      <c r="A51" s="13"/>
      <c r="B51" s="317" t="s">
        <v>302</v>
      </c>
      <c r="C51" s="318"/>
      <c r="D51" s="329" t="s">
        <v>1</v>
      </c>
      <c r="E51" s="315"/>
      <c r="F51" s="33">
        <f>SUM(F15:F49)</f>
        <v>44</v>
      </c>
      <c r="G51" s="34">
        <f>SUM(G15:G49)</f>
        <v>220</v>
      </c>
      <c r="H51" s="38"/>
      <c r="I51" s="13"/>
      <c r="J51" s="317" t="s">
        <v>302</v>
      </c>
      <c r="K51" s="318"/>
      <c r="L51" s="329" t="s">
        <v>1</v>
      </c>
      <c r="M51" s="315"/>
      <c r="N51" s="33">
        <f>SUM(N15:N49)</f>
        <v>50</v>
      </c>
      <c r="O51" s="34">
        <f>SUM(O15:O49)</f>
        <v>250</v>
      </c>
      <c r="P51" s="38"/>
      <c r="Q51" s="13"/>
      <c r="R51" s="317" t="s">
        <v>302</v>
      </c>
      <c r="S51" s="318"/>
      <c r="T51" s="329" t="s">
        <v>1</v>
      </c>
      <c r="U51" s="315"/>
      <c r="V51" s="33">
        <f>SUM(V15:V49)</f>
        <v>588</v>
      </c>
      <c r="W51" s="34">
        <f>SUM(W15:W49)</f>
        <v>2940</v>
      </c>
      <c r="X51" s="38"/>
      <c r="Y51" s="13"/>
      <c r="Z51" s="317" t="s">
        <v>302</v>
      </c>
      <c r="AA51" s="318"/>
      <c r="AB51" s="329" t="s">
        <v>1</v>
      </c>
      <c r="AC51" s="315"/>
      <c r="AD51" s="33">
        <f>SUM(AD15:AD49)</f>
        <v>136</v>
      </c>
      <c r="AE51" s="34">
        <f>SUM(AE15:AE49)</f>
        <v>680</v>
      </c>
      <c r="AF51" s="38"/>
      <c r="AG51" s="13"/>
      <c r="AH51" s="317" t="s">
        <v>302</v>
      </c>
      <c r="AI51" s="318"/>
      <c r="AJ51" s="315" t="s">
        <v>1</v>
      </c>
      <c r="AK51" s="315"/>
      <c r="AL51" s="33">
        <f>SUM(AL15:AL50)</f>
        <v>4</v>
      </c>
      <c r="AM51" s="34">
        <f>SUM(AM15:AM49)</f>
        <v>500</v>
      </c>
      <c r="AN51" s="38"/>
      <c r="AO51" s="13"/>
      <c r="AP51" s="317" t="s">
        <v>302</v>
      </c>
      <c r="AQ51" s="318"/>
      <c r="AR51" s="315" t="s">
        <v>1</v>
      </c>
      <c r="AS51" s="315"/>
      <c r="AT51" s="33">
        <f>SUM(AT15:AT49)</f>
        <v>248</v>
      </c>
      <c r="AU51" s="34">
        <f>SUM(AT51*5)</f>
        <v>1240</v>
      </c>
      <c r="AV51" s="38"/>
      <c r="AW51" s="13"/>
      <c r="AX51" s="317" t="s">
        <v>302</v>
      </c>
      <c r="AY51" s="318"/>
      <c r="AZ51" s="315" t="s">
        <v>1</v>
      </c>
      <c r="BA51" s="315"/>
      <c r="BB51" s="33">
        <f>SUM(BB15:BB49)</f>
        <v>4</v>
      </c>
      <c r="BC51" s="34">
        <f>SUM(BC15:BC49)</f>
        <v>500</v>
      </c>
      <c r="BD51" s="38"/>
      <c r="BE51" s="13"/>
      <c r="BF51" s="317" t="s">
        <v>302</v>
      </c>
      <c r="BG51" s="318"/>
      <c r="BH51" s="315" t="s">
        <v>1</v>
      </c>
      <c r="BI51" s="315"/>
      <c r="BJ51" s="33">
        <f>SUM(BJ15:BJ49)</f>
        <v>4</v>
      </c>
      <c r="BK51" s="34">
        <f>SUM(BK15:BK49)</f>
        <v>500</v>
      </c>
      <c r="BL51" s="38"/>
      <c r="BM51" s="13"/>
      <c r="BN51" s="317" t="s">
        <v>302</v>
      </c>
      <c r="BO51" s="318"/>
      <c r="BP51" s="315" t="s">
        <v>1</v>
      </c>
      <c r="BQ51" s="315"/>
      <c r="BR51" s="33">
        <f>SUM(BR15:BR49)</f>
        <v>0</v>
      </c>
      <c r="BS51" s="34">
        <f>SUM(BS15:BS49)</f>
        <v>0</v>
      </c>
      <c r="BT51" s="38"/>
      <c r="BU51" s="13"/>
      <c r="BV51" s="382"/>
      <c r="BW51" s="382"/>
      <c r="BX51" s="383"/>
      <c r="BY51" s="383"/>
      <c r="BZ51" s="96"/>
      <c r="CA51" s="124"/>
      <c r="CB51" s="125"/>
      <c r="CC51" s="125"/>
      <c r="CD51" s="382"/>
      <c r="CE51" s="382"/>
      <c r="CF51" s="383"/>
      <c r="CG51" s="383"/>
      <c r="CH51" s="96"/>
      <c r="CI51" s="124"/>
      <c r="CJ51" s="125"/>
      <c r="CK51" s="13"/>
    </row>
    <row r="52" spans="1:89" ht="15" customHeight="1" thickBot="1" x14ac:dyDescent="0.3">
      <c r="A52" s="13"/>
      <c r="B52" s="319"/>
      <c r="C52" s="320"/>
      <c r="D52" s="330" t="s">
        <v>3</v>
      </c>
      <c r="E52" s="316"/>
      <c r="F52" s="39">
        <v>2</v>
      </c>
      <c r="G52" s="40">
        <f>SUM(F52)*300</f>
        <v>600</v>
      </c>
      <c r="H52" s="41"/>
      <c r="I52" s="13"/>
      <c r="J52" s="319"/>
      <c r="K52" s="320"/>
      <c r="L52" s="330" t="s">
        <v>3</v>
      </c>
      <c r="M52" s="316"/>
      <c r="N52" s="39">
        <v>3</v>
      </c>
      <c r="O52" s="40">
        <f>SUM(N52)*300</f>
        <v>900</v>
      </c>
      <c r="P52" s="41"/>
      <c r="Q52" s="13"/>
      <c r="R52" s="319"/>
      <c r="S52" s="320"/>
      <c r="T52" s="330" t="s">
        <v>3</v>
      </c>
      <c r="U52" s="316"/>
      <c r="V52" s="39">
        <v>8</v>
      </c>
      <c r="W52" s="40">
        <f>SUM(V52)*300</f>
        <v>2400</v>
      </c>
      <c r="X52" s="41"/>
      <c r="Y52" s="13"/>
      <c r="Z52" s="319"/>
      <c r="AA52" s="320"/>
      <c r="AB52" s="330" t="s">
        <v>3</v>
      </c>
      <c r="AC52" s="316"/>
      <c r="AD52" s="39">
        <v>4</v>
      </c>
      <c r="AE52" s="40">
        <f>SUM(AD52)*300</f>
        <v>1200</v>
      </c>
      <c r="AF52" s="41"/>
      <c r="AG52" s="13"/>
      <c r="AH52" s="319"/>
      <c r="AI52" s="320"/>
      <c r="AJ52" s="316" t="s">
        <v>3</v>
      </c>
      <c r="AK52" s="316"/>
      <c r="AL52" s="39">
        <v>4</v>
      </c>
      <c r="AM52" s="40">
        <f>SUM(AL52)*175</f>
        <v>700</v>
      </c>
      <c r="AN52" s="41"/>
      <c r="AO52" s="13"/>
      <c r="AP52" s="319"/>
      <c r="AQ52" s="320"/>
      <c r="AR52" s="316" t="s">
        <v>3</v>
      </c>
      <c r="AS52" s="316"/>
      <c r="AT52" s="39">
        <v>4</v>
      </c>
      <c r="AU52" s="40">
        <f>SUM(AT52)*300</f>
        <v>1200</v>
      </c>
      <c r="AV52" s="41"/>
      <c r="AW52" s="13"/>
      <c r="AX52" s="319"/>
      <c r="AY52" s="320"/>
      <c r="AZ52" s="316" t="s">
        <v>3</v>
      </c>
      <c r="BA52" s="316"/>
      <c r="BB52" s="39">
        <v>4</v>
      </c>
      <c r="BC52" s="40">
        <f>SUM(BB52)*175</f>
        <v>700</v>
      </c>
      <c r="BD52" s="41"/>
      <c r="BE52" s="13"/>
      <c r="BF52" s="319"/>
      <c r="BG52" s="320"/>
      <c r="BH52" s="316" t="s">
        <v>3</v>
      </c>
      <c r="BI52" s="316"/>
      <c r="BJ52" s="39">
        <v>4</v>
      </c>
      <c r="BK52" s="40">
        <f>SUM(BJ52)*175</f>
        <v>700</v>
      </c>
      <c r="BL52" s="41"/>
      <c r="BM52" s="13"/>
      <c r="BN52" s="319"/>
      <c r="BO52" s="320"/>
      <c r="BP52" s="316" t="s">
        <v>3</v>
      </c>
      <c r="BQ52" s="316"/>
      <c r="BR52" s="39">
        <v>0</v>
      </c>
      <c r="BS52" s="40">
        <f>SUM(BR52)*300</f>
        <v>0</v>
      </c>
      <c r="BT52" s="41"/>
      <c r="BU52" s="13"/>
      <c r="BV52" s="382"/>
      <c r="BW52" s="382"/>
      <c r="BX52" s="383"/>
      <c r="BY52" s="383"/>
      <c r="BZ52" s="96"/>
      <c r="CA52" s="124"/>
      <c r="CB52" s="125"/>
      <c r="CC52" s="125"/>
      <c r="CD52" s="382"/>
      <c r="CE52" s="382"/>
      <c r="CF52" s="383"/>
      <c r="CG52" s="383"/>
      <c r="CH52" s="96"/>
      <c r="CI52" s="124"/>
      <c r="CJ52" s="125"/>
      <c r="CK52" s="13"/>
    </row>
    <row r="53" spans="1:89" ht="15" customHeight="1" x14ac:dyDescent="0.25"/>
  </sheetData>
  <mergeCells count="308">
    <mergeCell ref="BV3:CB3"/>
    <mergeCell ref="CD3:CJ3"/>
    <mergeCell ref="AX3:BD3"/>
    <mergeCell ref="BF3:BL3"/>
    <mergeCell ref="B4:H4"/>
    <mergeCell ref="J4:P4"/>
    <mergeCell ref="R4:X4"/>
    <mergeCell ref="Z4:AF4"/>
    <mergeCell ref="AH4:AN4"/>
    <mergeCell ref="AP4:AV4"/>
    <mergeCell ref="B3:H3"/>
    <mergeCell ref="J3:P3"/>
    <mergeCell ref="R3:X3"/>
    <mergeCell ref="Z3:AF3"/>
    <mergeCell ref="AH3:AN3"/>
    <mergeCell ref="AP3:AV3"/>
    <mergeCell ref="BV4:CB4"/>
    <mergeCell ref="CD4:CJ4"/>
    <mergeCell ref="AX4:BD4"/>
    <mergeCell ref="BF4:BL4"/>
    <mergeCell ref="B5:C6"/>
    <mergeCell ref="D5:F6"/>
    <mergeCell ref="J5:K6"/>
    <mergeCell ref="L5:N6"/>
    <mergeCell ref="R5:S6"/>
    <mergeCell ref="T5:V6"/>
    <mergeCell ref="BV5:BW6"/>
    <mergeCell ref="BX5:BZ6"/>
    <mergeCell ref="CD5:CE6"/>
    <mergeCell ref="CF5:CH6"/>
    <mergeCell ref="AX5:AY6"/>
    <mergeCell ref="AZ5:BB6"/>
    <mergeCell ref="Z5:AA6"/>
    <mergeCell ref="AB5:AD6"/>
    <mergeCell ref="AH5:AI6"/>
    <mergeCell ref="AJ5:AL6"/>
    <mergeCell ref="AP5:AQ6"/>
    <mergeCell ref="AR5:AT6"/>
    <mergeCell ref="BF5:BG6"/>
    <mergeCell ref="BH5:BJ6"/>
    <mergeCell ref="B7:C8"/>
    <mergeCell ref="D7:D8"/>
    <mergeCell ref="J7:K8"/>
    <mergeCell ref="L7:L8"/>
    <mergeCell ref="R7:S8"/>
    <mergeCell ref="T7:T8"/>
    <mergeCell ref="Z7:AA8"/>
    <mergeCell ref="AB7:AB8"/>
    <mergeCell ref="CD7:CE8"/>
    <mergeCell ref="CF7:CF8"/>
    <mergeCell ref="AX7:AY8"/>
    <mergeCell ref="AZ7:AZ8"/>
    <mergeCell ref="BF7:BG8"/>
    <mergeCell ref="BH7:BH8"/>
    <mergeCell ref="AH7:AI8"/>
    <mergeCell ref="AJ7:AJ8"/>
    <mergeCell ref="AP7:AQ8"/>
    <mergeCell ref="AR7:AR8"/>
    <mergeCell ref="BV7:BW8"/>
    <mergeCell ref="BX7:BX8"/>
    <mergeCell ref="BV12:CB12"/>
    <mergeCell ref="CD12:CJ12"/>
    <mergeCell ref="AX12:BD12"/>
    <mergeCell ref="BF12:BL12"/>
    <mergeCell ref="BN12:BT12"/>
    <mergeCell ref="B13:H13"/>
    <mergeCell ref="J13:P13"/>
    <mergeCell ref="R13:X13"/>
    <mergeCell ref="Z13:AF13"/>
    <mergeCell ref="AH13:AN13"/>
    <mergeCell ref="B12:H12"/>
    <mergeCell ref="J12:P12"/>
    <mergeCell ref="R12:X12"/>
    <mergeCell ref="Z12:AF12"/>
    <mergeCell ref="AH12:AN12"/>
    <mergeCell ref="AP12:AV12"/>
    <mergeCell ref="L14:M14"/>
    <mergeCell ref="R14:S14"/>
    <mergeCell ref="T14:U14"/>
    <mergeCell ref="AP13:AV13"/>
    <mergeCell ref="BV13:CB13"/>
    <mergeCell ref="CD13:CJ13"/>
    <mergeCell ref="AX13:BD13"/>
    <mergeCell ref="BF13:BL13"/>
    <mergeCell ref="BF14:BG14"/>
    <mergeCell ref="BH14:BI14"/>
    <mergeCell ref="BN14:BO14"/>
    <mergeCell ref="BP14:BQ14"/>
    <mergeCell ref="CF14:CG14"/>
    <mergeCell ref="BN13:BT13"/>
    <mergeCell ref="B15:C21"/>
    <mergeCell ref="D15:D21"/>
    <mergeCell ref="H15:H21"/>
    <mergeCell ref="J15:K21"/>
    <mergeCell ref="L15:L21"/>
    <mergeCell ref="P15:P21"/>
    <mergeCell ref="BV14:BW14"/>
    <mergeCell ref="BX14:BY14"/>
    <mergeCell ref="CD14:CE14"/>
    <mergeCell ref="AX14:AY14"/>
    <mergeCell ref="AZ14:BA14"/>
    <mergeCell ref="Z14:AA14"/>
    <mergeCell ref="AB14:AC14"/>
    <mergeCell ref="AH14:AI14"/>
    <mergeCell ref="AJ14:AK14"/>
    <mergeCell ref="AP14:AQ14"/>
    <mergeCell ref="AR14:AS14"/>
    <mergeCell ref="B14:C14"/>
    <mergeCell ref="D14:E14"/>
    <mergeCell ref="BV15:BW21"/>
    <mergeCell ref="BX15:BX21"/>
    <mergeCell ref="CB15:CB21"/>
    <mergeCell ref="CD15:CE21"/>
    <mergeCell ref="J14:K14"/>
    <mergeCell ref="AX15:AY21"/>
    <mergeCell ref="AZ15:AZ21"/>
    <mergeCell ref="AH15:AI21"/>
    <mergeCell ref="AJ15:AJ21"/>
    <mergeCell ref="AN15:AN21"/>
    <mergeCell ref="AP15:AQ21"/>
    <mergeCell ref="AR15:AR21"/>
    <mergeCell ref="AV15:AV21"/>
    <mergeCell ref="R15:S21"/>
    <mergeCell ref="T15:T21"/>
    <mergeCell ref="X15:X21"/>
    <mergeCell ref="Z15:AA21"/>
    <mergeCell ref="AB15:AB21"/>
    <mergeCell ref="AF15:AF21"/>
    <mergeCell ref="CF15:CF21"/>
    <mergeCell ref="CJ15:CJ21"/>
    <mergeCell ref="CD22:CE28"/>
    <mergeCell ref="CF22:CF28"/>
    <mergeCell ref="CJ22:CJ28"/>
    <mergeCell ref="AX22:AY28"/>
    <mergeCell ref="AJ22:AJ28"/>
    <mergeCell ref="AN22:AN28"/>
    <mergeCell ref="AP22:AQ28"/>
    <mergeCell ref="AR22:AR28"/>
    <mergeCell ref="AV22:AV28"/>
    <mergeCell ref="BV22:BW28"/>
    <mergeCell ref="BX22:BX28"/>
    <mergeCell ref="CB22:CB28"/>
    <mergeCell ref="BN15:BO21"/>
    <mergeCell ref="BP15:BP21"/>
    <mergeCell ref="BT15:BT21"/>
    <mergeCell ref="BD15:BD21"/>
    <mergeCell ref="BF15:BG21"/>
    <mergeCell ref="BH15:BH21"/>
    <mergeCell ref="BL15:BL21"/>
    <mergeCell ref="BP22:BP28"/>
    <mergeCell ref="BT22:BT28"/>
    <mergeCell ref="BD22:BD28"/>
    <mergeCell ref="B29:C35"/>
    <mergeCell ref="D29:D35"/>
    <mergeCell ref="H29:H35"/>
    <mergeCell ref="J29:K35"/>
    <mergeCell ref="L29:L35"/>
    <mergeCell ref="P29:P35"/>
    <mergeCell ref="R29:S35"/>
    <mergeCell ref="T29:T35"/>
    <mergeCell ref="AZ22:AZ28"/>
    <mergeCell ref="P22:P28"/>
    <mergeCell ref="R22:S28"/>
    <mergeCell ref="T22:T28"/>
    <mergeCell ref="X22:X28"/>
    <mergeCell ref="Z22:AA28"/>
    <mergeCell ref="BF22:BG28"/>
    <mergeCell ref="BH22:BH28"/>
    <mergeCell ref="BL22:BL28"/>
    <mergeCell ref="BN22:BO28"/>
    <mergeCell ref="AB22:AB28"/>
    <mergeCell ref="AF22:AF28"/>
    <mergeCell ref="AH22:AI28"/>
    <mergeCell ref="B22:C28"/>
    <mergeCell ref="D22:D28"/>
    <mergeCell ref="H22:H28"/>
    <mergeCell ref="J22:K28"/>
    <mergeCell ref="L22:L28"/>
    <mergeCell ref="BP29:BP35"/>
    <mergeCell ref="AX43:AY49"/>
    <mergeCell ref="AZ43:AZ49"/>
    <mergeCell ref="CF29:CF35"/>
    <mergeCell ref="CJ29:CJ35"/>
    <mergeCell ref="AX29:AY35"/>
    <mergeCell ref="AZ29:AZ35"/>
    <mergeCell ref="AN29:AN35"/>
    <mergeCell ref="AP29:AQ35"/>
    <mergeCell ref="AR29:AR35"/>
    <mergeCell ref="AV29:AV35"/>
    <mergeCell ref="BV29:BW35"/>
    <mergeCell ref="BX29:BX35"/>
    <mergeCell ref="CB29:CB35"/>
    <mergeCell ref="CD29:CE35"/>
    <mergeCell ref="CB43:CB49"/>
    <mergeCell ref="BP43:BP49"/>
    <mergeCell ref="BT43:BT49"/>
    <mergeCell ref="AN43:AN49"/>
    <mergeCell ref="CB36:CB42"/>
    <mergeCell ref="CD36:CE42"/>
    <mergeCell ref="CF36:CF42"/>
    <mergeCell ref="CJ36:CJ42"/>
    <mergeCell ref="BN36:BO42"/>
    <mergeCell ref="P43:P49"/>
    <mergeCell ref="R43:S49"/>
    <mergeCell ref="T43:T49"/>
    <mergeCell ref="X43:X49"/>
    <mergeCell ref="BD29:BD35"/>
    <mergeCell ref="BF29:BG35"/>
    <mergeCell ref="BH29:BH35"/>
    <mergeCell ref="BL29:BL35"/>
    <mergeCell ref="BN29:BO35"/>
    <mergeCell ref="X29:X35"/>
    <mergeCell ref="Z29:AA35"/>
    <mergeCell ref="AB29:AB35"/>
    <mergeCell ref="AF29:AF35"/>
    <mergeCell ref="AH29:AI35"/>
    <mergeCell ref="AJ29:AJ35"/>
    <mergeCell ref="BF43:BG49"/>
    <mergeCell ref="BH43:BH49"/>
    <mergeCell ref="BL43:BL49"/>
    <mergeCell ref="BN43:BO49"/>
    <mergeCell ref="Z43:AA49"/>
    <mergeCell ref="AB43:AB49"/>
    <mergeCell ref="AF43:AF49"/>
    <mergeCell ref="AH43:AI49"/>
    <mergeCell ref="AJ43:AJ49"/>
    <mergeCell ref="BV51:BW52"/>
    <mergeCell ref="AX51:AY52"/>
    <mergeCell ref="AZ51:BA51"/>
    <mergeCell ref="AZ52:BA52"/>
    <mergeCell ref="CD43:CE49"/>
    <mergeCell ref="CF43:CF49"/>
    <mergeCell ref="CJ43:CJ49"/>
    <mergeCell ref="Z51:AA52"/>
    <mergeCell ref="AB51:AC51"/>
    <mergeCell ref="AH51:AI52"/>
    <mergeCell ref="AJ51:AK51"/>
    <mergeCell ref="AP51:AQ52"/>
    <mergeCell ref="AR51:AS51"/>
    <mergeCell ref="BX51:BY51"/>
    <mergeCell ref="CD51:CE52"/>
    <mergeCell ref="CF51:CG51"/>
    <mergeCell ref="BX52:BY52"/>
    <mergeCell ref="CF52:CG52"/>
    <mergeCell ref="BD43:BD49"/>
    <mergeCell ref="AP43:AQ49"/>
    <mergeCell ref="AR43:AR49"/>
    <mergeCell ref="AV43:AV49"/>
    <mergeCell ref="BV43:BW49"/>
    <mergeCell ref="BX43:BX49"/>
    <mergeCell ref="B36:C42"/>
    <mergeCell ref="D36:D42"/>
    <mergeCell ref="H36:H42"/>
    <mergeCell ref="J36:K42"/>
    <mergeCell ref="L36:L42"/>
    <mergeCell ref="P36:P42"/>
    <mergeCell ref="BH52:BI52"/>
    <mergeCell ref="BP52:BQ52"/>
    <mergeCell ref="BN3:BT3"/>
    <mergeCell ref="BN4:BT4"/>
    <mergeCell ref="BN5:BO6"/>
    <mergeCell ref="BP5:BR6"/>
    <mergeCell ref="BN7:BO8"/>
    <mergeCell ref="BP7:BP8"/>
    <mergeCell ref="B51:C52"/>
    <mergeCell ref="D51:E51"/>
    <mergeCell ref="J51:K52"/>
    <mergeCell ref="L51:M51"/>
    <mergeCell ref="R51:S52"/>
    <mergeCell ref="T51:U51"/>
    <mergeCell ref="AJ52:AK52"/>
    <mergeCell ref="AR52:AS52"/>
    <mergeCell ref="BT29:BT35"/>
    <mergeCell ref="B43:C49"/>
    <mergeCell ref="BF51:BG52"/>
    <mergeCell ref="BH51:BI51"/>
    <mergeCell ref="BN51:BO52"/>
    <mergeCell ref="BP51:BQ51"/>
    <mergeCell ref="D52:E52"/>
    <mergeCell ref="L52:M52"/>
    <mergeCell ref="T52:U52"/>
    <mergeCell ref="AB52:AC52"/>
    <mergeCell ref="AH36:AI42"/>
    <mergeCell ref="AJ36:AJ42"/>
    <mergeCell ref="AN36:AN42"/>
    <mergeCell ref="AP36:AQ42"/>
    <mergeCell ref="AR36:AR42"/>
    <mergeCell ref="AV36:AV42"/>
    <mergeCell ref="R36:S42"/>
    <mergeCell ref="T36:T42"/>
    <mergeCell ref="X36:X42"/>
    <mergeCell ref="Z36:AA42"/>
    <mergeCell ref="AB36:AB42"/>
    <mergeCell ref="AF36:AF42"/>
    <mergeCell ref="D43:D49"/>
    <mergeCell ref="H43:H49"/>
    <mergeCell ref="J43:K49"/>
    <mergeCell ref="L43:L49"/>
    <mergeCell ref="BP36:BP42"/>
    <mergeCell ref="AX36:AY42"/>
    <mergeCell ref="AZ36:AZ42"/>
    <mergeCell ref="BD36:BD42"/>
    <mergeCell ref="BF36:BG42"/>
    <mergeCell ref="BH36:BH42"/>
    <mergeCell ref="BL36:BL42"/>
    <mergeCell ref="BV36:BW42"/>
    <mergeCell ref="BX36:BX42"/>
    <mergeCell ref="BT36:BT4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L44"/>
  <sheetViews>
    <sheetView topLeftCell="A19" zoomScale="80" zoomScaleNormal="80" workbookViewId="0">
      <selection activeCell="R11" sqref="R11:X11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5.425781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  <col min="97" max="97" width="5.42578125" customWidth="1"/>
    <col min="98" max="98" width="6" customWidth="1"/>
    <col min="99" max="99" width="6.42578125" customWidth="1"/>
    <col min="100" max="101" width="5.42578125" customWidth="1"/>
    <col min="102" max="102" width="10.85546875" style="2" customWidth="1"/>
    <col min="103" max="103" width="10.7109375" customWidth="1"/>
    <col min="104" max="104" width="12.7109375" customWidth="1"/>
    <col min="105" max="105" width="5.42578125" customWidth="1"/>
    <col min="106" max="106" width="6" customWidth="1"/>
    <col min="107" max="107" width="6.42578125" customWidth="1"/>
    <col min="108" max="109" width="5.42578125" customWidth="1"/>
    <col min="110" max="110" width="10.85546875" style="2" customWidth="1"/>
    <col min="111" max="111" width="10.7109375" customWidth="1"/>
    <col min="112" max="112" width="12.7109375" customWidth="1"/>
    <col min="113" max="113" width="5.42578125" customWidth="1"/>
    <col min="114" max="114" width="6" customWidth="1"/>
    <col min="115" max="115" width="6.42578125" customWidth="1"/>
    <col min="116" max="117" width="5.42578125" customWidth="1"/>
    <col min="118" max="118" width="10.85546875" style="2" customWidth="1"/>
    <col min="119" max="119" width="10.7109375" customWidth="1"/>
    <col min="120" max="120" width="12.7109375" customWidth="1"/>
    <col min="121" max="121" width="5.42578125" customWidth="1"/>
    <col min="122" max="122" width="6" customWidth="1"/>
    <col min="123" max="123" width="6.42578125" customWidth="1"/>
    <col min="124" max="125" width="5.42578125" customWidth="1"/>
    <col min="126" max="126" width="10.85546875" style="2" customWidth="1"/>
    <col min="127" max="127" width="10.7109375" customWidth="1"/>
    <col min="128" max="128" width="12.7109375" customWidth="1"/>
    <col min="129" max="129" width="5.42578125" customWidth="1"/>
    <col min="130" max="130" width="6" customWidth="1"/>
    <col min="131" max="131" width="6.42578125" customWidth="1"/>
    <col min="132" max="133" width="5.42578125" customWidth="1"/>
    <col min="134" max="134" width="10.85546875" style="2" customWidth="1"/>
    <col min="135" max="135" width="10.7109375" customWidth="1"/>
    <col min="136" max="136" width="12.7109375" customWidth="1"/>
    <col min="137" max="137" width="5.42578125" customWidth="1"/>
    <col min="138" max="138" width="6" customWidth="1"/>
    <col min="139" max="139" width="6.42578125" customWidth="1"/>
    <col min="140" max="141" width="5.42578125" customWidth="1"/>
    <col min="142" max="142" width="10.85546875" style="2" customWidth="1"/>
    <col min="143" max="143" width="10.7109375" customWidth="1"/>
    <col min="144" max="144" width="12.7109375" customWidth="1"/>
    <col min="145" max="145" width="5.42578125" customWidth="1"/>
    <col min="146" max="146" width="6" customWidth="1"/>
    <col min="147" max="147" width="6.42578125" customWidth="1"/>
    <col min="148" max="149" width="5.42578125" customWidth="1"/>
    <col min="150" max="150" width="10.85546875" style="2" customWidth="1"/>
    <col min="151" max="151" width="10.7109375" customWidth="1"/>
    <col min="152" max="152" width="12.7109375" customWidth="1"/>
    <col min="153" max="153" width="5.42578125" customWidth="1"/>
    <col min="154" max="154" width="6" customWidth="1"/>
    <col min="155" max="155" width="6.42578125" customWidth="1"/>
    <col min="156" max="157" width="5.42578125" customWidth="1"/>
    <col min="158" max="158" width="10.85546875" style="2" customWidth="1"/>
    <col min="159" max="159" width="10.7109375" customWidth="1"/>
    <col min="160" max="160" width="12.7109375" customWidth="1"/>
    <col min="161" max="161" width="5.42578125" customWidth="1"/>
    <col min="162" max="162" width="6" customWidth="1"/>
    <col min="163" max="163" width="6.42578125" customWidth="1"/>
    <col min="164" max="165" width="5.42578125" customWidth="1"/>
    <col min="166" max="166" width="10.85546875" style="2" customWidth="1"/>
    <col min="167" max="167" width="10.7109375" customWidth="1"/>
    <col min="168" max="168" width="12.7109375" customWidth="1"/>
    <col min="169" max="169" width="5.42578125" customWidth="1"/>
  </cols>
  <sheetData>
    <row r="1" spans="1:168" s="105" customFormat="1" x14ac:dyDescent="0.25">
      <c r="B1" s="107" t="s">
        <v>316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  <c r="CT1" s="107"/>
      <c r="CX1" s="106"/>
      <c r="DB1" s="107"/>
      <c r="DF1" s="106"/>
      <c r="DJ1" s="107"/>
      <c r="DN1" s="106"/>
      <c r="DR1" s="107"/>
      <c r="DV1" s="106"/>
      <c r="DZ1" s="107"/>
      <c r="ED1" s="106"/>
      <c r="EH1" s="107"/>
      <c r="EL1" s="106"/>
      <c r="EP1" s="107"/>
      <c r="ET1" s="106"/>
      <c r="EX1" s="107"/>
      <c r="FB1" s="106"/>
      <c r="FF1" s="107"/>
      <c r="FJ1" s="106"/>
    </row>
    <row r="2" spans="1:168" ht="15.75" thickBot="1" x14ac:dyDescent="0.3">
      <c r="B2" s="57" t="s">
        <v>320</v>
      </c>
      <c r="J2" s="57"/>
      <c r="R2" s="57"/>
      <c r="Y2" s="112"/>
      <c r="Z2" s="119"/>
      <c r="AA2" s="112"/>
      <c r="AB2" s="112"/>
      <c r="AC2" s="112"/>
      <c r="AD2" s="110"/>
      <c r="AE2" s="112"/>
      <c r="AF2" s="112"/>
      <c r="AG2" s="112"/>
      <c r="AH2" s="119"/>
      <c r="AI2" s="112"/>
      <c r="AJ2" s="112"/>
      <c r="AK2" s="112"/>
      <c r="AL2" s="110"/>
      <c r="AM2" s="112"/>
      <c r="AN2" s="112"/>
      <c r="AO2" s="112"/>
      <c r="AP2" s="119"/>
      <c r="AQ2" s="112"/>
      <c r="AR2" s="112"/>
      <c r="AS2" s="112"/>
      <c r="AT2" s="110"/>
      <c r="AU2" s="112"/>
      <c r="AV2" s="112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  <c r="CT2" s="119"/>
      <c r="CU2" s="112"/>
      <c r="CV2" s="112"/>
      <c r="CW2" s="112"/>
      <c r="CX2" s="110"/>
      <c r="CY2" s="112"/>
      <c r="CZ2" s="112"/>
      <c r="DB2" s="119"/>
      <c r="DC2" s="112"/>
      <c r="DD2" s="112"/>
      <c r="DE2" s="112"/>
      <c r="DF2" s="110"/>
      <c r="DG2" s="112"/>
      <c r="DH2" s="112"/>
      <c r="DJ2" s="119"/>
      <c r="DK2" s="112"/>
      <c r="DL2" s="112"/>
      <c r="DM2" s="112"/>
      <c r="DN2" s="110"/>
      <c r="DO2" s="112"/>
      <c r="DP2" s="112"/>
      <c r="DR2" s="119"/>
      <c r="DS2" s="112"/>
      <c r="DT2" s="112"/>
      <c r="DU2" s="112"/>
      <c r="DV2" s="110"/>
      <c r="DW2" s="112"/>
      <c r="DX2" s="112"/>
      <c r="DZ2" s="119"/>
      <c r="EA2" s="112"/>
      <c r="EB2" s="112"/>
      <c r="EC2" s="112"/>
      <c r="ED2" s="110"/>
      <c r="EE2" s="112"/>
      <c r="EF2" s="112"/>
      <c r="EH2" s="119"/>
      <c r="EI2" s="112"/>
      <c r="EJ2" s="112"/>
      <c r="EK2" s="112"/>
      <c r="EL2" s="110"/>
      <c r="EM2" s="112"/>
      <c r="EN2" s="112"/>
      <c r="EP2" s="119"/>
      <c r="EQ2" s="112"/>
      <c r="ER2" s="112"/>
      <c r="ES2" s="112"/>
      <c r="ET2" s="110"/>
      <c r="EU2" s="112"/>
      <c r="EV2" s="112"/>
      <c r="EX2" s="119"/>
      <c r="EY2" s="112"/>
      <c r="EZ2" s="112"/>
      <c r="FA2" s="112"/>
      <c r="FB2" s="110"/>
      <c r="FC2" s="112"/>
      <c r="FD2" s="112"/>
      <c r="FF2" s="119"/>
      <c r="FG2" s="112"/>
      <c r="FH2" s="112"/>
      <c r="FI2" s="112"/>
      <c r="FJ2" s="110"/>
      <c r="FK2" s="112"/>
      <c r="FL2" s="112"/>
    </row>
    <row r="3" spans="1:168" s="85" customFormat="1" ht="60" customHeight="1" thickBot="1" x14ac:dyDescent="0.3">
      <c r="A3" s="111"/>
      <c r="B3" s="321" t="s">
        <v>324</v>
      </c>
      <c r="C3" s="322"/>
      <c r="D3" s="322"/>
      <c r="E3" s="322"/>
      <c r="F3" s="322"/>
      <c r="G3" s="322"/>
      <c r="H3" s="323"/>
      <c r="I3" s="111"/>
      <c r="J3" s="321" t="s">
        <v>325</v>
      </c>
      <c r="K3" s="322"/>
      <c r="L3" s="322"/>
      <c r="M3" s="322"/>
      <c r="N3" s="322"/>
      <c r="O3" s="322"/>
      <c r="P3" s="323"/>
      <c r="R3" s="321" t="s">
        <v>326</v>
      </c>
      <c r="S3" s="322"/>
      <c r="T3" s="322"/>
      <c r="U3" s="322"/>
      <c r="V3" s="322"/>
      <c r="W3" s="322"/>
      <c r="X3" s="323"/>
      <c r="Y3" s="111"/>
      <c r="Z3" s="321" t="s">
        <v>328</v>
      </c>
      <c r="AA3" s="322"/>
      <c r="AB3" s="322"/>
      <c r="AC3" s="322"/>
      <c r="AD3" s="322"/>
      <c r="AE3" s="322"/>
      <c r="AF3" s="323"/>
      <c r="AG3" s="111"/>
      <c r="AH3" s="321" t="s">
        <v>321</v>
      </c>
      <c r="AI3" s="322"/>
      <c r="AJ3" s="322"/>
      <c r="AK3" s="322"/>
      <c r="AL3" s="322"/>
      <c r="AM3" s="322"/>
      <c r="AN3" s="323"/>
      <c r="AO3" s="111"/>
      <c r="AP3" s="321" t="s">
        <v>322</v>
      </c>
      <c r="AQ3" s="322"/>
      <c r="AR3" s="322"/>
      <c r="AS3" s="322"/>
      <c r="AT3" s="322"/>
      <c r="AU3" s="322"/>
      <c r="AV3" s="323"/>
      <c r="AW3" s="111"/>
      <c r="AX3" s="321" t="s">
        <v>327</v>
      </c>
      <c r="AY3" s="322"/>
      <c r="AZ3" s="322"/>
      <c r="BA3" s="322"/>
      <c r="BB3" s="322"/>
      <c r="BC3" s="322"/>
      <c r="BD3" s="323"/>
      <c r="BE3" s="111"/>
      <c r="BF3" s="321" t="s">
        <v>323</v>
      </c>
      <c r="BG3" s="322"/>
      <c r="BH3" s="322"/>
      <c r="BI3" s="322"/>
      <c r="BJ3" s="322"/>
      <c r="BK3" s="322"/>
      <c r="BL3" s="323"/>
    </row>
    <row r="4" spans="1:168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Y4" s="112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G4" s="112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O4" s="112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W4" s="112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E4" s="112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</row>
    <row r="5" spans="1:168" ht="15.75" thickBot="1" x14ac:dyDescent="0.3">
      <c r="A5" s="112"/>
      <c r="B5" s="299"/>
      <c r="C5" s="300"/>
      <c r="D5" s="299"/>
      <c r="E5" s="300"/>
      <c r="F5" s="308"/>
      <c r="G5" s="49" t="s">
        <v>14</v>
      </c>
      <c r="H5" s="6" t="s">
        <v>15</v>
      </c>
      <c r="I5" s="112"/>
      <c r="J5" s="299"/>
      <c r="K5" s="300"/>
      <c r="L5" s="299"/>
      <c r="M5" s="300"/>
      <c r="N5" s="308"/>
      <c r="O5" s="49" t="s">
        <v>14</v>
      </c>
      <c r="P5" s="6" t="s">
        <v>15</v>
      </c>
      <c r="R5" s="299"/>
      <c r="S5" s="300"/>
      <c r="T5" s="299"/>
      <c r="U5" s="300"/>
      <c r="V5" s="308"/>
      <c r="W5" s="49" t="s">
        <v>14</v>
      </c>
      <c r="X5" s="6" t="s">
        <v>15</v>
      </c>
      <c r="Y5" s="112"/>
      <c r="Z5" s="299"/>
      <c r="AA5" s="300"/>
      <c r="AB5" s="299"/>
      <c r="AC5" s="300"/>
      <c r="AD5" s="308"/>
      <c r="AE5" s="49" t="s">
        <v>14</v>
      </c>
      <c r="AF5" s="6" t="s">
        <v>15</v>
      </c>
      <c r="AG5" s="112"/>
      <c r="AH5" s="299"/>
      <c r="AI5" s="300"/>
      <c r="AJ5" s="299"/>
      <c r="AK5" s="300"/>
      <c r="AL5" s="308"/>
      <c r="AM5" s="49" t="s">
        <v>14</v>
      </c>
      <c r="AN5" s="6" t="s">
        <v>15</v>
      </c>
      <c r="AO5" s="112"/>
      <c r="AP5" s="299"/>
      <c r="AQ5" s="300"/>
      <c r="AR5" s="299"/>
      <c r="AS5" s="300"/>
      <c r="AT5" s="308"/>
      <c r="AU5" s="49" t="s">
        <v>14</v>
      </c>
      <c r="AV5" s="6" t="s">
        <v>15</v>
      </c>
      <c r="AW5" s="112"/>
      <c r="AX5" s="299"/>
      <c r="AY5" s="300"/>
      <c r="AZ5" s="299"/>
      <c r="BA5" s="300"/>
      <c r="BB5" s="308"/>
      <c r="BC5" s="49" t="s">
        <v>14</v>
      </c>
      <c r="BD5" s="6" t="s">
        <v>15</v>
      </c>
      <c r="BE5" s="112"/>
      <c r="BF5" s="299"/>
      <c r="BG5" s="300"/>
      <c r="BH5" s="299"/>
      <c r="BI5" s="300"/>
      <c r="BJ5" s="308"/>
      <c r="BK5" s="49" t="s">
        <v>14</v>
      </c>
      <c r="BL5" s="6" t="s">
        <v>15</v>
      </c>
    </row>
    <row r="6" spans="1:168" ht="24" customHeight="1" x14ac:dyDescent="0.25">
      <c r="A6" s="112"/>
      <c r="B6" s="317" t="s">
        <v>318</v>
      </c>
      <c r="C6" s="318"/>
      <c r="D6" s="370" t="s">
        <v>2</v>
      </c>
      <c r="E6" s="50" t="s">
        <v>1</v>
      </c>
      <c r="F6" s="55"/>
      <c r="G6" s="51" t="s">
        <v>300</v>
      </c>
      <c r="H6" s="5">
        <v>1760</v>
      </c>
      <c r="I6" s="112"/>
      <c r="J6" s="317" t="s">
        <v>318</v>
      </c>
      <c r="K6" s="318"/>
      <c r="L6" s="372" t="s">
        <v>9</v>
      </c>
      <c r="M6" s="50" t="s">
        <v>1</v>
      </c>
      <c r="N6" s="55"/>
      <c r="O6" s="51" t="s">
        <v>189</v>
      </c>
      <c r="P6" s="5">
        <v>500</v>
      </c>
      <c r="R6" s="317" t="s">
        <v>318</v>
      </c>
      <c r="S6" s="318"/>
      <c r="T6" s="370" t="s">
        <v>2</v>
      </c>
      <c r="U6" s="50" t="s">
        <v>1</v>
      </c>
      <c r="V6" s="55"/>
      <c r="W6" s="51" t="s">
        <v>301</v>
      </c>
      <c r="X6" s="5">
        <v>2590</v>
      </c>
      <c r="Y6" s="112"/>
      <c r="Z6" s="317" t="s">
        <v>318</v>
      </c>
      <c r="AA6" s="318"/>
      <c r="AB6" s="372" t="s">
        <v>9</v>
      </c>
      <c r="AC6" s="50" t="s">
        <v>1</v>
      </c>
      <c r="AD6" s="55"/>
      <c r="AE6" s="138" t="s">
        <v>244</v>
      </c>
      <c r="AF6" s="128">
        <v>1000</v>
      </c>
      <c r="AG6" s="112"/>
      <c r="AH6" s="317" t="s">
        <v>318</v>
      </c>
      <c r="AI6" s="318"/>
      <c r="AJ6" s="370" t="s">
        <v>2</v>
      </c>
      <c r="AK6" s="50" t="s">
        <v>1</v>
      </c>
      <c r="AL6" s="55"/>
      <c r="AM6" s="51" t="s">
        <v>329</v>
      </c>
      <c r="AN6" s="128">
        <v>220</v>
      </c>
      <c r="AO6" s="112"/>
      <c r="AP6" s="317" t="s">
        <v>318</v>
      </c>
      <c r="AQ6" s="318"/>
      <c r="AR6" s="370" t="s">
        <v>2</v>
      </c>
      <c r="AS6" s="50" t="s">
        <v>1</v>
      </c>
      <c r="AT6" s="55"/>
      <c r="AU6" s="136" t="s">
        <v>330</v>
      </c>
      <c r="AV6" s="128">
        <f>36*5</f>
        <v>180</v>
      </c>
      <c r="AW6" s="112"/>
      <c r="AX6" s="317" t="s">
        <v>318</v>
      </c>
      <c r="AY6" s="318"/>
      <c r="AZ6" s="370" t="s">
        <v>9</v>
      </c>
      <c r="BA6" s="50" t="s">
        <v>1</v>
      </c>
      <c r="BB6" s="55"/>
      <c r="BC6" s="136" t="s">
        <v>312</v>
      </c>
      <c r="BD6" s="128">
        <f>2.8*125</f>
        <v>350</v>
      </c>
      <c r="BE6" s="112"/>
      <c r="BF6" s="317" t="s">
        <v>318</v>
      </c>
      <c r="BG6" s="318"/>
      <c r="BH6" s="370" t="s">
        <v>2</v>
      </c>
      <c r="BI6" s="50" t="s">
        <v>1</v>
      </c>
      <c r="BJ6" s="55"/>
      <c r="BK6" s="136" t="s">
        <v>299</v>
      </c>
      <c r="BL6" s="128">
        <v>5880</v>
      </c>
    </row>
    <row r="7" spans="1:168" ht="24" customHeight="1" thickBot="1" x14ac:dyDescent="0.3">
      <c r="A7" s="112"/>
      <c r="B7" s="319"/>
      <c r="C7" s="320"/>
      <c r="D7" s="371"/>
      <c r="E7" s="54" t="s">
        <v>3</v>
      </c>
      <c r="F7" s="56"/>
      <c r="G7" s="52" t="s">
        <v>144</v>
      </c>
      <c r="H7" s="3">
        <v>1500</v>
      </c>
      <c r="I7" s="112"/>
      <c r="J7" s="319"/>
      <c r="K7" s="320"/>
      <c r="L7" s="373"/>
      <c r="M7" s="54" t="s">
        <v>3</v>
      </c>
      <c r="N7" s="56"/>
      <c r="O7" s="52" t="s">
        <v>189</v>
      </c>
      <c r="P7" s="3">
        <v>700</v>
      </c>
      <c r="R7" s="319"/>
      <c r="S7" s="320"/>
      <c r="T7" s="371"/>
      <c r="U7" s="54" t="s">
        <v>3</v>
      </c>
      <c r="V7" s="56"/>
      <c r="W7" s="52" t="s">
        <v>244</v>
      </c>
      <c r="X7" s="3">
        <v>2400</v>
      </c>
      <c r="Y7" s="112"/>
      <c r="Z7" s="319"/>
      <c r="AA7" s="320"/>
      <c r="AB7" s="373"/>
      <c r="AC7" s="54" t="s">
        <v>3</v>
      </c>
      <c r="AD7" s="56"/>
      <c r="AE7" s="137" t="s">
        <v>244</v>
      </c>
      <c r="AF7" s="129">
        <v>1400</v>
      </c>
      <c r="AG7" s="112"/>
      <c r="AH7" s="319"/>
      <c r="AI7" s="320"/>
      <c r="AJ7" s="371"/>
      <c r="AK7" s="54" t="s">
        <v>3</v>
      </c>
      <c r="AL7" s="56"/>
      <c r="AM7" s="52" t="s">
        <v>119</v>
      </c>
      <c r="AN7" s="3">
        <v>600</v>
      </c>
      <c r="AO7" s="112"/>
      <c r="AP7" s="319"/>
      <c r="AQ7" s="320"/>
      <c r="AR7" s="371"/>
      <c r="AS7" s="54" t="s">
        <v>3</v>
      </c>
      <c r="AT7" s="56"/>
      <c r="AU7" s="137" t="s">
        <v>331</v>
      </c>
      <c r="AV7" s="129">
        <f>1.6*300</f>
        <v>480</v>
      </c>
      <c r="AW7" s="112"/>
      <c r="AX7" s="319"/>
      <c r="AY7" s="320"/>
      <c r="AZ7" s="371"/>
      <c r="BA7" s="54" t="s">
        <v>3</v>
      </c>
      <c r="BB7" s="56"/>
      <c r="BC7" s="137" t="s">
        <v>312</v>
      </c>
      <c r="BD7" s="129">
        <f>2.8*175</f>
        <v>489.99999999999994</v>
      </c>
      <c r="BE7" s="112"/>
      <c r="BF7" s="319"/>
      <c r="BG7" s="320"/>
      <c r="BH7" s="371"/>
      <c r="BI7" s="54" t="s">
        <v>3</v>
      </c>
      <c r="BJ7" s="56"/>
      <c r="BK7" s="137" t="s">
        <v>143</v>
      </c>
      <c r="BL7" s="129">
        <v>6000</v>
      </c>
    </row>
    <row r="9" spans="1:168" s="105" customFormat="1" x14ac:dyDescent="0.25">
      <c r="B9" s="107" t="s">
        <v>317</v>
      </c>
      <c r="F9" s="106"/>
      <c r="J9" s="107"/>
      <c r="N9" s="106"/>
      <c r="R9" s="107"/>
      <c r="V9" s="106"/>
      <c r="Z9" s="107"/>
      <c r="AD9" s="106"/>
      <c r="AH9" s="107"/>
      <c r="AL9" s="106"/>
      <c r="AP9" s="107"/>
      <c r="AT9" s="106"/>
      <c r="AX9" s="107"/>
      <c r="BB9" s="106"/>
      <c r="BF9" s="107"/>
      <c r="BJ9" s="106"/>
    </row>
    <row r="10" spans="1:168" ht="15.75" thickBot="1" x14ac:dyDescent="0.3">
      <c r="B10" s="11" t="s">
        <v>352</v>
      </c>
      <c r="J10" s="11"/>
      <c r="R10" s="11"/>
      <c r="Z10" s="11"/>
      <c r="AH10" s="11"/>
      <c r="AP10" s="11"/>
      <c r="AX10" s="11"/>
      <c r="BF10" s="11"/>
    </row>
    <row r="11" spans="1:168" s="172" customFormat="1" ht="19.5" thickBot="1" x14ac:dyDescent="0.35">
      <c r="A11" s="170"/>
      <c r="B11" s="396" t="s">
        <v>114</v>
      </c>
      <c r="C11" s="397"/>
      <c r="D11" s="397"/>
      <c r="E11" s="397"/>
      <c r="F11" s="397"/>
      <c r="G11" s="397"/>
      <c r="H11" s="398"/>
      <c r="I11" s="170"/>
      <c r="J11" s="399" t="s">
        <v>113</v>
      </c>
      <c r="K11" s="400"/>
      <c r="L11" s="400"/>
      <c r="M11" s="400"/>
      <c r="N11" s="400"/>
      <c r="O11" s="400"/>
      <c r="P11" s="401"/>
      <c r="Q11" s="170"/>
      <c r="R11" s="399" t="s">
        <v>127</v>
      </c>
      <c r="S11" s="400"/>
      <c r="T11" s="400"/>
      <c r="U11" s="400"/>
      <c r="V11" s="400"/>
      <c r="W11" s="400"/>
      <c r="X11" s="401"/>
      <c r="Y11" s="170"/>
      <c r="Z11" s="399" t="s">
        <v>131</v>
      </c>
      <c r="AA11" s="400"/>
      <c r="AB11" s="400"/>
      <c r="AC11" s="400"/>
      <c r="AD11" s="400"/>
      <c r="AE11" s="400"/>
      <c r="AF11" s="401"/>
      <c r="AG11" s="170"/>
      <c r="AH11" s="402"/>
      <c r="AI11" s="402"/>
      <c r="AJ11" s="402"/>
      <c r="AK11" s="402"/>
      <c r="AL11" s="402"/>
      <c r="AM11" s="402"/>
      <c r="AN11" s="402"/>
      <c r="AO11" s="171"/>
      <c r="AP11" s="402"/>
      <c r="AQ11" s="402"/>
      <c r="AR11" s="402"/>
      <c r="AS11" s="402"/>
      <c r="AT11" s="402"/>
      <c r="AU11" s="402"/>
      <c r="AV11" s="402"/>
      <c r="AW11" s="171"/>
      <c r="AX11" s="402"/>
      <c r="AY11" s="402"/>
      <c r="AZ11" s="402"/>
      <c r="BA11" s="402"/>
      <c r="BB11" s="402"/>
      <c r="BC11" s="402"/>
      <c r="BD11" s="402"/>
      <c r="BE11" s="171"/>
      <c r="BF11" s="402"/>
      <c r="BG11" s="402"/>
      <c r="BH11" s="402"/>
      <c r="BI11" s="402"/>
      <c r="BJ11" s="402"/>
      <c r="BK11" s="402"/>
      <c r="BL11" s="402"/>
      <c r="BM11" s="178"/>
      <c r="BN11" s="402"/>
      <c r="BO11" s="402"/>
      <c r="BP11" s="402"/>
      <c r="BQ11" s="402"/>
      <c r="BR11" s="402"/>
      <c r="BS11" s="402"/>
      <c r="BT11" s="402"/>
      <c r="BU11" s="178"/>
      <c r="BV11" s="402"/>
      <c r="BW11" s="402"/>
      <c r="BX11" s="402"/>
      <c r="BY11" s="402"/>
      <c r="BZ11" s="402"/>
      <c r="CA11" s="402"/>
      <c r="CB11" s="402"/>
      <c r="CC11" s="178"/>
      <c r="CD11" s="402"/>
      <c r="CE11" s="402"/>
      <c r="CF11" s="402"/>
      <c r="CG11" s="402"/>
      <c r="CH11" s="402"/>
      <c r="CI11" s="402"/>
      <c r="CJ11" s="402"/>
      <c r="CK11" s="178"/>
      <c r="CL11" s="402"/>
      <c r="CM11" s="402"/>
      <c r="CN11" s="402"/>
      <c r="CO11" s="402"/>
      <c r="CP11" s="402"/>
      <c r="CQ11" s="402"/>
      <c r="CR11" s="402"/>
      <c r="CS11" s="178"/>
      <c r="CT11" s="402"/>
      <c r="CU11" s="402"/>
      <c r="CV11" s="402"/>
      <c r="CW11" s="402"/>
      <c r="CX11" s="402"/>
      <c r="CY11" s="402"/>
      <c r="CZ11" s="402"/>
      <c r="DA11" s="178"/>
      <c r="DB11" s="402"/>
      <c r="DC11" s="402"/>
      <c r="DD11" s="402"/>
      <c r="DE11" s="402"/>
      <c r="DF11" s="402"/>
      <c r="DG11" s="402"/>
      <c r="DH11" s="402"/>
      <c r="DI11" s="178"/>
      <c r="DJ11" s="402"/>
      <c r="DK11" s="402"/>
      <c r="DL11" s="402"/>
      <c r="DM11" s="402"/>
      <c r="DN11" s="402"/>
      <c r="DO11" s="402"/>
      <c r="DP11" s="402"/>
      <c r="DQ11" s="178"/>
      <c r="DR11" s="402"/>
      <c r="DS11" s="402"/>
      <c r="DT11" s="402"/>
      <c r="DU11" s="402"/>
      <c r="DV11" s="402"/>
      <c r="DW11" s="402"/>
      <c r="DX11" s="402"/>
      <c r="DY11" s="178"/>
      <c r="DZ11" s="402"/>
      <c r="EA11" s="402"/>
      <c r="EB11" s="402"/>
      <c r="EC11" s="402"/>
      <c r="ED11" s="402"/>
      <c r="EE11" s="402"/>
      <c r="EF11" s="402"/>
      <c r="EG11" s="178"/>
      <c r="EH11" s="402"/>
      <c r="EI11" s="402"/>
      <c r="EJ11" s="402"/>
      <c r="EK11" s="402"/>
      <c r="EL11" s="402"/>
      <c r="EM11" s="402"/>
      <c r="EN11" s="402"/>
      <c r="EO11" s="178"/>
      <c r="EP11" s="402"/>
      <c r="EQ11" s="402"/>
      <c r="ER11" s="402"/>
      <c r="ES11" s="402"/>
      <c r="ET11" s="402"/>
      <c r="EU11" s="402"/>
      <c r="EV11" s="402"/>
      <c r="EW11" s="178"/>
      <c r="EX11" s="402"/>
      <c r="EY11" s="402"/>
      <c r="EZ11" s="402"/>
      <c r="FA11" s="402"/>
      <c r="FB11" s="402"/>
      <c r="FC11" s="402"/>
      <c r="FD11" s="402"/>
      <c r="FE11" s="178"/>
      <c r="FF11" s="402"/>
      <c r="FG11" s="402"/>
      <c r="FH11" s="402"/>
      <c r="FI11" s="402"/>
      <c r="FJ11" s="402"/>
      <c r="FK11" s="402"/>
      <c r="FL11" s="402"/>
    </row>
    <row r="12" spans="1:168" s="44" customFormat="1" ht="72" customHeight="1" thickBot="1" x14ac:dyDescent="0.3">
      <c r="B12" s="340" t="s">
        <v>0</v>
      </c>
      <c r="C12" s="341"/>
      <c r="D12" s="340" t="s">
        <v>11</v>
      </c>
      <c r="E12" s="280"/>
      <c r="F12" s="42" t="s">
        <v>23</v>
      </c>
      <c r="G12" s="42" t="s">
        <v>10</v>
      </c>
      <c r="H12" s="48" t="s">
        <v>91</v>
      </c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H12" s="375"/>
      <c r="AI12" s="375"/>
      <c r="AJ12" s="375"/>
      <c r="AK12" s="375"/>
      <c r="AL12" s="123"/>
      <c r="AM12" s="123"/>
      <c r="AN12" s="123"/>
      <c r="AO12" s="150"/>
      <c r="AP12" s="375"/>
      <c r="AQ12" s="375"/>
      <c r="AR12" s="375"/>
      <c r="AS12" s="375"/>
      <c r="AT12" s="123"/>
      <c r="AU12" s="123"/>
      <c r="AV12" s="123"/>
      <c r="AW12" s="150"/>
      <c r="AX12" s="375"/>
      <c r="AY12" s="375"/>
      <c r="AZ12" s="375"/>
      <c r="BA12" s="375"/>
      <c r="BB12" s="123"/>
      <c r="BC12" s="123"/>
      <c r="BD12" s="123"/>
      <c r="BE12" s="150"/>
      <c r="BF12" s="375"/>
      <c r="BG12" s="375"/>
      <c r="BH12" s="375"/>
      <c r="BI12" s="375"/>
      <c r="BJ12" s="123"/>
      <c r="BK12" s="123"/>
      <c r="BL12" s="123"/>
      <c r="BM12" s="150"/>
      <c r="BN12" s="375"/>
      <c r="BO12" s="375"/>
      <c r="BP12" s="375"/>
      <c r="BQ12" s="375"/>
      <c r="BR12" s="123"/>
      <c r="BS12" s="123"/>
      <c r="BT12" s="123"/>
      <c r="BU12" s="150"/>
      <c r="BV12" s="375"/>
      <c r="BW12" s="375"/>
      <c r="BX12" s="375"/>
      <c r="BY12" s="375"/>
      <c r="BZ12" s="123"/>
      <c r="CA12" s="123"/>
      <c r="CB12" s="123"/>
      <c r="CC12" s="150"/>
      <c r="CD12" s="375"/>
      <c r="CE12" s="375"/>
      <c r="CF12" s="375"/>
      <c r="CG12" s="375"/>
      <c r="CH12" s="123"/>
      <c r="CI12" s="123"/>
      <c r="CJ12" s="123"/>
      <c r="CK12" s="150"/>
      <c r="CL12" s="375"/>
      <c r="CM12" s="375"/>
      <c r="CN12" s="375"/>
      <c r="CO12" s="375"/>
      <c r="CP12" s="123"/>
      <c r="CQ12" s="123"/>
      <c r="CR12" s="123"/>
      <c r="CS12" s="150"/>
      <c r="CT12" s="375"/>
      <c r="CU12" s="375"/>
      <c r="CV12" s="375"/>
      <c r="CW12" s="375"/>
      <c r="CX12" s="123"/>
      <c r="CY12" s="123"/>
      <c r="CZ12" s="123"/>
      <c r="DA12" s="150"/>
      <c r="DB12" s="375"/>
      <c r="DC12" s="375"/>
      <c r="DD12" s="375"/>
      <c r="DE12" s="375"/>
      <c r="DF12" s="123"/>
      <c r="DG12" s="123"/>
      <c r="DH12" s="123"/>
      <c r="DI12" s="150"/>
      <c r="DJ12" s="375"/>
      <c r="DK12" s="375"/>
      <c r="DL12" s="375"/>
      <c r="DM12" s="375"/>
      <c r="DN12" s="123"/>
      <c r="DO12" s="123"/>
      <c r="DP12" s="123"/>
      <c r="DQ12" s="150"/>
      <c r="DR12" s="375"/>
      <c r="DS12" s="375"/>
      <c r="DT12" s="375"/>
      <c r="DU12" s="375"/>
      <c r="DV12" s="123"/>
      <c r="DW12" s="123"/>
      <c r="DX12" s="123"/>
      <c r="DY12" s="150"/>
      <c r="DZ12" s="375"/>
      <c r="EA12" s="375"/>
      <c r="EB12" s="375"/>
      <c r="EC12" s="375"/>
      <c r="ED12" s="123"/>
      <c r="EE12" s="123"/>
      <c r="EF12" s="123"/>
      <c r="EG12" s="150"/>
      <c r="EH12" s="375"/>
      <c r="EI12" s="375"/>
      <c r="EJ12" s="375"/>
      <c r="EK12" s="375"/>
      <c r="EL12" s="123"/>
      <c r="EM12" s="123"/>
      <c r="EN12" s="123"/>
      <c r="EO12" s="150"/>
      <c r="EP12" s="375"/>
      <c r="EQ12" s="375"/>
      <c r="ER12" s="375"/>
      <c r="ES12" s="375"/>
      <c r="ET12" s="123"/>
      <c r="EU12" s="123"/>
      <c r="EV12" s="123"/>
      <c r="EW12" s="150"/>
      <c r="EX12" s="375"/>
      <c r="EY12" s="375"/>
      <c r="EZ12" s="375"/>
      <c r="FA12" s="375"/>
      <c r="FB12" s="123"/>
      <c r="FC12" s="123"/>
      <c r="FD12" s="123"/>
      <c r="FE12" s="150"/>
      <c r="FF12" s="375"/>
      <c r="FG12" s="375"/>
      <c r="FH12" s="375"/>
      <c r="FI12" s="375"/>
      <c r="FJ12" s="123"/>
      <c r="FK12" s="123"/>
      <c r="FL12" s="123"/>
    </row>
    <row r="13" spans="1:168" ht="15" customHeight="1" x14ac:dyDescent="0.25">
      <c r="A13" s="13"/>
      <c r="B13" s="359" t="s">
        <v>2</v>
      </c>
      <c r="C13" s="367"/>
      <c r="D13" s="273" t="s">
        <v>332</v>
      </c>
      <c r="E13" s="15" t="s">
        <v>4</v>
      </c>
      <c r="F13" s="16">
        <v>8</v>
      </c>
      <c r="G13" s="19">
        <f t="shared" ref="G13:G30" si="0">SUM(F13*5)</f>
        <v>40</v>
      </c>
      <c r="H13" s="282" t="s">
        <v>349</v>
      </c>
      <c r="I13" s="13"/>
      <c r="J13" s="376" t="s">
        <v>9</v>
      </c>
      <c r="K13" s="377"/>
      <c r="L13" s="273" t="s">
        <v>332</v>
      </c>
      <c r="M13" s="15" t="s">
        <v>4</v>
      </c>
      <c r="N13" s="16"/>
      <c r="O13" s="19"/>
      <c r="P13" s="283" t="s">
        <v>350</v>
      </c>
      <c r="Q13" s="13"/>
      <c r="R13" s="361" t="s">
        <v>2</v>
      </c>
      <c r="S13" s="362"/>
      <c r="T13" s="273" t="s">
        <v>332</v>
      </c>
      <c r="U13" s="15" t="s">
        <v>4</v>
      </c>
      <c r="V13" s="16">
        <v>8</v>
      </c>
      <c r="W13" s="19">
        <f>SUM(V13*5)</f>
        <v>40</v>
      </c>
      <c r="X13" s="282" t="s">
        <v>351</v>
      </c>
      <c r="Y13" s="13"/>
      <c r="Z13" s="376" t="s">
        <v>9</v>
      </c>
      <c r="AA13" s="377"/>
      <c r="AB13" s="273" t="s">
        <v>332</v>
      </c>
      <c r="AC13" s="173" t="s">
        <v>4</v>
      </c>
      <c r="AD13" s="151"/>
      <c r="AE13" s="152"/>
      <c r="AF13" s="388" t="s">
        <v>102</v>
      </c>
      <c r="AG13" s="13"/>
      <c r="AH13" s="384"/>
      <c r="AI13" s="384"/>
      <c r="AJ13" s="384"/>
      <c r="AK13" s="96"/>
      <c r="AL13" s="96"/>
      <c r="AM13" s="124"/>
      <c r="AN13" s="382"/>
      <c r="AO13" s="125"/>
      <c r="AP13" s="384"/>
      <c r="AQ13" s="384"/>
      <c r="AR13" s="384"/>
      <c r="AS13" s="96"/>
      <c r="AT13" s="96"/>
      <c r="AU13" s="124"/>
      <c r="AV13" s="382"/>
      <c r="AW13" s="125"/>
      <c r="AX13" s="384"/>
      <c r="AY13" s="384"/>
      <c r="AZ13" s="384"/>
      <c r="BA13" s="96"/>
      <c r="BB13" s="96"/>
      <c r="BC13" s="124"/>
      <c r="BD13" s="382"/>
      <c r="BE13" s="125"/>
      <c r="BF13" s="384"/>
      <c r="BG13" s="384"/>
      <c r="BH13" s="384"/>
      <c r="BI13" s="96"/>
      <c r="BJ13" s="96"/>
      <c r="BK13" s="124"/>
      <c r="BL13" s="382"/>
      <c r="BM13" s="112"/>
      <c r="BN13" s="384"/>
      <c r="BO13" s="384"/>
      <c r="BP13" s="384"/>
      <c r="BQ13" s="96"/>
      <c r="BR13" s="96"/>
      <c r="BS13" s="124"/>
      <c r="BT13" s="382"/>
      <c r="BU13" s="112"/>
      <c r="BV13" s="384"/>
      <c r="BW13" s="384"/>
      <c r="BX13" s="384"/>
      <c r="BY13" s="96"/>
      <c r="BZ13" s="96"/>
      <c r="CA13" s="124"/>
      <c r="CB13" s="382"/>
      <c r="CC13" s="112"/>
      <c r="CD13" s="384"/>
      <c r="CE13" s="384"/>
      <c r="CF13" s="384"/>
      <c r="CG13" s="96"/>
      <c r="CH13" s="96"/>
      <c r="CI13" s="124"/>
      <c r="CJ13" s="382"/>
      <c r="CK13" s="112"/>
      <c r="CL13" s="384"/>
      <c r="CM13" s="384"/>
      <c r="CN13" s="384"/>
      <c r="CO13" s="96"/>
      <c r="CP13" s="96"/>
      <c r="CQ13" s="124"/>
      <c r="CR13" s="382"/>
      <c r="CS13" s="112"/>
      <c r="CT13" s="384"/>
      <c r="CU13" s="384"/>
      <c r="CV13" s="384"/>
      <c r="CW13" s="96"/>
      <c r="CX13" s="96"/>
      <c r="CY13" s="124"/>
      <c r="CZ13" s="382"/>
      <c r="DA13" s="112"/>
      <c r="DB13" s="384"/>
      <c r="DC13" s="384"/>
      <c r="DD13" s="384"/>
      <c r="DE13" s="96"/>
      <c r="DF13" s="96"/>
      <c r="DG13" s="124"/>
      <c r="DH13" s="382"/>
      <c r="DI13" s="112"/>
      <c r="DJ13" s="384"/>
      <c r="DK13" s="384"/>
      <c r="DL13" s="384"/>
      <c r="DM13" s="96"/>
      <c r="DN13" s="96"/>
      <c r="DO13" s="124"/>
      <c r="DP13" s="382"/>
      <c r="DQ13" s="112"/>
      <c r="DR13" s="384"/>
      <c r="DS13" s="384"/>
      <c r="DT13" s="384"/>
      <c r="DU13" s="96"/>
      <c r="DV13" s="96"/>
      <c r="DW13" s="124"/>
      <c r="DX13" s="382"/>
      <c r="DY13" s="112"/>
      <c r="DZ13" s="384"/>
      <c r="EA13" s="384"/>
      <c r="EB13" s="384"/>
      <c r="EC13" s="96"/>
      <c r="ED13" s="96"/>
      <c r="EE13" s="124"/>
      <c r="EF13" s="382"/>
      <c r="EG13" s="112"/>
      <c r="EH13" s="384"/>
      <c r="EI13" s="384"/>
      <c r="EJ13" s="384"/>
      <c r="EK13" s="96"/>
      <c r="EL13" s="96"/>
      <c r="EM13" s="124"/>
      <c r="EN13" s="382"/>
      <c r="EO13" s="112"/>
      <c r="EP13" s="384"/>
      <c r="EQ13" s="384"/>
      <c r="ER13" s="384"/>
      <c r="ES13" s="96"/>
      <c r="ET13" s="96"/>
      <c r="EU13" s="124"/>
      <c r="EV13" s="382"/>
      <c r="EW13" s="112"/>
      <c r="EX13" s="384"/>
      <c r="EY13" s="384"/>
      <c r="EZ13" s="384"/>
      <c r="FA13" s="96"/>
      <c r="FB13" s="96"/>
      <c r="FC13" s="124"/>
      <c r="FD13" s="382"/>
      <c r="FE13" s="112"/>
      <c r="FF13" s="384"/>
      <c r="FG13" s="384"/>
      <c r="FH13" s="384"/>
      <c r="FI13" s="96"/>
      <c r="FJ13" s="96"/>
      <c r="FK13" s="124"/>
      <c r="FL13" s="382"/>
    </row>
    <row r="14" spans="1:168" ht="15" customHeight="1" x14ac:dyDescent="0.25">
      <c r="A14" s="13"/>
      <c r="B14" s="361"/>
      <c r="C14" s="368"/>
      <c r="D14" s="274"/>
      <c r="E14" s="21" t="s">
        <v>5</v>
      </c>
      <c r="F14" s="83">
        <v>8</v>
      </c>
      <c r="G14" s="25">
        <f t="shared" si="0"/>
        <v>40</v>
      </c>
      <c r="H14" s="283"/>
      <c r="I14" s="13"/>
      <c r="J14" s="376"/>
      <c r="K14" s="377"/>
      <c r="L14" s="274"/>
      <c r="M14" s="21" t="s">
        <v>5</v>
      </c>
      <c r="N14" s="83"/>
      <c r="O14" s="25"/>
      <c r="P14" s="283"/>
      <c r="Q14" s="13"/>
      <c r="R14" s="361"/>
      <c r="S14" s="362"/>
      <c r="T14" s="274"/>
      <c r="U14" s="21" t="s">
        <v>5</v>
      </c>
      <c r="V14" s="83">
        <v>8</v>
      </c>
      <c r="W14" s="25">
        <f t="shared" ref="W14:W40" si="1">SUM(V14*5)</f>
        <v>40</v>
      </c>
      <c r="X14" s="283"/>
      <c r="Y14" s="13"/>
      <c r="Z14" s="376"/>
      <c r="AA14" s="377"/>
      <c r="AB14" s="274"/>
      <c r="AC14" s="165" t="s">
        <v>5</v>
      </c>
      <c r="AD14" s="153"/>
      <c r="AE14" s="154"/>
      <c r="AF14" s="388"/>
      <c r="AG14" s="13"/>
      <c r="AH14" s="384"/>
      <c r="AI14" s="384"/>
      <c r="AJ14" s="384"/>
      <c r="AK14" s="96"/>
      <c r="AL14" s="96"/>
      <c r="AM14" s="124"/>
      <c r="AN14" s="382"/>
      <c r="AO14" s="125"/>
      <c r="AP14" s="384"/>
      <c r="AQ14" s="384"/>
      <c r="AR14" s="384"/>
      <c r="AS14" s="96"/>
      <c r="AT14" s="96"/>
      <c r="AU14" s="124"/>
      <c r="AV14" s="382"/>
      <c r="AW14" s="125"/>
      <c r="AX14" s="384"/>
      <c r="AY14" s="384"/>
      <c r="AZ14" s="384"/>
      <c r="BA14" s="96"/>
      <c r="BB14" s="96"/>
      <c r="BC14" s="124"/>
      <c r="BD14" s="382"/>
      <c r="BE14" s="125"/>
      <c r="BF14" s="384"/>
      <c r="BG14" s="384"/>
      <c r="BH14" s="384"/>
      <c r="BI14" s="96"/>
      <c r="BJ14" s="96"/>
      <c r="BK14" s="124"/>
      <c r="BL14" s="382"/>
      <c r="BM14" s="112"/>
      <c r="BN14" s="384"/>
      <c r="BO14" s="384"/>
      <c r="BP14" s="384"/>
      <c r="BQ14" s="96"/>
      <c r="BR14" s="96"/>
      <c r="BS14" s="124"/>
      <c r="BT14" s="382"/>
      <c r="BU14" s="112"/>
      <c r="BV14" s="384"/>
      <c r="BW14" s="384"/>
      <c r="BX14" s="384"/>
      <c r="BY14" s="96"/>
      <c r="BZ14" s="96"/>
      <c r="CA14" s="124"/>
      <c r="CB14" s="382"/>
      <c r="CC14" s="112"/>
      <c r="CD14" s="384"/>
      <c r="CE14" s="384"/>
      <c r="CF14" s="384"/>
      <c r="CG14" s="96"/>
      <c r="CH14" s="96"/>
      <c r="CI14" s="124"/>
      <c r="CJ14" s="382"/>
      <c r="CK14" s="112"/>
      <c r="CL14" s="384"/>
      <c r="CM14" s="384"/>
      <c r="CN14" s="384"/>
      <c r="CO14" s="96"/>
      <c r="CP14" s="96"/>
      <c r="CQ14" s="124"/>
      <c r="CR14" s="382"/>
      <c r="CS14" s="112"/>
      <c r="CT14" s="384"/>
      <c r="CU14" s="384"/>
      <c r="CV14" s="384"/>
      <c r="CW14" s="96"/>
      <c r="CX14" s="96"/>
      <c r="CY14" s="124"/>
      <c r="CZ14" s="382"/>
      <c r="DA14" s="112"/>
      <c r="DB14" s="384"/>
      <c r="DC14" s="384"/>
      <c r="DD14" s="384"/>
      <c r="DE14" s="96"/>
      <c r="DF14" s="96"/>
      <c r="DG14" s="124"/>
      <c r="DH14" s="382"/>
      <c r="DI14" s="112"/>
      <c r="DJ14" s="384"/>
      <c r="DK14" s="384"/>
      <c r="DL14" s="384"/>
      <c r="DM14" s="96"/>
      <c r="DN14" s="96"/>
      <c r="DO14" s="124"/>
      <c r="DP14" s="382"/>
      <c r="DQ14" s="112"/>
      <c r="DR14" s="384"/>
      <c r="DS14" s="384"/>
      <c r="DT14" s="384"/>
      <c r="DU14" s="96"/>
      <c r="DV14" s="96"/>
      <c r="DW14" s="124"/>
      <c r="DX14" s="382"/>
      <c r="DY14" s="112"/>
      <c r="DZ14" s="384"/>
      <c r="EA14" s="384"/>
      <c r="EB14" s="384"/>
      <c r="EC14" s="96"/>
      <c r="ED14" s="96"/>
      <c r="EE14" s="124"/>
      <c r="EF14" s="382"/>
      <c r="EG14" s="112"/>
      <c r="EH14" s="384"/>
      <c r="EI14" s="384"/>
      <c r="EJ14" s="384"/>
      <c r="EK14" s="96"/>
      <c r="EL14" s="96"/>
      <c r="EM14" s="124"/>
      <c r="EN14" s="382"/>
      <c r="EO14" s="112"/>
      <c r="EP14" s="384"/>
      <c r="EQ14" s="384"/>
      <c r="ER14" s="384"/>
      <c r="ES14" s="96"/>
      <c r="ET14" s="96"/>
      <c r="EU14" s="124"/>
      <c r="EV14" s="382"/>
      <c r="EW14" s="112"/>
      <c r="EX14" s="384"/>
      <c r="EY14" s="384"/>
      <c r="EZ14" s="384"/>
      <c r="FA14" s="96"/>
      <c r="FB14" s="96"/>
      <c r="FC14" s="124"/>
      <c r="FD14" s="382"/>
      <c r="FE14" s="112"/>
      <c r="FF14" s="384"/>
      <c r="FG14" s="384"/>
      <c r="FH14" s="384"/>
      <c r="FI14" s="96"/>
      <c r="FJ14" s="96"/>
      <c r="FK14" s="124"/>
      <c r="FL14" s="382"/>
    </row>
    <row r="15" spans="1:168" ht="15" customHeight="1" x14ac:dyDescent="0.25">
      <c r="A15" s="13"/>
      <c r="B15" s="361"/>
      <c r="C15" s="368"/>
      <c r="D15" s="274"/>
      <c r="E15" s="21" t="s">
        <v>6</v>
      </c>
      <c r="F15" s="16">
        <v>8</v>
      </c>
      <c r="G15" s="25">
        <f t="shared" si="0"/>
        <v>40</v>
      </c>
      <c r="H15" s="283"/>
      <c r="I15" s="13"/>
      <c r="J15" s="376"/>
      <c r="K15" s="377"/>
      <c r="L15" s="274"/>
      <c r="M15" s="21" t="s">
        <v>6</v>
      </c>
      <c r="N15" s="16"/>
      <c r="O15" s="25"/>
      <c r="P15" s="283"/>
      <c r="Q15" s="13"/>
      <c r="R15" s="361"/>
      <c r="S15" s="362"/>
      <c r="T15" s="274"/>
      <c r="U15" s="21" t="s">
        <v>6</v>
      </c>
      <c r="V15" s="16">
        <v>8</v>
      </c>
      <c r="W15" s="25">
        <f t="shared" si="1"/>
        <v>40</v>
      </c>
      <c r="X15" s="283"/>
      <c r="Y15" s="13"/>
      <c r="Z15" s="376"/>
      <c r="AA15" s="377"/>
      <c r="AB15" s="274"/>
      <c r="AC15" s="165" t="s">
        <v>6</v>
      </c>
      <c r="AD15" s="151">
        <v>2</v>
      </c>
      <c r="AE15" s="154">
        <f>SUM(AD15*125)</f>
        <v>250</v>
      </c>
      <c r="AF15" s="388"/>
      <c r="AG15" s="13"/>
      <c r="AH15" s="384"/>
      <c r="AI15" s="384"/>
      <c r="AJ15" s="384"/>
      <c r="AK15" s="96"/>
      <c r="AL15" s="96"/>
      <c r="AM15" s="124"/>
      <c r="AN15" s="382"/>
      <c r="AO15" s="125"/>
      <c r="AP15" s="384"/>
      <c r="AQ15" s="384"/>
      <c r="AR15" s="384"/>
      <c r="AS15" s="96"/>
      <c r="AT15" s="96"/>
      <c r="AU15" s="124"/>
      <c r="AV15" s="382"/>
      <c r="AW15" s="125"/>
      <c r="AX15" s="384"/>
      <c r="AY15" s="384"/>
      <c r="AZ15" s="384"/>
      <c r="BA15" s="96"/>
      <c r="BB15" s="96"/>
      <c r="BC15" s="124"/>
      <c r="BD15" s="382"/>
      <c r="BE15" s="125"/>
      <c r="BF15" s="384"/>
      <c r="BG15" s="384"/>
      <c r="BH15" s="384"/>
      <c r="BI15" s="96"/>
      <c r="BJ15" s="96"/>
      <c r="BK15" s="124"/>
      <c r="BL15" s="382"/>
      <c r="BM15" s="112"/>
      <c r="BN15" s="384"/>
      <c r="BO15" s="384"/>
      <c r="BP15" s="384"/>
      <c r="BQ15" s="96"/>
      <c r="BR15" s="96"/>
      <c r="BS15" s="124"/>
      <c r="BT15" s="382"/>
      <c r="BU15" s="112"/>
      <c r="BV15" s="384"/>
      <c r="BW15" s="384"/>
      <c r="BX15" s="384"/>
      <c r="BY15" s="96"/>
      <c r="BZ15" s="96"/>
      <c r="CA15" s="124"/>
      <c r="CB15" s="382"/>
      <c r="CC15" s="112"/>
      <c r="CD15" s="384"/>
      <c r="CE15" s="384"/>
      <c r="CF15" s="384"/>
      <c r="CG15" s="96"/>
      <c r="CH15" s="96"/>
      <c r="CI15" s="124"/>
      <c r="CJ15" s="382"/>
      <c r="CK15" s="112"/>
      <c r="CL15" s="384"/>
      <c r="CM15" s="384"/>
      <c r="CN15" s="384"/>
      <c r="CO15" s="96"/>
      <c r="CP15" s="96"/>
      <c r="CQ15" s="124"/>
      <c r="CR15" s="382"/>
      <c r="CS15" s="112"/>
      <c r="CT15" s="384"/>
      <c r="CU15" s="384"/>
      <c r="CV15" s="384"/>
      <c r="CW15" s="96"/>
      <c r="CX15" s="96"/>
      <c r="CY15" s="124"/>
      <c r="CZ15" s="382"/>
      <c r="DA15" s="112"/>
      <c r="DB15" s="384"/>
      <c r="DC15" s="384"/>
      <c r="DD15" s="384"/>
      <c r="DE15" s="96"/>
      <c r="DF15" s="96"/>
      <c r="DG15" s="124"/>
      <c r="DH15" s="382"/>
      <c r="DI15" s="112"/>
      <c r="DJ15" s="384"/>
      <c r="DK15" s="384"/>
      <c r="DL15" s="384"/>
      <c r="DM15" s="96"/>
      <c r="DN15" s="96"/>
      <c r="DO15" s="124"/>
      <c r="DP15" s="382"/>
      <c r="DQ15" s="112"/>
      <c r="DR15" s="384"/>
      <c r="DS15" s="384"/>
      <c r="DT15" s="384"/>
      <c r="DU15" s="96"/>
      <c r="DV15" s="96"/>
      <c r="DW15" s="124"/>
      <c r="DX15" s="382"/>
      <c r="DY15" s="112"/>
      <c r="DZ15" s="384"/>
      <c r="EA15" s="384"/>
      <c r="EB15" s="384"/>
      <c r="EC15" s="96"/>
      <c r="ED15" s="96"/>
      <c r="EE15" s="124"/>
      <c r="EF15" s="382"/>
      <c r="EG15" s="112"/>
      <c r="EH15" s="384"/>
      <c r="EI15" s="384"/>
      <c r="EJ15" s="384"/>
      <c r="EK15" s="96"/>
      <c r="EL15" s="96"/>
      <c r="EM15" s="124"/>
      <c r="EN15" s="382"/>
      <c r="EO15" s="112"/>
      <c r="EP15" s="384"/>
      <c r="EQ15" s="384"/>
      <c r="ER15" s="384"/>
      <c r="ES15" s="96"/>
      <c r="ET15" s="96"/>
      <c r="EU15" s="124"/>
      <c r="EV15" s="382"/>
      <c r="EW15" s="112"/>
      <c r="EX15" s="384"/>
      <c r="EY15" s="384"/>
      <c r="EZ15" s="384"/>
      <c r="FA15" s="96"/>
      <c r="FB15" s="96"/>
      <c r="FC15" s="124"/>
      <c r="FD15" s="382"/>
      <c r="FE15" s="112"/>
      <c r="FF15" s="384"/>
      <c r="FG15" s="384"/>
      <c r="FH15" s="384"/>
      <c r="FI15" s="96"/>
      <c r="FJ15" s="96"/>
      <c r="FK15" s="124"/>
      <c r="FL15" s="382"/>
    </row>
    <row r="16" spans="1:168" ht="15" customHeight="1" x14ac:dyDescent="0.25">
      <c r="A16" s="13"/>
      <c r="B16" s="361"/>
      <c r="C16" s="368"/>
      <c r="D16" s="274"/>
      <c r="E16" s="21" t="s">
        <v>5</v>
      </c>
      <c r="F16" s="83">
        <v>8</v>
      </c>
      <c r="G16" s="25">
        <f t="shared" si="0"/>
        <v>40</v>
      </c>
      <c r="H16" s="283"/>
      <c r="I16" s="13"/>
      <c r="J16" s="376"/>
      <c r="K16" s="377"/>
      <c r="L16" s="274"/>
      <c r="M16" s="21" t="s">
        <v>5</v>
      </c>
      <c r="N16" s="83"/>
      <c r="O16" s="25"/>
      <c r="P16" s="283"/>
      <c r="Q16" s="13"/>
      <c r="R16" s="361"/>
      <c r="S16" s="362"/>
      <c r="T16" s="274"/>
      <c r="U16" s="21" t="s">
        <v>5</v>
      </c>
      <c r="V16" s="83">
        <v>8</v>
      </c>
      <c r="W16" s="25">
        <f t="shared" si="1"/>
        <v>40</v>
      </c>
      <c r="X16" s="283"/>
      <c r="Y16" s="13"/>
      <c r="Z16" s="376"/>
      <c r="AA16" s="377"/>
      <c r="AB16" s="274"/>
      <c r="AC16" s="165" t="s">
        <v>5</v>
      </c>
      <c r="AD16" s="153">
        <v>2</v>
      </c>
      <c r="AE16" s="154">
        <f>SUM(AD16*125)</f>
        <v>250</v>
      </c>
      <c r="AF16" s="388"/>
      <c r="AG16" s="13"/>
      <c r="AH16" s="384"/>
      <c r="AI16" s="384"/>
      <c r="AJ16" s="384"/>
      <c r="AK16" s="96"/>
      <c r="AL16" s="96"/>
      <c r="AM16" s="124"/>
      <c r="AN16" s="382"/>
      <c r="AO16" s="125"/>
      <c r="AP16" s="384"/>
      <c r="AQ16" s="384"/>
      <c r="AR16" s="384"/>
      <c r="AS16" s="96"/>
      <c r="AT16" s="96"/>
      <c r="AU16" s="124"/>
      <c r="AV16" s="382"/>
      <c r="AW16" s="125"/>
      <c r="AX16" s="384"/>
      <c r="AY16" s="384"/>
      <c r="AZ16" s="384"/>
      <c r="BA16" s="96"/>
      <c r="BB16" s="96"/>
      <c r="BC16" s="124"/>
      <c r="BD16" s="382"/>
      <c r="BE16" s="125"/>
      <c r="BF16" s="384"/>
      <c r="BG16" s="384"/>
      <c r="BH16" s="384"/>
      <c r="BI16" s="96"/>
      <c r="BJ16" s="96"/>
      <c r="BK16" s="124"/>
      <c r="BL16" s="382"/>
      <c r="BM16" s="112"/>
      <c r="BN16" s="384"/>
      <c r="BO16" s="384"/>
      <c r="BP16" s="384"/>
      <c r="BQ16" s="96"/>
      <c r="BR16" s="96"/>
      <c r="BS16" s="124"/>
      <c r="BT16" s="382"/>
      <c r="BU16" s="112"/>
      <c r="BV16" s="384"/>
      <c r="BW16" s="384"/>
      <c r="BX16" s="384"/>
      <c r="BY16" s="96"/>
      <c r="BZ16" s="96"/>
      <c r="CA16" s="124"/>
      <c r="CB16" s="382"/>
      <c r="CC16" s="112"/>
      <c r="CD16" s="384"/>
      <c r="CE16" s="384"/>
      <c r="CF16" s="384"/>
      <c r="CG16" s="96"/>
      <c r="CH16" s="96"/>
      <c r="CI16" s="124"/>
      <c r="CJ16" s="382"/>
      <c r="CK16" s="112"/>
      <c r="CL16" s="384"/>
      <c r="CM16" s="384"/>
      <c r="CN16" s="384"/>
      <c r="CO16" s="96"/>
      <c r="CP16" s="96"/>
      <c r="CQ16" s="124"/>
      <c r="CR16" s="382"/>
      <c r="CS16" s="112"/>
      <c r="CT16" s="384"/>
      <c r="CU16" s="384"/>
      <c r="CV16" s="384"/>
      <c r="CW16" s="96"/>
      <c r="CX16" s="96"/>
      <c r="CY16" s="124"/>
      <c r="CZ16" s="382"/>
      <c r="DA16" s="112"/>
      <c r="DB16" s="384"/>
      <c r="DC16" s="384"/>
      <c r="DD16" s="384"/>
      <c r="DE16" s="96"/>
      <c r="DF16" s="96"/>
      <c r="DG16" s="124"/>
      <c r="DH16" s="382"/>
      <c r="DI16" s="112"/>
      <c r="DJ16" s="384"/>
      <c r="DK16" s="384"/>
      <c r="DL16" s="384"/>
      <c r="DM16" s="96"/>
      <c r="DN16" s="96"/>
      <c r="DO16" s="124"/>
      <c r="DP16" s="382"/>
      <c r="DQ16" s="112"/>
      <c r="DR16" s="384"/>
      <c r="DS16" s="384"/>
      <c r="DT16" s="384"/>
      <c r="DU16" s="96"/>
      <c r="DV16" s="96"/>
      <c r="DW16" s="124"/>
      <c r="DX16" s="382"/>
      <c r="DY16" s="112"/>
      <c r="DZ16" s="384"/>
      <c r="EA16" s="384"/>
      <c r="EB16" s="384"/>
      <c r="EC16" s="96"/>
      <c r="ED16" s="96"/>
      <c r="EE16" s="124"/>
      <c r="EF16" s="382"/>
      <c r="EG16" s="112"/>
      <c r="EH16" s="384"/>
      <c r="EI16" s="384"/>
      <c r="EJ16" s="384"/>
      <c r="EK16" s="96"/>
      <c r="EL16" s="96"/>
      <c r="EM16" s="124"/>
      <c r="EN16" s="382"/>
      <c r="EO16" s="112"/>
      <c r="EP16" s="384"/>
      <c r="EQ16" s="384"/>
      <c r="ER16" s="384"/>
      <c r="ES16" s="96"/>
      <c r="ET16" s="96"/>
      <c r="EU16" s="124"/>
      <c r="EV16" s="382"/>
      <c r="EW16" s="112"/>
      <c r="EX16" s="384"/>
      <c r="EY16" s="384"/>
      <c r="EZ16" s="384"/>
      <c r="FA16" s="96"/>
      <c r="FB16" s="96"/>
      <c r="FC16" s="124"/>
      <c r="FD16" s="382"/>
      <c r="FE16" s="112"/>
      <c r="FF16" s="384"/>
      <c r="FG16" s="384"/>
      <c r="FH16" s="384"/>
      <c r="FI16" s="96"/>
      <c r="FJ16" s="96"/>
      <c r="FK16" s="124"/>
      <c r="FL16" s="382"/>
    </row>
    <row r="17" spans="1:168" ht="15" customHeight="1" x14ac:dyDescent="0.25">
      <c r="A17" s="13"/>
      <c r="B17" s="361"/>
      <c r="C17" s="368"/>
      <c r="D17" s="274"/>
      <c r="E17" s="21" t="s">
        <v>7</v>
      </c>
      <c r="F17" s="16"/>
      <c r="G17" s="25"/>
      <c r="H17" s="283"/>
      <c r="I17" s="13"/>
      <c r="J17" s="376"/>
      <c r="K17" s="377"/>
      <c r="L17" s="274"/>
      <c r="M17" s="21" t="s">
        <v>7</v>
      </c>
      <c r="N17" s="16">
        <v>2</v>
      </c>
      <c r="O17" s="25">
        <f>SUM(N17*125)</f>
        <v>250</v>
      </c>
      <c r="P17" s="283"/>
      <c r="Q17" s="13"/>
      <c r="R17" s="361"/>
      <c r="S17" s="362"/>
      <c r="T17" s="274"/>
      <c r="U17" s="21" t="s">
        <v>7</v>
      </c>
      <c r="V17" s="16">
        <v>8</v>
      </c>
      <c r="W17" s="25">
        <f t="shared" si="1"/>
        <v>40</v>
      </c>
      <c r="X17" s="283"/>
      <c r="Y17" s="13"/>
      <c r="Z17" s="376"/>
      <c r="AA17" s="377"/>
      <c r="AB17" s="274"/>
      <c r="AC17" s="165" t="s">
        <v>7</v>
      </c>
      <c r="AD17" s="151"/>
      <c r="AE17" s="154"/>
      <c r="AF17" s="388"/>
      <c r="AG17" s="13"/>
      <c r="AH17" s="384"/>
      <c r="AI17" s="384"/>
      <c r="AJ17" s="384"/>
      <c r="AK17" s="96"/>
      <c r="AL17" s="96"/>
      <c r="AM17" s="124"/>
      <c r="AN17" s="382"/>
      <c r="AO17" s="125"/>
      <c r="AP17" s="384"/>
      <c r="AQ17" s="384"/>
      <c r="AR17" s="384"/>
      <c r="AS17" s="96"/>
      <c r="AT17" s="96"/>
      <c r="AU17" s="124"/>
      <c r="AV17" s="382"/>
      <c r="AW17" s="125"/>
      <c r="AX17" s="384"/>
      <c r="AY17" s="384"/>
      <c r="AZ17" s="384"/>
      <c r="BA17" s="96"/>
      <c r="BB17" s="96"/>
      <c r="BC17" s="124"/>
      <c r="BD17" s="382"/>
      <c r="BE17" s="125"/>
      <c r="BF17" s="384"/>
      <c r="BG17" s="384"/>
      <c r="BH17" s="384"/>
      <c r="BI17" s="96"/>
      <c r="BJ17" s="96"/>
      <c r="BK17" s="124"/>
      <c r="BL17" s="382"/>
      <c r="BM17" s="112"/>
      <c r="BN17" s="384"/>
      <c r="BO17" s="384"/>
      <c r="BP17" s="384"/>
      <c r="BQ17" s="96"/>
      <c r="BR17" s="96"/>
      <c r="BS17" s="124"/>
      <c r="BT17" s="382"/>
      <c r="BU17" s="112"/>
      <c r="BV17" s="384"/>
      <c r="BW17" s="384"/>
      <c r="BX17" s="384"/>
      <c r="BY17" s="96"/>
      <c r="BZ17" s="96"/>
      <c r="CA17" s="124"/>
      <c r="CB17" s="382"/>
      <c r="CC17" s="112"/>
      <c r="CD17" s="384"/>
      <c r="CE17" s="384"/>
      <c r="CF17" s="384"/>
      <c r="CG17" s="96"/>
      <c r="CH17" s="96"/>
      <c r="CI17" s="124"/>
      <c r="CJ17" s="382"/>
      <c r="CK17" s="112"/>
      <c r="CL17" s="384"/>
      <c r="CM17" s="384"/>
      <c r="CN17" s="384"/>
      <c r="CO17" s="96"/>
      <c r="CP17" s="96"/>
      <c r="CQ17" s="124"/>
      <c r="CR17" s="382"/>
      <c r="CS17" s="112"/>
      <c r="CT17" s="384"/>
      <c r="CU17" s="384"/>
      <c r="CV17" s="384"/>
      <c r="CW17" s="96"/>
      <c r="CX17" s="96"/>
      <c r="CY17" s="124"/>
      <c r="CZ17" s="382"/>
      <c r="DA17" s="112"/>
      <c r="DB17" s="384"/>
      <c r="DC17" s="384"/>
      <c r="DD17" s="384"/>
      <c r="DE17" s="96"/>
      <c r="DF17" s="96"/>
      <c r="DG17" s="124"/>
      <c r="DH17" s="382"/>
      <c r="DI17" s="112"/>
      <c r="DJ17" s="384"/>
      <c r="DK17" s="384"/>
      <c r="DL17" s="384"/>
      <c r="DM17" s="96"/>
      <c r="DN17" s="96"/>
      <c r="DO17" s="124"/>
      <c r="DP17" s="382"/>
      <c r="DQ17" s="112"/>
      <c r="DR17" s="384"/>
      <c r="DS17" s="384"/>
      <c r="DT17" s="384"/>
      <c r="DU17" s="96"/>
      <c r="DV17" s="96"/>
      <c r="DW17" s="124"/>
      <c r="DX17" s="382"/>
      <c r="DY17" s="112"/>
      <c r="DZ17" s="384"/>
      <c r="EA17" s="384"/>
      <c r="EB17" s="384"/>
      <c r="EC17" s="96"/>
      <c r="ED17" s="96"/>
      <c r="EE17" s="124"/>
      <c r="EF17" s="382"/>
      <c r="EG17" s="112"/>
      <c r="EH17" s="384"/>
      <c r="EI17" s="384"/>
      <c r="EJ17" s="384"/>
      <c r="EK17" s="96"/>
      <c r="EL17" s="96"/>
      <c r="EM17" s="124"/>
      <c r="EN17" s="382"/>
      <c r="EO17" s="112"/>
      <c r="EP17" s="384"/>
      <c r="EQ17" s="384"/>
      <c r="ER17" s="384"/>
      <c r="ES17" s="96"/>
      <c r="ET17" s="96"/>
      <c r="EU17" s="124"/>
      <c r="EV17" s="382"/>
      <c r="EW17" s="112"/>
      <c r="EX17" s="384"/>
      <c r="EY17" s="384"/>
      <c r="EZ17" s="384"/>
      <c r="FA17" s="96"/>
      <c r="FB17" s="96"/>
      <c r="FC17" s="124"/>
      <c r="FD17" s="382"/>
      <c r="FE17" s="112"/>
      <c r="FF17" s="384"/>
      <c r="FG17" s="384"/>
      <c r="FH17" s="384"/>
      <c r="FI17" s="96"/>
      <c r="FJ17" s="96"/>
      <c r="FK17" s="124"/>
      <c r="FL17" s="382"/>
    </row>
    <row r="18" spans="1:168" ht="15" customHeight="1" x14ac:dyDescent="0.25">
      <c r="A18" s="13"/>
      <c r="B18" s="361"/>
      <c r="C18" s="368"/>
      <c r="D18" s="274"/>
      <c r="E18" s="27" t="s">
        <v>8</v>
      </c>
      <c r="F18" s="22"/>
      <c r="G18" s="25"/>
      <c r="H18" s="283"/>
      <c r="I18" s="13"/>
      <c r="J18" s="376"/>
      <c r="K18" s="377"/>
      <c r="L18" s="274"/>
      <c r="M18" s="27" t="s">
        <v>8</v>
      </c>
      <c r="N18" s="22"/>
      <c r="O18" s="25"/>
      <c r="P18" s="283"/>
      <c r="Q18" s="13"/>
      <c r="R18" s="361"/>
      <c r="S18" s="362"/>
      <c r="T18" s="274"/>
      <c r="U18" s="27" t="s">
        <v>8</v>
      </c>
      <c r="V18" s="22">
        <v>4</v>
      </c>
      <c r="W18" s="25">
        <f t="shared" si="1"/>
        <v>20</v>
      </c>
      <c r="X18" s="283"/>
      <c r="Y18" s="13"/>
      <c r="Z18" s="376"/>
      <c r="AA18" s="377"/>
      <c r="AB18" s="274"/>
      <c r="AC18" s="168" t="s">
        <v>8</v>
      </c>
      <c r="AD18" s="156"/>
      <c r="AE18" s="154"/>
      <c r="AF18" s="388"/>
      <c r="AG18" s="13"/>
      <c r="AH18" s="384"/>
      <c r="AI18" s="384"/>
      <c r="AJ18" s="384"/>
      <c r="AK18" s="96"/>
      <c r="AL18" s="96"/>
      <c r="AM18" s="124"/>
      <c r="AN18" s="382"/>
      <c r="AO18" s="125"/>
      <c r="AP18" s="384"/>
      <c r="AQ18" s="384"/>
      <c r="AR18" s="384"/>
      <c r="AS18" s="96"/>
      <c r="AT18" s="96"/>
      <c r="AU18" s="124"/>
      <c r="AV18" s="382"/>
      <c r="AW18" s="125"/>
      <c r="AX18" s="384"/>
      <c r="AY18" s="384"/>
      <c r="AZ18" s="384"/>
      <c r="BA18" s="96"/>
      <c r="BB18" s="96"/>
      <c r="BC18" s="124"/>
      <c r="BD18" s="382"/>
      <c r="BE18" s="125"/>
      <c r="BF18" s="384"/>
      <c r="BG18" s="384"/>
      <c r="BH18" s="384"/>
      <c r="BI18" s="96"/>
      <c r="BJ18" s="96"/>
      <c r="BK18" s="124"/>
      <c r="BL18" s="382"/>
      <c r="BM18" s="112"/>
      <c r="BN18" s="384"/>
      <c r="BO18" s="384"/>
      <c r="BP18" s="384"/>
      <c r="BQ18" s="96"/>
      <c r="BR18" s="96"/>
      <c r="BS18" s="124"/>
      <c r="BT18" s="382"/>
      <c r="BU18" s="112"/>
      <c r="BV18" s="384"/>
      <c r="BW18" s="384"/>
      <c r="BX18" s="384"/>
      <c r="BY18" s="96"/>
      <c r="BZ18" s="96"/>
      <c r="CA18" s="124"/>
      <c r="CB18" s="382"/>
      <c r="CC18" s="112"/>
      <c r="CD18" s="384"/>
      <c r="CE18" s="384"/>
      <c r="CF18" s="384"/>
      <c r="CG18" s="96"/>
      <c r="CH18" s="96"/>
      <c r="CI18" s="124"/>
      <c r="CJ18" s="382"/>
      <c r="CK18" s="112"/>
      <c r="CL18" s="384"/>
      <c r="CM18" s="384"/>
      <c r="CN18" s="384"/>
      <c r="CO18" s="96"/>
      <c r="CP18" s="96"/>
      <c r="CQ18" s="124"/>
      <c r="CR18" s="382"/>
      <c r="CS18" s="112"/>
      <c r="CT18" s="384"/>
      <c r="CU18" s="384"/>
      <c r="CV18" s="384"/>
      <c r="CW18" s="96"/>
      <c r="CX18" s="96"/>
      <c r="CY18" s="124"/>
      <c r="CZ18" s="382"/>
      <c r="DA18" s="112"/>
      <c r="DB18" s="384"/>
      <c r="DC18" s="384"/>
      <c r="DD18" s="384"/>
      <c r="DE18" s="96"/>
      <c r="DF18" s="96"/>
      <c r="DG18" s="124"/>
      <c r="DH18" s="382"/>
      <c r="DI18" s="112"/>
      <c r="DJ18" s="384"/>
      <c r="DK18" s="384"/>
      <c r="DL18" s="384"/>
      <c r="DM18" s="96"/>
      <c r="DN18" s="96"/>
      <c r="DO18" s="124"/>
      <c r="DP18" s="382"/>
      <c r="DQ18" s="112"/>
      <c r="DR18" s="384"/>
      <c r="DS18" s="384"/>
      <c r="DT18" s="384"/>
      <c r="DU18" s="96"/>
      <c r="DV18" s="96"/>
      <c r="DW18" s="124"/>
      <c r="DX18" s="382"/>
      <c r="DY18" s="112"/>
      <c r="DZ18" s="384"/>
      <c r="EA18" s="384"/>
      <c r="EB18" s="384"/>
      <c r="EC18" s="96"/>
      <c r="ED18" s="96"/>
      <c r="EE18" s="124"/>
      <c r="EF18" s="382"/>
      <c r="EG18" s="112"/>
      <c r="EH18" s="384"/>
      <c r="EI18" s="384"/>
      <c r="EJ18" s="384"/>
      <c r="EK18" s="96"/>
      <c r="EL18" s="96"/>
      <c r="EM18" s="124"/>
      <c r="EN18" s="382"/>
      <c r="EO18" s="112"/>
      <c r="EP18" s="384"/>
      <c r="EQ18" s="384"/>
      <c r="ER18" s="384"/>
      <c r="ES18" s="96"/>
      <c r="ET18" s="96"/>
      <c r="EU18" s="124"/>
      <c r="EV18" s="382"/>
      <c r="EW18" s="112"/>
      <c r="EX18" s="384"/>
      <c r="EY18" s="384"/>
      <c r="EZ18" s="384"/>
      <c r="FA18" s="96"/>
      <c r="FB18" s="96"/>
      <c r="FC18" s="124"/>
      <c r="FD18" s="382"/>
      <c r="FE18" s="112"/>
      <c r="FF18" s="384"/>
      <c r="FG18" s="384"/>
      <c r="FH18" s="384"/>
      <c r="FI18" s="96"/>
      <c r="FJ18" s="96"/>
      <c r="FK18" s="124"/>
      <c r="FL18" s="382"/>
    </row>
    <row r="19" spans="1:168" ht="15" customHeight="1" thickBot="1" x14ac:dyDescent="0.3">
      <c r="A19" s="13"/>
      <c r="B19" s="363"/>
      <c r="C19" s="369"/>
      <c r="D19" s="275"/>
      <c r="E19" s="15" t="s">
        <v>8</v>
      </c>
      <c r="F19" s="28"/>
      <c r="G19" s="29"/>
      <c r="H19" s="284"/>
      <c r="I19" s="13"/>
      <c r="J19" s="378"/>
      <c r="K19" s="379"/>
      <c r="L19" s="275"/>
      <c r="M19" s="15" t="s">
        <v>8</v>
      </c>
      <c r="N19" s="28"/>
      <c r="O19" s="29"/>
      <c r="P19" s="284"/>
      <c r="Q19" s="13"/>
      <c r="R19" s="363"/>
      <c r="S19" s="364"/>
      <c r="T19" s="275"/>
      <c r="U19" s="15" t="s">
        <v>8</v>
      </c>
      <c r="V19" s="28">
        <v>4</v>
      </c>
      <c r="W19" s="29">
        <f t="shared" si="1"/>
        <v>20</v>
      </c>
      <c r="X19" s="284"/>
      <c r="Y19" s="13"/>
      <c r="Z19" s="378"/>
      <c r="AA19" s="379"/>
      <c r="AB19" s="275"/>
      <c r="AC19" s="173" t="s">
        <v>8</v>
      </c>
      <c r="AD19" s="157"/>
      <c r="AE19" s="158"/>
      <c r="AF19" s="389"/>
      <c r="AG19" s="13"/>
      <c r="AH19" s="384"/>
      <c r="AI19" s="384"/>
      <c r="AJ19" s="384"/>
      <c r="AK19" s="96"/>
      <c r="AL19" s="96"/>
      <c r="AM19" s="124"/>
      <c r="AN19" s="382"/>
      <c r="AO19" s="125"/>
      <c r="AP19" s="384"/>
      <c r="AQ19" s="384"/>
      <c r="AR19" s="384"/>
      <c r="AS19" s="96"/>
      <c r="AT19" s="96"/>
      <c r="AU19" s="124"/>
      <c r="AV19" s="382"/>
      <c r="AW19" s="125"/>
      <c r="AX19" s="384"/>
      <c r="AY19" s="384"/>
      <c r="AZ19" s="384"/>
      <c r="BA19" s="96"/>
      <c r="BB19" s="96"/>
      <c r="BC19" s="124"/>
      <c r="BD19" s="382"/>
      <c r="BE19" s="125"/>
      <c r="BF19" s="384"/>
      <c r="BG19" s="384"/>
      <c r="BH19" s="384"/>
      <c r="BI19" s="96"/>
      <c r="BJ19" s="96"/>
      <c r="BK19" s="124"/>
      <c r="BL19" s="382"/>
      <c r="BM19" s="112"/>
      <c r="BN19" s="384"/>
      <c r="BO19" s="384"/>
      <c r="BP19" s="384"/>
      <c r="BQ19" s="96"/>
      <c r="BR19" s="96"/>
      <c r="BS19" s="124"/>
      <c r="BT19" s="382"/>
      <c r="BU19" s="112"/>
      <c r="BV19" s="384"/>
      <c r="BW19" s="384"/>
      <c r="BX19" s="384"/>
      <c r="BY19" s="96"/>
      <c r="BZ19" s="96"/>
      <c r="CA19" s="124"/>
      <c r="CB19" s="382"/>
      <c r="CC19" s="112"/>
      <c r="CD19" s="384"/>
      <c r="CE19" s="384"/>
      <c r="CF19" s="384"/>
      <c r="CG19" s="96"/>
      <c r="CH19" s="96"/>
      <c r="CI19" s="124"/>
      <c r="CJ19" s="382"/>
      <c r="CK19" s="112"/>
      <c r="CL19" s="384"/>
      <c r="CM19" s="384"/>
      <c r="CN19" s="384"/>
      <c r="CO19" s="96"/>
      <c r="CP19" s="96"/>
      <c r="CQ19" s="124"/>
      <c r="CR19" s="382"/>
      <c r="CS19" s="112"/>
      <c r="CT19" s="384"/>
      <c r="CU19" s="384"/>
      <c r="CV19" s="384"/>
      <c r="CW19" s="96"/>
      <c r="CX19" s="96"/>
      <c r="CY19" s="124"/>
      <c r="CZ19" s="382"/>
      <c r="DA19" s="112"/>
      <c r="DB19" s="384"/>
      <c r="DC19" s="384"/>
      <c r="DD19" s="384"/>
      <c r="DE19" s="96"/>
      <c r="DF19" s="96"/>
      <c r="DG19" s="124"/>
      <c r="DH19" s="382"/>
      <c r="DI19" s="112"/>
      <c r="DJ19" s="384"/>
      <c r="DK19" s="384"/>
      <c r="DL19" s="384"/>
      <c r="DM19" s="96"/>
      <c r="DN19" s="96"/>
      <c r="DO19" s="124"/>
      <c r="DP19" s="382"/>
      <c r="DQ19" s="112"/>
      <c r="DR19" s="384"/>
      <c r="DS19" s="384"/>
      <c r="DT19" s="384"/>
      <c r="DU19" s="96"/>
      <c r="DV19" s="96"/>
      <c r="DW19" s="124"/>
      <c r="DX19" s="382"/>
      <c r="DY19" s="112"/>
      <c r="DZ19" s="384"/>
      <c r="EA19" s="384"/>
      <c r="EB19" s="384"/>
      <c r="EC19" s="96"/>
      <c r="ED19" s="96"/>
      <c r="EE19" s="124"/>
      <c r="EF19" s="382"/>
      <c r="EG19" s="112"/>
      <c r="EH19" s="384"/>
      <c r="EI19" s="384"/>
      <c r="EJ19" s="384"/>
      <c r="EK19" s="96"/>
      <c r="EL19" s="96"/>
      <c r="EM19" s="124"/>
      <c r="EN19" s="382"/>
      <c r="EO19" s="112"/>
      <c r="EP19" s="384"/>
      <c r="EQ19" s="384"/>
      <c r="ER19" s="384"/>
      <c r="ES19" s="96"/>
      <c r="ET19" s="96"/>
      <c r="EU19" s="124"/>
      <c r="EV19" s="382"/>
      <c r="EW19" s="112"/>
      <c r="EX19" s="384"/>
      <c r="EY19" s="384"/>
      <c r="EZ19" s="384"/>
      <c r="FA19" s="96"/>
      <c r="FB19" s="96"/>
      <c r="FC19" s="124"/>
      <c r="FD19" s="382"/>
      <c r="FE19" s="112"/>
      <c r="FF19" s="384"/>
      <c r="FG19" s="384"/>
      <c r="FH19" s="384"/>
      <c r="FI19" s="96"/>
      <c r="FJ19" s="96"/>
      <c r="FK19" s="124"/>
      <c r="FL19" s="382"/>
    </row>
    <row r="20" spans="1:168" ht="15" customHeight="1" x14ac:dyDescent="0.25">
      <c r="A20" s="13"/>
      <c r="B20" s="359" t="s">
        <v>2</v>
      </c>
      <c r="C20" s="367"/>
      <c r="D20" s="273" t="s">
        <v>333</v>
      </c>
      <c r="E20" s="30" t="s">
        <v>4</v>
      </c>
      <c r="F20" s="16">
        <v>6</v>
      </c>
      <c r="G20" s="19">
        <f t="shared" si="0"/>
        <v>30</v>
      </c>
      <c r="H20" s="282" t="s">
        <v>349</v>
      </c>
      <c r="I20" s="13"/>
      <c r="J20" s="380" t="s">
        <v>9</v>
      </c>
      <c r="K20" s="381"/>
      <c r="L20" s="273" t="s">
        <v>333</v>
      </c>
      <c r="M20" s="159" t="s">
        <v>4</v>
      </c>
      <c r="N20" s="139"/>
      <c r="O20" s="140"/>
      <c r="P20" s="390" t="s">
        <v>350</v>
      </c>
      <c r="Q20" s="13"/>
      <c r="R20" s="361" t="s">
        <v>2</v>
      </c>
      <c r="S20" s="362"/>
      <c r="T20" s="273" t="s">
        <v>333</v>
      </c>
      <c r="U20" s="30" t="s">
        <v>4</v>
      </c>
      <c r="V20" s="16">
        <v>8</v>
      </c>
      <c r="W20" s="19">
        <f t="shared" si="1"/>
        <v>40</v>
      </c>
      <c r="X20" s="282" t="s">
        <v>351</v>
      </c>
      <c r="Y20" s="13"/>
      <c r="Z20" s="376" t="s">
        <v>9</v>
      </c>
      <c r="AA20" s="377"/>
      <c r="AB20" s="273" t="s">
        <v>333</v>
      </c>
      <c r="AC20" s="164" t="s">
        <v>4</v>
      </c>
      <c r="AD20" s="151"/>
      <c r="AE20" s="152"/>
      <c r="AF20" s="388" t="s">
        <v>102</v>
      </c>
      <c r="AG20" s="13"/>
      <c r="AH20" s="384"/>
      <c r="AI20" s="384"/>
      <c r="AJ20" s="384"/>
      <c r="AK20" s="96"/>
      <c r="AL20" s="96"/>
      <c r="AM20" s="124"/>
      <c r="AN20" s="382"/>
      <c r="AO20" s="125"/>
      <c r="AP20" s="384"/>
      <c r="AQ20" s="384"/>
      <c r="AR20" s="384"/>
      <c r="AS20" s="96"/>
      <c r="AT20" s="96"/>
      <c r="AU20" s="124"/>
      <c r="AV20" s="382"/>
      <c r="AW20" s="125"/>
      <c r="AX20" s="384"/>
      <c r="AY20" s="384"/>
      <c r="AZ20" s="384"/>
      <c r="BA20" s="96"/>
      <c r="BB20" s="96"/>
      <c r="BC20" s="124"/>
      <c r="BD20" s="382"/>
      <c r="BE20" s="125"/>
      <c r="BF20" s="384"/>
      <c r="BG20" s="384"/>
      <c r="BH20" s="384"/>
      <c r="BI20" s="96"/>
      <c r="BJ20" s="96"/>
      <c r="BK20" s="124"/>
      <c r="BL20" s="382"/>
      <c r="BM20" s="112"/>
      <c r="BN20" s="384"/>
      <c r="BO20" s="384"/>
      <c r="BP20" s="384"/>
      <c r="BQ20" s="96"/>
      <c r="BR20" s="96"/>
      <c r="BS20" s="124"/>
      <c r="BT20" s="382"/>
      <c r="BU20" s="112"/>
      <c r="BV20" s="384"/>
      <c r="BW20" s="384"/>
      <c r="BX20" s="384"/>
      <c r="BY20" s="96"/>
      <c r="BZ20" s="96"/>
      <c r="CA20" s="124"/>
      <c r="CB20" s="382"/>
      <c r="CC20" s="112"/>
      <c r="CD20" s="384"/>
      <c r="CE20" s="384"/>
      <c r="CF20" s="384"/>
      <c r="CG20" s="96"/>
      <c r="CH20" s="96"/>
      <c r="CI20" s="124"/>
      <c r="CJ20" s="382"/>
      <c r="CK20" s="112"/>
      <c r="CL20" s="384"/>
      <c r="CM20" s="384"/>
      <c r="CN20" s="384"/>
      <c r="CO20" s="96"/>
      <c r="CP20" s="96"/>
      <c r="CQ20" s="124"/>
      <c r="CR20" s="382"/>
      <c r="CS20" s="112"/>
      <c r="CT20" s="384"/>
      <c r="CU20" s="384"/>
      <c r="CV20" s="384"/>
      <c r="CW20" s="96"/>
      <c r="CX20" s="96"/>
      <c r="CY20" s="124"/>
      <c r="CZ20" s="382"/>
      <c r="DA20" s="112"/>
      <c r="DB20" s="384"/>
      <c r="DC20" s="384"/>
      <c r="DD20" s="384"/>
      <c r="DE20" s="96"/>
      <c r="DF20" s="96"/>
      <c r="DG20" s="124"/>
      <c r="DH20" s="382"/>
      <c r="DI20" s="112"/>
      <c r="DJ20" s="384"/>
      <c r="DK20" s="384"/>
      <c r="DL20" s="384"/>
      <c r="DM20" s="96"/>
      <c r="DN20" s="96"/>
      <c r="DO20" s="124"/>
      <c r="DP20" s="382"/>
      <c r="DQ20" s="112"/>
      <c r="DR20" s="384"/>
      <c r="DS20" s="384"/>
      <c r="DT20" s="384"/>
      <c r="DU20" s="96"/>
      <c r="DV20" s="96"/>
      <c r="DW20" s="124"/>
      <c r="DX20" s="382"/>
      <c r="DY20" s="112"/>
      <c r="DZ20" s="384"/>
      <c r="EA20" s="384"/>
      <c r="EB20" s="384"/>
      <c r="EC20" s="96"/>
      <c r="ED20" s="96"/>
      <c r="EE20" s="124"/>
      <c r="EF20" s="382"/>
      <c r="EG20" s="112"/>
      <c r="EH20" s="384"/>
      <c r="EI20" s="384"/>
      <c r="EJ20" s="384"/>
      <c r="EK20" s="96"/>
      <c r="EL20" s="96"/>
      <c r="EM20" s="124"/>
      <c r="EN20" s="382"/>
      <c r="EO20" s="112"/>
      <c r="EP20" s="384"/>
      <c r="EQ20" s="384"/>
      <c r="ER20" s="384"/>
      <c r="ES20" s="96"/>
      <c r="ET20" s="96"/>
      <c r="EU20" s="124"/>
      <c r="EV20" s="382"/>
      <c r="EW20" s="112"/>
      <c r="EX20" s="384"/>
      <c r="EY20" s="384"/>
      <c r="EZ20" s="384"/>
      <c r="FA20" s="96"/>
      <c r="FB20" s="96"/>
      <c r="FC20" s="124"/>
      <c r="FD20" s="382"/>
      <c r="FE20" s="112"/>
      <c r="FF20" s="384"/>
      <c r="FG20" s="384"/>
      <c r="FH20" s="384"/>
      <c r="FI20" s="96"/>
      <c r="FJ20" s="96"/>
      <c r="FK20" s="124"/>
      <c r="FL20" s="382"/>
    </row>
    <row r="21" spans="1:168" ht="15" customHeight="1" x14ac:dyDescent="0.25">
      <c r="A21" s="13"/>
      <c r="B21" s="361"/>
      <c r="C21" s="368"/>
      <c r="D21" s="274"/>
      <c r="E21" s="21" t="s">
        <v>5</v>
      </c>
      <c r="F21" s="83">
        <v>6</v>
      </c>
      <c r="G21" s="25">
        <f t="shared" si="0"/>
        <v>30</v>
      </c>
      <c r="H21" s="283"/>
      <c r="I21" s="13"/>
      <c r="J21" s="376"/>
      <c r="K21" s="377"/>
      <c r="L21" s="274"/>
      <c r="M21" s="160" t="s">
        <v>5</v>
      </c>
      <c r="N21" s="141"/>
      <c r="O21" s="142"/>
      <c r="P21" s="390"/>
      <c r="Q21" s="13"/>
      <c r="R21" s="361"/>
      <c r="S21" s="362"/>
      <c r="T21" s="274"/>
      <c r="U21" s="21" t="s">
        <v>5</v>
      </c>
      <c r="V21" s="83">
        <v>8</v>
      </c>
      <c r="W21" s="25">
        <f t="shared" si="1"/>
        <v>40</v>
      </c>
      <c r="X21" s="283"/>
      <c r="Y21" s="13"/>
      <c r="Z21" s="376"/>
      <c r="AA21" s="377"/>
      <c r="AB21" s="274"/>
      <c r="AC21" s="165" t="s">
        <v>5</v>
      </c>
      <c r="AD21" s="153"/>
      <c r="AE21" s="154"/>
      <c r="AF21" s="388"/>
      <c r="AG21" s="13"/>
      <c r="AH21" s="384"/>
      <c r="AI21" s="384"/>
      <c r="AJ21" s="384"/>
      <c r="AK21" s="96"/>
      <c r="AL21" s="96"/>
      <c r="AM21" s="124"/>
      <c r="AN21" s="382"/>
      <c r="AO21" s="125"/>
      <c r="AP21" s="384"/>
      <c r="AQ21" s="384"/>
      <c r="AR21" s="384"/>
      <c r="AS21" s="96"/>
      <c r="AT21" s="96"/>
      <c r="AU21" s="124"/>
      <c r="AV21" s="382"/>
      <c r="AW21" s="125"/>
      <c r="AX21" s="384"/>
      <c r="AY21" s="384"/>
      <c r="AZ21" s="384"/>
      <c r="BA21" s="96"/>
      <c r="BB21" s="96"/>
      <c r="BC21" s="124"/>
      <c r="BD21" s="382"/>
      <c r="BE21" s="125"/>
      <c r="BF21" s="384"/>
      <c r="BG21" s="384"/>
      <c r="BH21" s="384"/>
      <c r="BI21" s="96"/>
      <c r="BJ21" s="96"/>
      <c r="BK21" s="124"/>
      <c r="BL21" s="382"/>
      <c r="BM21" s="112"/>
      <c r="BN21" s="384"/>
      <c r="BO21" s="384"/>
      <c r="BP21" s="384"/>
      <c r="BQ21" s="96"/>
      <c r="BR21" s="96"/>
      <c r="BS21" s="124"/>
      <c r="BT21" s="382"/>
      <c r="BU21" s="112"/>
      <c r="BV21" s="384"/>
      <c r="BW21" s="384"/>
      <c r="BX21" s="384"/>
      <c r="BY21" s="96"/>
      <c r="BZ21" s="96"/>
      <c r="CA21" s="124"/>
      <c r="CB21" s="382"/>
      <c r="CC21" s="112"/>
      <c r="CD21" s="384"/>
      <c r="CE21" s="384"/>
      <c r="CF21" s="384"/>
      <c r="CG21" s="96"/>
      <c r="CH21" s="96"/>
      <c r="CI21" s="124"/>
      <c r="CJ21" s="382"/>
      <c r="CK21" s="112"/>
      <c r="CL21" s="384"/>
      <c r="CM21" s="384"/>
      <c r="CN21" s="384"/>
      <c r="CO21" s="96"/>
      <c r="CP21" s="96"/>
      <c r="CQ21" s="124"/>
      <c r="CR21" s="382"/>
      <c r="CS21" s="112"/>
      <c r="CT21" s="384"/>
      <c r="CU21" s="384"/>
      <c r="CV21" s="384"/>
      <c r="CW21" s="96"/>
      <c r="CX21" s="96"/>
      <c r="CY21" s="124"/>
      <c r="CZ21" s="382"/>
      <c r="DA21" s="112"/>
      <c r="DB21" s="384"/>
      <c r="DC21" s="384"/>
      <c r="DD21" s="384"/>
      <c r="DE21" s="96"/>
      <c r="DF21" s="96"/>
      <c r="DG21" s="124"/>
      <c r="DH21" s="382"/>
      <c r="DI21" s="112"/>
      <c r="DJ21" s="384"/>
      <c r="DK21" s="384"/>
      <c r="DL21" s="384"/>
      <c r="DM21" s="96"/>
      <c r="DN21" s="96"/>
      <c r="DO21" s="124"/>
      <c r="DP21" s="382"/>
      <c r="DQ21" s="112"/>
      <c r="DR21" s="384"/>
      <c r="DS21" s="384"/>
      <c r="DT21" s="384"/>
      <c r="DU21" s="96"/>
      <c r="DV21" s="96"/>
      <c r="DW21" s="124"/>
      <c r="DX21" s="382"/>
      <c r="DY21" s="112"/>
      <c r="DZ21" s="384"/>
      <c r="EA21" s="384"/>
      <c r="EB21" s="384"/>
      <c r="EC21" s="96"/>
      <c r="ED21" s="96"/>
      <c r="EE21" s="124"/>
      <c r="EF21" s="382"/>
      <c r="EG21" s="112"/>
      <c r="EH21" s="384"/>
      <c r="EI21" s="384"/>
      <c r="EJ21" s="384"/>
      <c r="EK21" s="96"/>
      <c r="EL21" s="96"/>
      <c r="EM21" s="124"/>
      <c r="EN21" s="382"/>
      <c r="EO21" s="112"/>
      <c r="EP21" s="384"/>
      <c r="EQ21" s="384"/>
      <c r="ER21" s="384"/>
      <c r="ES21" s="96"/>
      <c r="ET21" s="96"/>
      <c r="EU21" s="124"/>
      <c r="EV21" s="382"/>
      <c r="EW21" s="112"/>
      <c r="EX21" s="384"/>
      <c r="EY21" s="384"/>
      <c r="EZ21" s="384"/>
      <c r="FA21" s="96"/>
      <c r="FB21" s="96"/>
      <c r="FC21" s="124"/>
      <c r="FD21" s="382"/>
      <c r="FE21" s="112"/>
      <c r="FF21" s="384"/>
      <c r="FG21" s="384"/>
      <c r="FH21" s="384"/>
      <c r="FI21" s="96"/>
      <c r="FJ21" s="96"/>
      <c r="FK21" s="124"/>
      <c r="FL21" s="382"/>
    </row>
    <row r="22" spans="1:168" ht="15" customHeight="1" x14ac:dyDescent="0.25">
      <c r="A22" s="13"/>
      <c r="B22" s="361"/>
      <c r="C22" s="368"/>
      <c r="D22" s="274"/>
      <c r="E22" s="21" t="s">
        <v>6</v>
      </c>
      <c r="F22" s="16">
        <v>6</v>
      </c>
      <c r="G22" s="25">
        <f t="shared" si="0"/>
        <v>30</v>
      </c>
      <c r="H22" s="283"/>
      <c r="I22" s="13"/>
      <c r="J22" s="376"/>
      <c r="K22" s="377"/>
      <c r="L22" s="274"/>
      <c r="M22" s="160" t="s">
        <v>6</v>
      </c>
      <c r="N22" s="139"/>
      <c r="O22" s="142"/>
      <c r="P22" s="390"/>
      <c r="Q22" s="13"/>
      <c r="R22" s="361"/>
      <c r="S22" s="362"/>
      <c r="T22" s="274"/>
      <c r="U22" s="21" t="s">
        <v>6</v>
      </c>
      <c r="V22" s="16">
        <v>8</v>
      </c>
      <c r="W22" s="25">
        <f t="shared" si="1"/>
        <v>40</v>
      </c>
      <c r="X22" s="283"/>
      <c r="Y22" s="13"/>
      <c r="Z22" s="376"/>
      <c r="AA22" s="377"/>
      <c r="AB22" s="274"/>
      <c r="AC22" s="165" t="s">
        <v>6</v>
      </c>
      <c r="AD22" s="151">
        <v>2</v>
      </c>
      <c r="AE22" s="154">
        <f>SUM(AD22*125)</f>
        <v>250</v>
      </c>
      <c r="AF22" s="388"/>
      <c r="AG22" s="13"/>
      <c r="AH22" s="384"/>
      <c r="AI22" s="384"/>
      <c r="AJ22" s="384"/>
      <c r="AK22" s="96"/>
      <c r="AL22" s="96"/>
      <c r="AM22" s="124"/>
      <c r="AN22" s="382"/>
      <c r="AO22" s="125"/>
      <c r="AP22" s="384"/>
      <c r="AQ22" s="384"/>
      <c r="AR22" s="384"/>
      <c r="AS22" s="96"/>
      <c r="AT22" s="96"/>
      <c r="AU22" s="124"/>
      <c r="AV22" s="382"/>
      <c r="AW22" s="125"/>
      <c r="AX22" s="384"/>
      <c r="AY22" s="384"/>
      <c r="AZ22" s="384"/>
      <c r="BA22" s="96"/>
      <c r="BB22" s="96"/>
      <c r="BC22" s="124"/>
      <c r="BD22" s="382"/>
      <c r="BE22" s="125"/>
      <c r="BF22" s="384"/>
      <c r="BG22" s="384"/>
      <c r="BH22" s="384"/>
      <c r="BI22" s="96"/>
      <c r="BJ22" s="96"/>
      <c r="BK22" s="124"/>
      <c r="BL22" s="382"/>
      <c r="BM22" s="112"/>
      <c r="BN22" s="384"/>
      <c r="BO22" s="384"/>
      <c r="BP22" s="384"/>
      <c r="BQ22" s="96"/>
      <c r="BR22" s="96"/>
      <c r="BS22" s="124"/>
      <c r="BT22" s="382"/>
      <c r="BU22" s="112"/>
      <c r="BV22" s="384"/>
      <c r="BW22" s="384"/>
      <c r="BX22" s="384"/>
      <c r="BY22" s="96"/>
      <c r="BZ22" s="96"/>
      <c r="CA22" s="124"/>
      <c r="CB22" s="382"/>
      <c r="CC22" s="112"/>
      <c r="CD22" s="384"/>
      <c r="CE22" s="384"/>
      <c r="CF22" s="384"/>
      <c r="CG22" s="96"/>
      <c r="CH22" s="96"/>
      <c r="CI22" s="124"/>
      <c r="CJ22" s="382"/>
      <c r="CK22" s="112"/>
      <c r="CL22" s="384"/>
      <c r="CM22" s="384"/>
      <c r="CN22" s="384"/>
      <c r="CO22" s="96"/>
      <c r="CP22" s="96"/>
      <c r="CQ22" s="124"/>
      <c r="CR22" s="382"/>
      <c r="CS22" s="112"/>
      <c r="CT22" s="384"/>
      <c r="CU22" s="384"/>
      <c r="CV22" s="384"/>
      <c r="CW22" s="96"/>
      <c r="CX22" s="96"/>
      <c r="CY22" s="124"/>
      <c r="CZ22" s="382"/>
      <c r="DA22" s="112"/>
      <c r="DB22" s="384"/>
      <c r="DC22" s="384"/>
      <c r="DD22" s="384"/>
      <c r="DE22" s="96"/>
      <c r="DF22" s="96"/>
      <c r="DG22" s="124"/>
      <c r="DH22" s="382"/>
      <c r="DI22" s="112"/>
      <c r="DJ22" s="384"/>
      <c r="DK22" s="384"/>
      <c r="DL22" s="384"/>
      <c r="DM22" s="96"/>
      <c r="DN22" s="96"/>
      <c r="DO22" s="124"/>
      <c r="DP22" s="382"/>
      <c r="DQ22" s="112"/>
      <c r="DR22" s="384"/>
      <c r="DS22" s="384"/>
      <c r="DT22" s="384"/>
      <c r="DU22" s="96"/>
      <c r="DV22" s="96"/>
      <c r="DW22" s="124"/>
      <c r="DX22" s="382"/>
      <c r="DY22" s="112"/>
      <c r="DZ22" s="384"/>
      <c r="EA22" s="384"/>
      <c r="EB22" s="384"/>
      <c r="EC22" s="96"/>
      <c r="ED22" s="96"/>
      <c r="EE22" s="124"/>
      <c r="EF22" s="382"/>
      <c r="EG22" s="112"/>
      <c r="EH22" s="384"/>
      <c r="EI22" s="384"/>
      <c r="EJ22" s="384"/>
      <c r="EK22" s="96"/>
      <c r="EL22" s="96"/>
      <c r="EM22" s="124"/>
      <c r="EN22" s="382"/>
      <c r="EO22" s="112"/>
      <c r="EP22" s="384"/>
      <c r="EQ22" s="384"/>
      <c r="ER22" s="384"/>
      <c r="ES22" s="96"/>
      <c r="ET22" s="96"/>
      <c r="EU22" s="124"/>
      <c r="EV22" s="382"/>
      <c r="EW22" s="112"/>
      <c r="EX22" s="384"/>
      <c r="EY22" s="384"/>
      <c r="EZ22" s="384"/>
      <c r="FA22" s="96"/>
      <c r="FB22" s="96"/>
      <c r="FC22" s="124"/>
      <c r="FD22" s="382"/>
      <c r="FE22" s="112"/>
      <c r="FF22" s="384"/>
      <c r="FG22" s="384"/>
      <c r="FH22" s="384"/>
      <c r="FI22" s="96"/>
      <c r="FJ22" s="96"/>
      <c r="FK22" s="124"/>
      <c r="FL22" s="382"/>
    </row>
    <row r="23" spans="1:168" ht="15" customHeight="1" x14ac:dyDescent="0.25">
      <c r="A23" s="13"/>
      <c r="B23" s="361"/>
      <c r="C23" s="368"/>
      <c r="D23" s="274"/>
      <c r="E23" s="21" t="s">
        <v>5</v>
      </c>
      <c r="F23" s="83">
        <v>6</v>
      </c>
      <c r="G23" s="25">
        <f t="shared" si="0"/>
        <v>30</v>
      </c>
      <c r="H23" s="283"/>
      <c r="I23" s="13"/>
      <c r="J23" s="376"/>
      <c r="K23" s="377"/>
      <c r="L23" s="274"/>
      <c r="M23" s="160" t="s">
        <v>5</v>
      </c>
      <c r="N23" s="141"/>
      <c r="O23" s="142"/>
      <c r="P23" s="390"/>
      <c r="Q23" s="13"/>
      <c r="R23" s="361"/>
      <c r="S23" s="362"/>
      <c r="T23" s="274"/>
      <c r="U23" s="21" t="s">
        <v>5</v>
      </c>
      <c r="V23" s="83">
        <v>8</v>
      </c>
      <c r="W23" s="25">
        <f t="shared" si="1"/>
        <v>40</v>
      </c>
      <c r="X23" s="283"/>
      <c r="Y23" s="13"/>
      <c r="Z23" s="376"/>
      <c r="AA23" s="377"/>
      <c r="AB23" s="274"/>
      <c r="AC23" s="165" t="s">
        <v>5</v>
      </c>
      <c r="AD23" s="153">
        <v>2</v>
      </c>
      <c r="AE23" s="154">
        <f>SUM(AD23*125)</f>
        <v>250</v>
      </c>
      <c r="AF23" s="388"/>
      <c r="AG23" s="13"/>
      <c r="AH23" s="384"/>
      <c r="AI23" s="384"/>
      <c r="AJ23" s="384"/>
      <c r="AK23" s="96"/>
      <c r="AL23" s="96"/>
      <c r="AM23" s="124"/>
      <c r="AN23" s="382"/>
      <c r="AO23" s="125"/>
      <c r="AP23" s="384"/>
      <c r="AQ23" s="384"/>
      <c r="AR23" s="384"/>
      <c r="AS23" s="96"/>
      <c r="AT23" s="96"/>
      <c r="AU23" s="124"/>
      <c r="AV23" s="382"/>
      <c r="AW23" s="125"/>
      <c r="AX23" s="384"/>
      <c r="AY23" s="384"/>
      <c r="AZ23" s="384"/>
      <c r="BA23" s="96"/>
      <c r="BB23" s="96"/>
      <c r="BC23" s="124"/>
      <c r="BD23" s="382"/>
      <c r="BE23" s="125"/>
      <c r="BF23" s="384"/>
      <c r="BG23" s="384"/>
      <c r="BH23" s="384"/>
      <c r="BI23" s="96"/>
      <c r="BJ23" s="96"/>
      <c r="BK23" s="124"/>
      <c r="BL23" s="382"/>
      <c r="BM23" s="112"/>
      <c r="BN23" s="384"/>
      <c r="BO23" s="384"/>
      <c r="BP23" s="384"/>
      <c r="BQ23" s="96"/>
      <c r="BR23" s="96"/>
      <c r="BS23" s="124"/>
      <c r="BT23" s="382"/>
      <c r="BU23" s="112"/>
      <c r="BV23" s="384"/>
      <c r="BW23" s="384"/>
      <c r="BX23" s="384"/>
      <c r="BY23" s="96"/>
      <c r="BZ23" s="96"/>
      <c r="CA23" s="124"/>
      <c r="CB23" s="382"/>
      <c r="CC23" s="112"/>
      <c r="CD23" s="384"/>
      <c r="CE23" s="384"/>
      <c r="CF23" s="384"/>
      <c r="CG23" s="96"/>
      <c r="CH23" s="96"/>
      <c r="CI23" s="124"/>
      <c r="CJ23" s="382"/>
      <c r="CK23" s="112"/>
      <c r="CL23" s="384"/>
      <c r="CM23" s="384"/>
      <c r="CN23" s="384"/>
      <c r="CO23" s="96"/>
      <c r="CP23" s="96"/>
      <c r="CQ23" s="124"/>
      <c r="CR23" s="382"/>
      <c r="CS23" s="112"/>
      <c r="CT23" s="384"/>
      <c r="CU23" s="384"/>
      <c r="CV23" s="384"/>
      <c r="CW23" s="96"/>
      <c r="CX23" s="96"/>
      <c r="CY23" s="124"/>
      <c r="CZ23" s="382"/>
      <c r="DA23" s="112"/>
      <c r="DB23" s="384"/>
      <c r="DC23" s="384"/>
      <c r="DD23" s="384"/>
      <c r="DE23" s="96"/>
      <c r="DF23" s="96"/>
      <c r="DG23" s="124"/>
      <c r="DH23" s="382"/>
      <c r="DI23" s="112"/>
      <c r="DJ23" s="384"/>
      <c r="DK23" s="384"/>
      <c r="DL23" s="384"/>
      <c r="DM23" s="96"/>
      <c r="DN23" s="96"/>
      <c r="DO23" s="124"/>
      <c r="DP23" s="382"/>
      <c r="DQ23" s="112"/>
      <c r="DR23" s="384"/>
      <c r="DS23" s="384"/>
      <c r="DT23" s="384"/>
      <c r="DU23" s="96"/>
      <c r="DV23" s="96"/>
      <c r="DW23" s="124"/>
      <c r="DX23" s="382"/>
      <c r="DY23" s="112"/>
      <c r="DZ23" s="384"/>
      <c r="EA23" s="384"/>
      <c r="EB23" s="384"/>
      <c r="EC23" s="96"/>
      <c r="ED23" s="96"/>
      <c r="EE23" s="124"/>
      <c r="EF23" s="382"/>
      <c r="EG23" s="112"/>
      <c r="EH23" s="384"/>
      <c r="EI23" s="384"/>
      <c r="EJ23" s="384"/>
      <c r="EK23" s="96"/>
      <c r="EL23" s="96"/>
      <c r="EM23" s="124"/>
      <c r="EN23" s="382"/>
      <c r="EO23" s="112"/>
      <c r="EP23" s="384"/>
      <c r="EQ23" s="384"/>
      <c r="ER23" s="384"/>
      <c r="ES23" s="96"/>
      <c r="ET23" s="96"/>
      <c r="EU23" s="124"/>
      <c r="EV23" s="382"/>
      <c r="EW23" s="112"/>
      <c r="EX23" s="384"/>
      <c r="EY23" s="384"/>
      <c r="EZ23" s="384"/>
      <c r="FA23" s="96"/>
      <c r="FB23" s="96"/>
      <c r="FC23" s="124"/>
      <c r="FD23" s="382"/>
      <c r="FE23" s="112"/>
      <c r="FF23" s="384"/>
      <c r="FG23" s="384"/>
      <c r="FH23" s="384"/>
      <c r="FI23" s="96"/>
      <c r="FJ23" s="96"/>
      <c r="FK23" s="124"/>
      <c r="FL23" s="382"/>
    </row>
    <row r="24" spans="1:168" ht="15" customHeight="1" x14ac:dyDescent="0.25">
      <c r="A24" s="13"/>
      <c r="B24" s="361"/>
      <c r="C24" s="368"/>
      <c r="D24" s="274"/>
      <c r="E24" s="21" t="s">
        <v>7</v>
      </c>
      <c r="F24" s="16"/>
      <c r="G24" s="25"/>
      <c r="H24" s="283"/>
      <c r="I24" s="13"/>
      <c r="J24" s="376"/>
      <c r="K24" s="377"/>
      <c r="L24" s="274"/>
      <c r="M24" s="160" t="s">
        <v>7</v>
      </c>
      <c r="N24" s="139"/>
      <c r="O24" s="142"/>
      <c r="P24" s="390"/>
      <c r="Q24" s="13"/>
      <c r="R24" s="361"/>
      <c r="S24" s="362"/>
      <c r="T24" s="274"/>
      <c r="U24" s="21" t="s">
        <v>7</v>
      </c>
      <c r="V24" s="16">
        <v>8</v>
      </c>
      <c r="W24" s="25">
        <f t="shared" si="1"/>
        <v>40</v>
      </c>
      <c r="X24" s="283"/>
      <c r="Y24" s="13"/>
      <c r="Z24" s="376"/>
      <c r="AA24" s="377"/>
      <c r="AB24" s="274"/>
      <c r="AC24" s="165" t="s">
        <v>7</v>
      </c>
      <c r="AD24" s="151"/>
      <c r="AE24" s="154"/>
      <c r="AF24" s="388"/>
      <c r="AG24" s="13"/>
      <c r="AH24" s="384"/>
      <c r="AI24" s="384"/>
      <c r="AJ24" s="384"/>
      <c r="AK24" s="96"/>
      <c r="AL24" s="96"/>
      <c r="AM24" s="124"/>
      <c r="AN24" s="382"/>
      <c r="AO24" s="125"/>
      <c r="AP24" s="384"/>
      <c r="AQ24" s="384"/>
      <c r="AR24" s="384"/>
      <c r="AS24" s="96"/>
      <c r="AT24" s="96"/>
      <c r="AU24" s="124"/>
      <c r="AV24" s="382"/>
      <c r="AW24" s="125"/>
      <c r="AX24" s="384"/>
      <c r="AY24" s="384"/>
      <c r="AZ24" s="384"/>
      <c r="BA24" s="96"/>
      <c r="BB24" s="96"/>
      <c r="BC24" s="112"/>
      <c r="BD24" s="382"/>
      <c r="BE24" s="125"/>
      <c r="BF24" s="384"/>
      <c r="BG24" s="384"/>
      <c r="BH24" s="384"/>
      <c r="BI24" s="96"/>
      <c r="BJ24" s="96"/>
      <c r="BK24" s="112"/>
      <c r="BL24" s="382"/>
      <c r="BM24" s="112"/>
      <c r="BN24" s="384"/>
      <c r="BO24" s="384"/>
      <c r="BP24" s="384"/>
      <c r="BQ24" s="96"/>
      <c r="BR24" s="96"/>
      <c r="BS24" s="112"/>
      <c r="BT24" s="382"/>
      <c r="BU24" s="112"/>
      <c r="BV24" s="384"/>
      <c r="BW24" s="384"/>
      <c r="BX24" s="384"/>
      <c r="BY24" s="96"/>
      <c r="BZ24" s="96"/>
      <c r="CA24" s="112"/>
      <c r="CB24" s="382"/>
      <c r="CC24" s="112"/>
      <c r="CD24" s="384"/>
      <c r="CE24" s="384"/>
      <c r="CF24" s="384"/>
      <c r="CG24" s="96"/>
      <c r="CH24" s="96"/>
      <c r="CI24" s="112"/>
      <c r="CJ24" s="382"/>
      <c r="CK24" s="112"/>
      <c r="CL24" s="384"/>
      <c r="CM24" s="384"/>
      <c r="CN24" s="384"/>
      <c r="CO24" s="96"/>
      <c r="CP24" s="96"/>
      <c r="CQ24" s="112"/>
      <c r="CR24" s="382"/>
      <c r="CS24" s="112"/>
      <c r="CT24" s="384"/>
      <c r="CU24" s="384"/>
      <c r="CV24" s="384"/>
      <c r="CW24" s="96"/>
      <c r="CX24" s="96"/>
      <c r="CY24" s="112"/>
      <c r="CZ24" s="382"/>
      <c r="DA24" s="112"/>
      <c r="DB24" s="384"/>
      <c r="DC24" s="384"/>
      <c r="DD24" s="384"/>
      <c r="DE24" s="96"/>
      <c r="DF24" s="96"/>
      <c r="DG24" s="112"/>
      <c r="DH24" s="382"/>
      <c r="DI24" s="112"/>
      <c r="DJ24" s="384"/>
      <c r="DK24" s="384"/>
      <c r="DL24" s="384"/>
      <c r="DM24" s="96"/>
      <c r="DN24" s="96"/>
      <c r="DO24" s="112"/>
      <c r="DP24" s="382"/>
      <c r="DQ24" s="112"/>
      <c r="DR24" s="384"/>
      <c r="DS24" s="384"/>
      <c r="DT24" s="384"/>
      <c r="DU24" s="96"/>
      <c r="DV24" s="96"/>
      <c r="DW24" s="112"/>
      <c r="DX24" s="382"/>
      <c r="DY24" s="112"/>
      <c r="DZ24" s="384"/>
      <c r="EA24" s="384"/>
      <c r="EB24" s="384"/>
      <c r="EC24" s="96"/>
      <c r="ED24" s="96"/>
      <c r="EE24" s="112"/>
      <c r="EF24" s="382"/>
      <c r="EG24" s="112"/>
      <c r="EH24" s="384"/>
      <c r="EI24" s="384"/>
      <c r="EJ24" s="384"/>
      <c r="EK24" s="96"/>
      <c r="EL24" s="96"/>
      <c r="EM24" s="112"/>
      <c r="EN24" s="382"/>
      <c r="EO24" s="112"/>
      <c r="EP24" s="384"/>
      <c r="EQ24" s="384"/>
      <c r="ER24" s="384"/>
      <c r="ES24" s="96"/>
      <c r="ET24" s="96"/>
      <c r="EU24" s="112"/>
      <c r="EV24" s="382"/>
      <c r="EW24" s="112"/>
      <c r="EX24" s="384"/>
      <c r="EY24" s="384"/>
      <c r="EZ24" s="384"/>
      <c r="FA24" s="96"/>
      <c r="FB24" s="96"/>
      <c r="FC24" s="112"/>
      <c r="FD24" s="382"/>
      <c r="FE24" s="112"/>
      <c r="FF24" s="384"/>
      <c r="FG24" s="384"/>
      <c r="FH24" s="384"/>
      <c r="FI24" s="96"/>
      <c r="FJ24" s="96"/>
      <c r="FK24" s="112"/>
      <c r="FL24" s="382"/>
    </row>
    <row r="25" spans="1:168" ht="15" customHeight="1" x14ac:dyDescent="0.25">
      <c r="A25" s="13"/>
      <c r="B25" s="361"/>
      <c r="C25" s="368"/>
      <c r="D25" s="274"/>
      <c r="E25" s="27" t="s">
        <v>8</v>
      </c>
      <c r="F25" s="22"/>
      <c r="G25" s="25"/>
      <c r="H25" s="283"/>
      <c r="I25" s="13"/>
      <c r="J25" s="376"/>
      <c r="K25" s="377"/>
      <c r="L25" s="274"/>
      <c r="M25" s="161" t="s">
        <v>8</v>
      </c>
      <c r="N25" s="143"/>
      <c r="O25" s="142"/>
      <c r="P25" s="390"/>
      <c r="Q25" s="13"/>
      <c r="R25" s="361"/>
      <c r="S25" s="362"/>
      <c r="T25" s="274"/>
      <c r="U25" s="27" t="s">
        <v>8</v>
      </c>
      <c r="V25" s="22">
        <v>4</v>
      </c>
      <c r="W25" s="25">
        <f t="shared" si="1"/>
        <v>20</v>
      </c>
      <c r="X25" s="283"/>
      <c r="Y25" s="13"/>
      <c r="Z25" s="376"/>
      <c r="AA25" s="377"/>
      <c r="AB25" s="274"/>
      <c r="AC25" s="168" t="s">
        <v>8</v>
      </c>
      <c r="AD25" s="156"/>
      <c r="AE25" s="154"/>
      <c r="AF25" s="388"/>
      <c r="AG25" s="13"/>
      <c r="AH25" s="384"/>
      <c r="AI25" s="384"/>
      <c r="AJ25" s="384"/>
      <c r="AK25" s="96"/>
      <c r="AL25" s="96"/>
      <c r="AM25" s="124"/>
      <c r="AN25" s="382"/>
      <c r="AO25" s="125"/>
      <c r="AP25" s="384"/>
      <c r="AQ25" s="384"/>
      <c r="AR25" s="384"/>
      <c r="AS25" s="96"/>
      <c r="AT25" s="96"/>
      <c r="AU25" s="124"/>
      <c r="AV25" s="382"/>
      <c r="AW25" s="125"/>
      <c r="AX25" s="384"/>
      <c r="AY25" s="384"/>
      <c r="AZ25" s="384"/>
      <c r="BA25" s="96"/>
      <c r="BB25" s="96"/>
      <c r="BC25" s="124"/>
      <c r="BD25" s="382"/>
      <c r="BE25" s="125"/>
      <c r="BF25" s="384"/>
      <c r="BG25" s="384"/>
      <c r="BH25" s="384"/>
      <c r="BI25" s="96"/>
      <c r="BJ25" s="96"/>
      <c r="BK25" s="124"/>
      <c r="BL25" s="382"/>
      <c r="BM25" s="112"/>
      <c r="BN25" s="384"/>
      <c r="BO25" s="384"/>
      <c r="BP25" s="384"/>
      <c r="BQ25" s="96"/>
      <c r="BR25" s="96"/>
      <c r="BS25" s="124"/>
      <c r="BT25" s="382"/>
      <c r="BU25" s="112"/>
      <c r="BV25" s="384"/>
      <c r="BW25" s="384"/>
      <c r="BX25" s="384"/>
      <c r="BY25" s="96"/>
      <c r="BZ25" s="96"/>
      <c r="CA25" s="124"/>
      <c r="CB25" s="382"/>
      <c r="CC25" s="112"/>
      <c r="CD25" s="384"/>
      <c r="CE25" s="384"/>
      <c r="CF25" s="384"/>
      <c r="CG25" s="96"/>
      <c r="CH25" s="96"/>
      <c r="CI25" s="124"/>
      <c r="CJ25" s="382"/>
      <c r="CK25" s="112"/>
      <c r="CL25" s="384"/>
      <c r="CM25" s="384"/>
      <c r="CN25" s="384"/>
      <c r="CO25" s="96"/>
      <c r="CP25" s="96"/>
      <c r="CQ25" s="124"/>
      <c r="CR25" s="382"/>
      <c r="CS25" s="112"/>
      <c r="CT25" s="384"/>
      <c r="CU25" s="384"/>
      <c r="CV25" s="384"/>
      <c r="CW25" s="96"/>
      <c r="CX25" s="96"/>
      <c r="CY25" s="124"/>
      <c r="CZ25" s="382"/>
      <c r="DA25" s="112"/>
      <c r="DB25" s="384"/>
      <c r="DC25" s="384"/>
      <c r="DD25" s="384"/>
      <c r="DE25" s="96"/>
      <c r="DF25" s="96"/>
      <c r="DG25" s="124"/>
      <c r="DH25" s="382"/>
      <c r="DI25" s="112"/>
      <c r="DJ25" s="384"/>
      <c r="DK25" s="384"/>
      <c r="DL25" s="384"/>
      <c r="DM25" s="96"/>
      <c r="DN25" s="96"/>
      <c r="DO25" s="124"/>
      <c r="DP25" s="382"/>
      <c r="DQ25" s="112"/>
      <c r="DR25" s="384"/>
      <c r="DS25" s="384"/>
      <c r="DT25" s="384"/>
      <c r="DU25" s="96"/>
      <c r="DV25" s="96"/>
      <c r="DW25" s="124"/>
      <c r="DX25" s="382"/>
      <c r="DY25" s="112"/>
      <c r="DZ25" s="384"/>
      <c r="EA25" s="384"/>
      <c r="EB25" s="384"/>
      <c r="EC25" s="96"/>
      <c r="ED25" s="96"/>
      <c r="EE25" s="124"/>
      <c r="EF25" s="382"/>
      <c r="EG25" s="112"/>
      <c r="EH25" s="384"/>
      <c r="EI25" s="384"/>
      <c r="EJ25" s="384"/>
      <c r="EK25" s="96"/>
      <c r="EL25" s="96"/>
      <c r="EM25" s="124"/>
      <c r="EN25" s="382"/>
      <c r="EO25" s="112"/>
      <c r="EP25" s="384"/>
      <c r="EQ25" s="384"/>
      <c r="ER25" s="384"/>
      <c r="ES25" s="96"/>
      <c r="ET25" s="96"/>
      <c r="EU25" s="124"/>
      <c r="EV25" s="382"/>
      <c r="EW25" s="112"/>
      <c r="EX25" s="384"/>
      <c r="EY25" s="384"/>
      <c r="EZ25" s="384"/>
      <c r="FA25" s="96"/>
      <c r="FB25" s="96"/>
      <c r="FC25" s="124"/>
      <c r="FD25" s="382"/>
      <c r="FE25" s="112"/>
      <c r="FF25" s="384"/>
      <c r="FG25" s="384"/>
      <c r="FH25" s="384"/>
      <c r="FI25" s="96"/>
      <c r="FJ25" s="96"/>
      <c r="FK25" s="124"/>
      <c r="FL25" s="382"/>
    </row>
    <row r="26" spans="1:168" ht="15" customHeight="1" thickBot="1" x14ac:dyDescent="0.3">
      <c r="A26" s="13"/>
      <c r="B26" s="363"/>
      <c r="C26" s="369"/>
      <c r="D26" s="275"/>
      <c r="E26" s="15" t="s">
        <v>8</v>
      </c>
      <c r="F26" s="28"/>
      <c r="G26" s="29"/>
      <c r="H26" s="284"/>
      <c r="I26" s="13"/>
      <c r="J26" s="378"/>
      <c r="K26" s="379"/>
      <c r="L26" s="275"/>
      <c r="M26" s="162" t="s">
        <v>8</v>
      </c>
      <c r="N26" s="144"/>
      <c r="O26" s="145"/>
      <c r="P26" s="391"/>
      <c r="Q26" s="13"/>
      <c r="R26" s="363"/>
      <c r="S26" s="364"/>
      <c r="T26" s="275"/>
      <c r="U26" s="15" t="s">
        <v>8</v>
      </c>
      <c r="V26" s="28">
        <v>4</v>
      </c>
      <c r="W26" s="29">
        <f t="shared" si="1"/>
        <v>20</v>
      </c>
      <c r="X26" s="284"/>
      <c r="Y26" s="13"/>
      <c r="Z26" s="378"/>
      <c r="AA26" s="379"/>
      <c r="AB26" s="275"/>
      <c r="AC26" s="173" t="s">
        <v>8</v>
      </c>
      <c r="AD26" s="157"/>
      <c r="AE26" s="158"/>
      <c r="AF26" s="389"/>
      <c r="AG26" s="13"/>
      <c r="AH26" s="384"/>
      <c r="AI26" s="384"/>
      <c r="AJ26" s="384"/>
      <c r="AK26" s="96"/>
      <c r="AL26" s="96"/>
      <c r="AM26" s="124"/>
      <c r="AN26" s="382"/>
      <c r="AO26" s="125"/>
      <c r="AP26" s="384"/>
      <c r="AQ26" s="384"/>
      <c r="AR26" s="384"/>
      <c r="AS26" s="96"/>
      <c r="AT26" s="96"/>
      <c r="AU26" s="124"/>
      <c r="AV26" s="382"/>
      <c r="AW26" s="125"/>
      <c r="AX26" s="384"/>
      <c r="AY26" s="384"/>
      <c r="AZ26" s="384"/>
      <c r="BA26" s="96"/>
      <c r="BB26" s="96"/>
      <c r="BC26" s="124"/>
      <c r="BD26" s="382"/>
      <c r="BE26" s="125"/>
      <c r="BF26" s="384"/>
      <c r="BG26" s="384"/>
      <c r="BH26" s="384"/>
      <c r="BI26" s="96"/>
      <c r="BJ26" s="96"/>
      <c r="BK26" s="124"/>
      <c r="BL26" s="382"/>
      <c r="BM26" s="112"/>
      <c r="BN26" s="384"/>
      <c r="BO26" s="384"/>
      <c r="BP26" s="384"/>
      <c r="BQ26" s="96"/>
      <c r="BR26" s="96"/>
      <c r="BS26" s="124"/>
      <c r="BT26" s="382"/>
      <c r="BU26" s="112"/>
      <c r="BV26" s="384"/>
      <c r="BW26" s="384"/>
      <c r="BX26" s="384"/>
      <c r="BY26" s="96"/>
      <c r="BZ26" s="96"/>
      <c r="CA26" s="124"/>
      <c r="CB26" s="382"/>
      <c r="CC26" s="112"/>
      <c r="CD26" s="384"/>
      <c r="CE26" s="384"/>
      <c r="CF26" s="384"/>
      <c r="CG26" s="96"/>
      <c r="CH26" s="96"/>
      <c r="CI26" s="124"/>
      <c r="CJ26" s="382"/>
      <c r="CK26" s="112"/>
      <c r="CL26" s="384"/>
      <c r="CM26" s="384"/>
      <c r="CN26" s="384"/>
      <c r="CO26" s="96"/>
      <c r="CP26" s="96"/>
      <c r="CQ26" s="124"/>
      <c r="CR26" s="382"/>
      <c r="CS26" s="112"/>
      <c r="CT26" s="384"/>
      <c r="CU26" s="384"/>
      <c r="CV26" s="384"/>
      <c r="CW26" s="96"/>
      <c r="CX26" s="96"/>
      <c r="CY26" s="124"/>
      <c r="CZ26" s="382"/>
      <c r="DA26" s="112"/>
      <c r="DB26" s="384"/>
      <c r="DC26" s="384"/>
      <c r="DD26" s="384"/>
      <c r="DE26" s="96"/>
      <c r="DF26" s="96"/>
      <c r="DG26" s="124"/>
      <c r="DH26" s="382"/>
      <c r="DI26" s="112"/>
      <c r="DJ26" s="384"/>
      <c r="DK26" s="384"/>
      <c r="DL26" s="384"/>
      <c r="DM26" s="96"/>
      <c r="DN26" s="96"/>
      <c r="DO26" s="124"/>
      <c r="DP26" s="382"/>
      <c r="DQ26" s="112"/>
      <c r="DR26" s="384"/>
      <c r="DS26" s="384"/>
      <c r="DT26" s="384"/>
      <c r="DU26" s="96"/>
      <c r="DV26" s="96"/>
      <c r="DW26" s="124"/>
      <c r="DX26" s="382"/>
      <c r="DY26" s="112"/>
      <c r="DZ26" s="384"/>
      <c r="EA26" s="384"/>
      <c r="EB26" s="384"/>
      <c r="EC26" s="96"/>
      <c r="ED26" s="96"/>
      <c r="EE26" s="124"/>
      <c r="EF26" s="382"/>
      <c r="EG26" s="112"/>
      <c r="EH26" s="384"/>
      <c r="EI26" s="384"/>
      <c r="EJ26" s="384"/>
      <c r="EK26" s="96"/>
      <c r="EL26" s="96"/>
      <c r="EM26" s="124"/>
      <c r="EN26" s="382"/>
      <c r="EO26" s="112"/>
      <c r="EP26" s="384"/>
      <c r="EQ26" s="384"/>
      <c r="ER26" s="384"/>
      <c r="ES26" s="96"/>
      <c r="ET26" s="96"/>
      <c r="EU26" s="124"/>
      <c r="EV26" s="382"/>
      <c r="EW26" s="112"/>
      <c r="EX26" s="384"/>
      <c r="EY26" s="384"/>
      <c r="EZ26" s="384"/>
      <c r="FA26" s="96"/>
      <c r="FB26" s="96"/>
      <c r="FC26" s="124"/>
      <c r="FD26" s="382"/>
      <c r="FE26" s="112"/>
      <c r="FF26" s="384"/>
      <c r="FG26" s="384"/>
      <c r="FH26" s="384"/>
      <c r="FI26" s="96"/>
      <c r="FJ26" s="96"/>
      <c r="FK26" s="124"/>
      <c r="FL26" s="382"/>
    </row>
    <row r="27" spans="1:168" ht="15" customHeight="1" x14ac:dyDescent="0.25">
      <c r="A27" s="13"/>
      <c r="B27" s="359" t="s">
        <v>2</v>
      </c>
      <c r="C27" s="367"/>
      <c r="D27" s="273" t="s">
        <v>334</v>
      </c>
      <c r="E27" s="30" t="s">
        <v>4</v>
      </c>
      <c r="F27" s="16">
        <v>6</v>
      </c>
      <c r="G27" s="19">
        <f t="shared" si="0"/>
        <v>30</v>
      </c>
      <c r="H27" s="282" t="s">
        <v>349</v>
      </c>
      <c r="I27" s="13"/>
      <c r="J27" s="380" t="s">
        <v>9</v>
      </c>
      <c r="K27" s="381"/>
      <c r="L27" s="273" t="s">
        <v>334</v>
      </c>
      <c r="M27" s="159" t="s">
        <v>4</v>
      </c>
      <c r="N27" s="139"/>
      <c r="O27" s="140"/>
      <c r="P27" s="390" t="s">
        <v>350</v>
      </c>
      <c r="Q27" s="13"/>
      <c r="R27" s="361" t="s">
        <v>2</v>
      </c>
      <c r="S27" s="362"/>
      <c r="T27" s="273" t="s">
        <v>334</v>
      </c>
      <c r="U27" s="30" t="s">
        <v>4</v>
      </c>
      <c r="V27" s="16">
        <v>6</v>
      </c>
      <c r="W27" s="19">
        <f t="shared" si="1"/>
        <v>30</v>
      </c>
      <c r="X27" s="282" t="s">
        <v>351</v>
      </c>
      <c r="Y27" s="13"/>
      <c r="Z27" s="376" t="s">
        <v>9</v>
      </c>
      <c r="AA27" s="377"/>
      <c r="AB27" s="273" t="s">
        <v>334</v>
      </c>
      <c r="AC27" s="164" t="s">
        <v>4</v>
      </c>
      <c r="AD27" s="151"/>
      <c r="AE27" s="152"/>
      <c r="AF27" s="388" t="s">
        <v>102</v>
      </c>
      <c r="AG27" s="13"/>
      <c r="AH27" s="384"/>
      <c r="AI27" s="384"/>
      <c r="AJ27" s="384"/>
      <c r="AK27" s="96"/>
      <c r="AL27" s="96"/>
      <c r="AM27" s="124"/>
      <c r="AN27" s="382"/>
      <c r="AO27" s="125"/>
      <c r="AP27" s="384"/>
      <c r="AQ27" s="384"/>
      <c r="AR27" s="384"/>
      <c r="AS27" s="96"/>
      <c r="AT27" s="96"/>
      <c r="AU27" s="124"/>
      <c r="AV27" s="382"/>
      <c r="AW27" s="125"/>
      <c r="AX27" s="384"/>
      <c r="AY27" s="384"/>
      <c r="AZ27" s="384"/>
      <c r="BA27" s="96"/>
      <c r="BB27" s="96"/>
      <c r="BC27" s="124"/>
      <c r="BD27" s="382"/>
      <c r="BE27" s="125"/>
      <c r="BF27" s="384"/>
      <c r="BG27" s="384"/>
      <c r="BH27" s="384"/>
      <c r="BI27" s="96"/>
      <c r="BJ27" s="96"/>
      <c r="BK27" s="124"/>
      <c r="BL27" s="382"/>
      <c r="BM27" s="112"/>
      <c r="BN27" s="384"/>
      <c r="BO27" s="384"/>
      <c r="BP27" s="384"/>
      <c r="BQ27" s="96"/>
      <c r="BR27" s="96"/>
      <c r="BS27" s="124"/>
      <c r="BT27" s="382"/>
      <c r="BU27" s="112"/>
      <c r="BV27" s="384"/>
      <c r="BW27" s="384"/>
      <c r="BX27" s="384"/>
      <c r="BY27" s="96"/>
      <c r="BZ27" s="96"/>
      <c r="CA27" s="124"/>
      <c r="CB27" s="382"/>
      <c r="CC27" s="112"/>
      <c r="CD27" s="384"/>
      <c r="CE27" s="384"/>
      <c r="CF27" s="384"/>
      <c r="CG27" s="96"/>
      <c r="CH27" s="96"/>
      <c r="CI27" s="124"/>
      <c r="CJ27" s="382"/>
      <c r="CK27" s="112"/>
      <c r="CL27" s="384"/>
      <c r="CM27" s="384"/>
      <c r="CN27" s="384"/>
      <c r="CO27" s="96"/>
      <c r="CP27" s="96"/>
      <c r="CQ27" s="124"/>
      <c r="CR27" s="382"/>
      <c r="CS27" s="112"/>
      <c r="CT27" s="384"/>
      <c r="CU27" s="384"/>
      <c r="CV27" s="384"/>
      <c r="CW27" s="96"/>
      <c r="CX27" s="96"/>
      <c r="CY27" s="124"/>
      <c r="CZ27" s="382"/>
      <c r="DA27" s="112"/>
      <c r="DB27" s="384"/>
      <c r="DC27" s="384"/>
      <c r="DD27" s="384"/>
      <c r="DE27" s="96"/>
      <c r="DF27" s="96"/>
      <c r="DG27" s="124"/>
      <c r="DH27" s="382"/>
      <c r="DI27" s="112"/>
      <c r="DJ27" s="384"/>
      <c r="DK27" s="384"/>
      <c r="DL27" s="384"/>
      <c r="DM27" s="96"/>
      <c r="DN27" s="96"/>
      <c r="DO27" s="124"/>
      <c r="DP27" s="382"/>
      <c r="DQ27" s="112"/>
      <c r="DR27" s="384"/>
      <c r="DS27" s="384"/>
      <c r="DT27" s="384"/>
      <c r="DU27" s="96"/>
      <c r="DV27" s="96"/>
      <c r="DW27" s="124"/>
      <c r="DX27" s="382"/>
      <c r="DY27" s="112"/>
      <c r="DZ27" s="384"/>
      <c r="EA27" s="384"/>
      <c r="EB27" s="384"/>
      <c r="EC27" s="96"/>
      <c r="ED27" s="96"/>
      <c r="EE27" s="124"/>
      <c r="EF27" s="382"/>
      <c r="EG27" s="112"/>
      <c r="EH27" s="384"/>
      <c r="EI27" s="384"/>
      <c r="EJ27" s="384"/>
      <c r="EK27" s="96"/>
      <c r="EL27" s="96"/>
      <c r="EM27" s="124"/>
      <c r="EN27" s="382"/>
      <c r="EO27" s="112"/>
      <c r="EP27" s="384"/>
      <c r="EQ27" s="384"/>
      <c r="ER27" s="384"/>
      <c r="ES27" s="96"/>
      <c r="ET27" s="96"/>
      <c r="EU27" s="124"/>
      <c r="EV27" s="382"/>
      <c r="EW27" s="112"/>
      <c r="EX27" s="384"/>
      <c r="EY27" s="384"/>
      <c r="EZ27" s="384"/>
      <c r="FA27" s="96"/>
      <c r="FB27" s="96"/>
      <c r="FC27" s="124"/>
      <c r="FD27" s="382"/>
      <c r="FE27" s="112"/>
      <c r="FF27" s="384"/>
      <c r="FG27" s="384"/>
      <c r="FH27" s="384"/>
      <c r="FI27" s="96"/>
      <c r="FJ27" s="96"/>
      <c r="FK27" s="124"/>
      <c r="FL27" s="382"/>
    </row>
    <row r="28" spans="1:168" ht="15" customHeight="1" x14ac:dyDescent="0.25">
      <c r="A28" s="13"/>
      <c r="B28" s="361"/>
      <c r="C28" s="368"/>
      <c r="D28" s="274"/>
      <c r="E28" s="21" t="s">
        <v>5</v>
      </c>
      <c r="F28" s="83">
        <v>6</v>
      </c>
      <c r="G28" s="25">
        <f t="shared" si="0"/>
        <v>30</v>
      </c>
      <c r="H28" s="283"/>
      <c r="I28" s="13"/>
      <c r="J28" s="376"/>
      <c r="K28" s="377"/>
      <c r="L28" s="274"/>
      <c r="M28" s="160" t="s">
        <v>5</v>
      </c>
      <c r="N28" s="141"/>
      <c r="O28" s="142"/>
      <c r="P28" s="390"/>
      <c r="Q28" s="13"/>
      <c r="R28" s="361"/>
      <c r="S28" s="362"/>
      <c r="T28" s="274"/>
      <c r="U28" s="21" t="s">
        <v>5</v>
      </c>
      <c r="V28" s="83">
        <v>6</v>
      </c>
      <c r="W28" s="25">
        <f t="shared" si="1"/>
        <v>30</v>
      </c>
      <c r="X28" s="283"/>
      <c r="Y28" s="13"/>
      <c r="Z28" s="376"/>
      <c r="AA28" s="377"/>
      <c r="AB28" s="274"/>
      <c r="AC28" s="165" t="s">
        <v>5</v>
      </c>
      <c r="AD28" s="153"/>
      <c r="AE28" s="154"/>
      <c r="AF28" s="388"/>
      <c r="AG28" s="13"/>
      <c r="AH28" s="384"/>
      <c r="AI28" s="384"/>
      <c r="AJ28" s="384"/>
      <c r="AK28" s="96"/>
      <c r="AL28" s="96"/>
      <c r="AM28" s="124"/>
      <c r="AN28" s="382"/>
      <c r="AO28" s="125"/>
      <c r="AP28" s="384"/>
      <c r="AQ28" s="384"/>
      <c r="AR28" s="384"/>
      <c r="AS28" s="96"/>
      <c r="AT28" s="96"/>
      <c r="AU28" s="124"/>
      <c r="AV28" s="382"/>
      <c r="AW28" s="125"/>
      <c r="AX28" s="384"/>
      <c r="AY28" s="384"/>
      <c r="AZ28" s="384"/>
      <c r="BA28" s="96"/>
      <c r="BB28" s="96"/>
      <c r="BC28" s="124"/>
      <c r="BD28" s="382"/>
      <c r="BE28" s="125"/>
      <c r="BF28" s="384"/>
      <c r="BG28" s="384"/>
      <c r="BH28" s="384"/>
      <c r="BI28" s="96"/>
      <c r="BJ28" s="96"/>
      <c r="BK28" s="124"/>
      <c r="BL28" s="382"/>
      <c r="BM28" s="112"/>
      <c r="BN28" s="384"/>
      <c r="BO28" s="384"/>
      <c r="BP28" s="384"/>
      <c r="BQ28" s="96"/>
      <c r="BR28" s="96"/>
      <c r="BS28" s="124"/>
      <c r="BT28" s="382"/>
      <c r="BU28" s="112"/>
      <c r="BV28" s="384"/>
      <c r="BW28" s="384"/>
      <c r="BX28" s="384"/>
      <c r="BY28" s="96"/>
      <c r="BZ28" s="96"/>
      <c r="CA28" s="124"/>
      <c r="CB28" s="382"/>
      <c r="CC28" s="112"/>
      <c r="CD28" s="384"/>
      <c r="CE28" s="384"/>
      <c r="CF28" s="384"/>
      <c r="CG28" s="96"/>
      <c r="CH28" s="96"/>
      <c r="CI28" s="124"/>
      <c r="CJ28" s="382"/>
      <c r="CK28" s="112"/>
      <c r="CL28" s="384"/>
      <c r="CM28" s="384"/>
      <c r="CN28" s="384"/>
      <c r="CO28" s="96"/>
      <c r="CP28" s="96"/>
      <c r="CQ28" s="124"/>
      <c r="CR28" s="382"/>
      <c r="CS28" s="112"/>
      <c r="CT28" s="384"/>
      <c r="CU28" s="384"/>
      <c r="CV28" s="384"/>
      <c r="CW28" s="96"/>
      <c r="CX28" s="96"/>
      <c r="CY28" s="124"/>
      <c r="CZ28" s="382"/>
      <c r="DA28" s="112"/>
      <c r="DB28" s="384"/>
      <c r="DC28" s="384"/>
      <c r="DD28" s="384"/>
      <c r="DE28" s="96"/>
      <c r="DF28" s="96"/>
      <c r="DG28" s="124"/>
      <c r="DH28" s="382"/>
      <c r="DI28" s="112"/>
      <c r="DJ28" s="384"/>
      <c r="DK28" s="384"/>
      <c r="DL28" s="384"/>
      <c r="DM28" s="96"/>
      <c r="DN28" s="96"/>
      <c r="DO28" s="124"/>
      <c r="DP28" s="382"/>
      <c r="DQ28" s="112"/>
      <c r="DR28" s="384"/>
      <c r="DS28" s="384"/>
      <c r="DT28" s="384"/>
      <c r="DU28" s="96"/>
      <c r="DV28" s="96"/>
      <c r="DW28" s="124"/>
      <c r="DX28" s="382"/>
      <c r="DY28" s="112"/>
      <c r="DZ28" s="384"/>
      <c r="EA28" s="384"/>
      <c r="EB28" s="384"/>
      <c r="EC28" s="96"/>
      <c r="ED28" s="96"/>
      <c r="EE28" s="124"/>
      <c r="EF28" s="382"/>
      <c r="EG28" s="112"/>
      <c r="EH28" s="384"/>
      <c r="EI28" s="384"/>
      <c r="EJ28" s="384"/>
      <c r="EK28" s="96"/>
      <c r="EL28" s="96"/>
      <c r="EM28" s="124"/>
      <c r="EN28" s="382"/>
      <c r="EO28" s="112"/>
      <c r="EP28" s="384"/>
      <c r="EQ28" s="384"/>
      <c r="ER28" s="384"/>
      <c r="ES28" s="96"/>
      <c r="ET28" s="96"/>
      <c r="EU28" s="124"/>
      <c r="EV28" s="382"/>
      <c r="EW28" s="112"/>
      <c r="EX28" s="384"/>
      <c r="EY28" s="384"/>
      <c r="EZ28" s="384"/>
      <c r="FA28" s="96"/>
      <c r="FB28" s="96"/>
      <c r="FC28" s="124"/>
      <c r="FD28" s="382"/>
      <c r="FE28" s="112"/>
      <c r="FF28" s="384"/>
      <c r="FG28" s="384"/>
      <c r="FH28" s="384"/>
      <c r="FI28" s="96"/>
      <c r="FJ28" s="96"/>
      <c r="FK28" s="124"/>
      <c r="FL28" s="382"/>
    </row>
    <row r="29" spans="1:168" ht="15" customHeight="1" x14ac:dyDescent="0.25">
      <c r="A29" s="13"/>
      <c r="B29" s="361"/>
      <c r="C29" s="368"/>
      <c r="D29" s="274"/>
      <c r="E29" s="21" t="s">
        <v>6</v>
      </c>
      <c r="F29" s="16">
        <v>6</v>
      </c>
      <c r="G29" s="25">
        <f t="shared" si="0"/>
        <v>30</v>
      </c>
      <c r="H29" s="283"/>
      <c r="I29" s="13"/>
      <c r="J29" s="376"/>
      <c r="K29" s="377"/>
      <c r="L29" s="274"/>
      <c r="M29" s="160" t="s">
        <v>6</v>
      </c>
      <c r="N29" s="139"/>
      <c r="O29" s="142"/>
      <c r="P29" s="390"/>
      <c r="Q29" s="13"/>
      <c r="R29" s="361"/>
      <c r="S29" s="362"/>
      <c r="T29" s="274"/>
      <c r="U29" s="21" t="s">
        <v>6</v>
      </c>
      <c r="V29" s="16">
        <v>6</v>
      </c>
      <c r="W29" s="25">
        <f t="shared" si="1"/>
        <v>30</v>
      </c>
      <c r="X29" s="283"/>
      <c r="Y29" s="13"/>
      <c r="Z29" s="376"/>
      <c r="AA29" s="377"/>
      <c r="AB29" s="274"/>
      <c r="AC29" s="165" t="s">
        <v>6</v>
      </c>
      <c r="AD29" s="151">
        <v>2</v>
      </c>
      <c r="AE29" s="154">
        <f>SUM(AD29*125)</f>
        <v>250</v>
      </c>
      <c r="AF29" s="388"/>
      <c r="AG29" s="13"/>
      <c r="AH29" s="384"/>
      <c r="AI29" s="384"/>
      <c r="AJ29" s="384"/>
      <c r="AK29" s="96"/>
      <c r="AL29" s="110"/>
      <c r="AM29" s="124"/>
      <c r="AN29" s="382"/>
      <c r="AO29" s="125"/>
      <c r="AP29" s="384"/>
      <c r="AQ29" s="384"/>
      <c r="AR29" s="384"/>
      <c r="AS29" s="96"/>
      <c r="AT29" s="110"/>
      <c r="AU29" s="124"/>
      <c r="AV29" s="382"/>
      <c r="AW29" s="125"/>
      <c r="AX29" s="384"/>
      <c r="AY29" s="384"/>
      <c r="AZ29" s="384"/>
      <c r="BA29" s="96"/>
      <c r="BB29" s="110"/>
      <c r="BC29" s="112"/>
      <c r="BD29" s="382"/>
      <c r="BE29" s="125"/>
      <c r="BF29" s="384"/>
      <c r="BG29" s="384"/>
      <c r="BH29" s="384"/>
      <c r="BI29" s="96"/>
      <c r="BJ29" s="110"/>
      <c r="BK29" s="112"/>
      <c r="BL29" s="382"/>
      <c r="BM29" s="112"/>
      <c r="BN29" s="384"/>
      <c r="BO29" s="384"/>
      <c r="BP29" s="384"/>
      <c r="BQ29" s="96"/>
      <c r="BR29" s="110"/>
      <c r="BS29" s="112"/>
      <c r="BT29" s="382"/>
      <c r="BU29" s="112"/>
      <c r="BV29" s="384"/>
      <c r="BW29" s="384"/>
      <c r="BX29" s="384"/>
      <c r="BY29" s="96"/>
      <c r="BZ29" s="110"/>
      <c r="CA29" s="112"/>
      <c r="CB29" s="382"/>
      <c r="CC29" s="112"/>
      <c r="CD29" s="384"/>
      <c r="CE29" s="384"/>
      <c r="CF29" s="384"/>
      <c r="CG29" s="96"/>
      <c r="CH29" s="110"/>
      <c r="CI29" s="112"/>
      <c r="CJ29" s="382"/>
      <c r="CK29" s="112"/>
      <c r="CL29" s="384"/>
      <c r="CM29" s="384"/>
      <c r="CN29" s="384"/>
      <c r="CO29" s="96"/>
      <c r="CP29" s="110"/>
      <c r="CQ29" s="112"/>
      <c r="CR29" s="382"/>
      <c r="CS29" s="112"/>
      <c r="CT29" s="384"/>
      <c r="CU29" s="384"/>
      <c r="CV29" s="384"/>
      <c r="CW29" s="96"/>
      <c r="CX29" s="110"/>
      <c r="CY29" s="112"/>
      <c r="CZ29" s="382"/>
      <c r="DA29" s="112"/>
      <c r="DB29" s="384"/>
      <c r="DC29" s="384"/>
      <c r="DD29" s="384"/>
      <c r="DE29" s="96"/>
      <c r="DF29" s="110"/>
      <c r="DG29" s="112"/>
      <c r="DH29" s="382"/>
      <c r="DI29" s="112"/>
      <c r="DJ29" s="384"/>
      <c r="DK29" s="384"/>
      <c r="DL29" s="384"/>
      <c r="DM29" s="96"/>
      <c r="DN29" s="110"/>
      <c r="DO29" s="112"/>
      <c r="DP29" s="382"/>
      <c r="DQ29" s="112"/>
      <c r="DR29" s="384"/>
      <c r="DS29" s="384"/>
      <c r="DT29" s="384"/>
      <c r="DU29" s="96"/>
      <c r="DV29" s="110"/>
      <c r="DW29" s="112"/>
      <c r="DX29" s="382"/>
      <c r="DY29" s="112"/>
      <c r="DZ29" s="384"/>
      <c r="EA29" s="384"/>
      <c r="EB29" s="384"/>
      <c r="EC29" s="96"/>
      <c r="ED29" s="110"/>
      <c r="EE29" s="112"/>
      <c r="EF29" s="382"/>
      <c r="EG29" s="112"/>
      <c r="EH29" s="384"/>
      <c r="EI29" s="384"/>
      <c r="EJ29" s="384"/>
      <c r="EK29" s="96"/>
      <c r="EL29" s="110"/>
      <c r="EM29" s="112"/>
      <c r="EN29" s="382"/>
      <c r="EO29" s="112"/>
      <c r="EP29" s="384"/>
      <c r="EQ29" s="384"/>
      <c r="ER29" s="384"/>
      <c r="ES29" s="96"/>
      <c r="ET29" s="110"/>
      <c r="EU29" s="112"/>
      <c r="EV29" s="382"/>
      <c r="EW29" s="112"/>
      <c r="EX29" s="384"/>
      <c r="EY29" s="384"/>
      <c r="EZ29" s="384"/>
      <c r="FA29" s="96"/>
      <c r="FB29" s="110"/>
      <c r="FC29" s="112"/>
      <c r="FD29" s="382"/>
      <c r="FE29" s="112"/>
      <c r="FF29" s="384"/>
      <c r="FG29" s="384"/>
      <c r="FH29" s="384"/>
      <c r="FI29" s="96"/>
      <c r="FJ29" s="110"/>
      <c r="FK29" s="112"/>
      <c r="FL29" s="382"/>
    </row>
    <row r="30" spans="1:168" ht="15" customHeight="1" x14ac:dyDescent="0.25">
      <c r="A30" s="13"/>
      <c r="B30" s="361"/>
      <c r="C30" s="368"/>
      <c r="D30" s="274"/>
      <c r="E30" s="21" t="s">
        <v>5</v>
      </c>
      <c r="F30" s="83">
        <v>6</v>
      </c>
      <c r="G30" s="25">
        <f t="shared" si="0"/>
        <v>30</v>
      </c>
      <c r="H30" s="283"/>
      <c r="I30" s="13"/>
      <c r="J30" s="376"/>
      <c r="K30" s="377"/>
      <c r="L30" s="274"/>
      <c r="M30" s="160" t="s">
        <v>5</v>
      </c>
      <c r="N30" s="141"/>
      <c r="O30" s="142"/>
      <c r="P30" s="390"/>
      <c r="Q30" s="13"/>
      <c r="R30" s="361"/>
      <c r="S30" s="362"/>
      <c r="T30" s="274"/>
      <c r="U30" s="21" t="s">
        <v>5</v>
      </c>
      <c r="V30" s="83">
        <v>6</v>
      </c>
      <c r="W30" s="25">
        <f t="shared" si="1"/>
        <v>30</v>
      </c>
      <c r="X30" s="283"/>
      <c r="Y30" s="13"/>
      <c r="Z30" s="376"/>
      <c r="AA30" s="377"/>
      <c r="AB30" s="274"/>
      <c r="AC30" s="165" t="s">
        <v>5</v>
      </c>
      <c r="AD30" s="153">
        <v>2</v>
      </c>
      <c r="AE30" s="154">
        <f>SUM(AD30*125)</f>
        <v>250</v>
      </c>
      <c r="AF30" s="388"/>
      <c r="AG30" s="13"/>
      <c r="AH30" s="384"/>
      <c r="AI30" s="384"/>
      <c r="AJ30" s="384"/>
      <c r="AK30" s="96"/>
      <c r="AL30" s="96"/>
      <c r="AM30" s="124"/>
      <c r="AN30" s="382"/>
      <c r="AO30" s="125"/>
      <c r="AP30" s="384"/>
      <c r="AQ30" s="384"/>
      <c r="AR30" s="384"/>
      <c r="AS30" s="96"/>
      <c r="AT30" s="96"/>
      <c r="AU30" s="124"/>
      <c r="AV30" s="382"/>
      <c r="AW30" s="125"/>
      <c r="AX30" s="384"/>
      <c r="AY30" s="384"/>
      <c r="AZ30" s="384"/>
      <c r="BA30" s="96"/>
      <c r="BB30" s="96"/>
      <c r="BC30" s="124"/>
      <c r="BD30" s="382"/>
      <c r="BE30" s="125"/>
      <c r="BF30" s="384"/>
      <c r="BG30" s="384"/>
      <c r="BH30" s="384"/>
      <c r="BI30" s="96"/>
      <c r="BJ30" s="96"/>
      <c r="BK30" s="124"/>
      <c r="BL30" s="382"/>
      <c r="BM30" s="112"/>
      <c r="BN30" s="384"/>
      <c r="BO30" s="384"/>
      <c r="BP30" s="384"/>
      <c r="BQ30" s="96"/>
      <c r="BR30" s="96"/>
      <c r="BS30" s="124"/>
      <c r="BT30" s="382"/>
      <c r="BU30" s="112"/>
      <c r="BV30" s="384"/>
      <c r="BW30" s="384"/>
      <c r="BX30" s="384"/>
      <c r="BY30" s="96"/>
      <c r="BZ30" s="96"/>
      <c r="CA30" s="124"/>
      <c r="CB30" s="382"/>
      <c r="CC30" s="112"/>
      <c r="CD30" s="384"/>
      <c r="CE30" s="384"/>
      <c r="CF30" s="384"/>
      <c r="CG30" s="96"/>
      <c r="CH30" s="96"/>
      <c r="CI30" s="124"/>
      <c r="CJ30" s="382"/>
      <c r="CK30" s="112"/>
      <c r="CL30" s="384"/>
      <c r="CM30" s="384"/>
      <c r="CN30" s="384"/>
      <c r="CO30" s="96"/>
      <c r="CP30" s="96"/>
      <c r="CQ30" s="124"/>
      <c r="CR30" s="382"/>
      <c r="CS30" s="112"/>
      <c r="CT30" s="384"/>
      <c r="CU30" s="384"/>
      <c r="CV30" s="384"/>
      <c r="CW30" s="96"/>
      <c r="CX30" s="96"/>
      <c r="CY30" s="124"/>
      <c r="CZ30" s="382"/>
      <c r="DA30" s="112"/>
      <c r="DB30" s="384"/>
      <c r="DC30" s="384"/>
      <c r="DD30" s="384"/>
      <c r="DE30" s="96"/>
      <c r="DF30" s="96"/>
      <c r="DG30" s="124"/>
      <c r="DH30" s="382"/>
      <c r="DI30" s="112"/>
      <c r="DJ30" s="384"/>
      <c r="DK30" s="384"/>
      <c r="DL30" s="384"/>
      <c r="DM30" s="96"/>
      <c r="DN30" s="96"/>
      <c r="DO30" s="124"/>
      <c r="DP30" s="382"/>
      <c r="DQ30" s="112"/>
      <c r="DR30" s="384"/>
      <c r="DS30" s="384"/>
      <c r="DT30" s="384"/>
      <c r="DU30" s="96"/>
      <c r="DV30" s="96"/>
      <c r="DW30" s="124"/>
      <c r="DX30" s="382"/>
      <c r="DY30" s="112"/>
      <c r="DZ30" s="384"/>
      <c r="EA30" s="384"/>
      <c r="EB30" s="384"/>
      <c r="EC30" s="96"/>
      <c r="ED30" s="96"/>
      <c r="EE30" s="124"/>
      <c r="EF30" s="382"/>
      <c r="EG30" s="112"/>
      <c r="EH30" s="384"/>
      <c r="EI30" s="384"/>
      <c r="EJ30" s="384"/>
      <c r="EK30" s="96"/>
      <c r="EL30" s="96"/>
      <c r="EM30" s="124"/>
      <c r="EN30" s="382"/>
      <c r="EO30" s="112"/>
      <c r="EP30" s="384"/>
      <c r="EQ30" s="384"/>
      <c r="ER30" s="384"/>
      <c r="ES30" s="96"/>
      <c r="ET30" s="96"/>
      <c r="EU30" s="124"/>
      <c r="EV30" s="382"/>
      <c r="EW30" s="112"/>
      <c r="EX30" s="384"/>
      <c r="EY30" s="384"/>
      <c r="EZ30" s="384"/>
      <c r="FA30" s="96"/>
      <c r="FB30" s="96"/>
      <c r="FC30" s="124"/>
      <c r="FD30" s="382"/>
      <c r="FE30" s="112"/>
      <c r="FF30" s="384"/>
      <c r="FG30" s="384"/>
      <c r="FH30" s="384"/>
      <c r="FI30" s="96"/>
      <c r="FJ30" s="96"/>
      <c r="FK30" s="124"/>
      <c r="FL30" s="382"/>
    </row>
    <row r="31" spans="1:168" ht="15" customHeight="1" x14ac:dyDescent="0.25">
      <c r="A31" s="13"/>
      <c r="B31" s="361"/>
      <c r="C31" s="368"/>
      <c r="D31" s="274"/>
      <c r="E31" s="21" t="s">
        <v>7</v>
      </c>
      <c r="F31" s="16"/>
      <c r="G31" s="25"/>
      <c r="H31" s="283"/>
      <c r="I31" s="13"/>
      <c r="J31" s="376"/>
      <c r="K31" s="377"/>
      <c r="L31" s="274"/>
      <c r="M31" s="160" t="s">
        <v>7</v>
      </c>
      <c r="N31" s="139"/>
      <c r="O31" s="142"/>
      <c r="P31" s="390"/>
      <c r="Q31" s="13"/>
      <c r="R31" s="361"/>
      <c r="S31" s="362"/>
      <c r="T31" s="274"/>
      <c r="U31" s="21" t="s">
        <v>7</v>
      </c>
      <c r="V31" s="16">
        <v>6</v>
      </c>
      <c r="W31" s="25">
        <f t="shared" si="1"/>
        <v>30</v>
      </c>
      <c r="X31" s="283"/>
      <c r="Y31" s="13"/>
      <c r="Z31" s="376"/>
      <c r="AA31" s="377"/>
      <c r="AB31" s="274"/>
      <c r="AC31" s="165" t="s">
        <v>7</v>
      </c>
      <c r="AD31" s="153"/>
      <c r="AE31" s="154"/>
      <c r="AF31" s="388"/>
      <c r="AG31" s="13"/>
      <c r="AH31" s="384"/>
      <c r="AI31" s="384"/>
      <c r="AJ31" s="384"/>
      <c r="AK31" s="96"/>
      <c r="AL31" s="96"/>
      <c r="AM31" s="124"/>
      <c r="AN31" s="382"/>
      <c r="AO31" s="125"/>
      <c r="AP31" s="384"/>
      <c r="AQ31" s="384"/>
      <c r="AR31" s="384"/>
      <c r="AS31" s="96"/>
      <c r="AT31" s="96"/>
      <c r="AU31" s="124"/>
      <c r="AV31" s="382"/>
      <c r="AW31" s="125"/>
      <c r="AX31" s="384"/>
      <c r="AY31" s="384"/>
      <c r="AZ31" s="384"/>
      <c r="BA31" s="96"/>
      <c r="BB31" s="96"/>
      <c r="BC31" s="112"/>
      <c r="BD31" s="382"/>
      <c r="BE31" s="125"/>
      <c r="BF31" s="384"/>
      <c r="BG31" s="384"/>
      <c r="BH31" s="384"/>
      <c r="BI31" s="96"/>
      <c r="BJ31" s="96"/>
      <c r="BK31" s="112"/>
      <c r="BL31" s="382"/>
      <c r="BM31" s="112"/>
      <c r="BN31" s="384"/>
      <c r="BO31" s="384"/>
      <c r="BP31" s="384"/>
      <c r="BQ31" s="96"/>
      <c r="BR31" s="96"/>
      <c r="BS31" s="112"/>
      <c r="BT31" s="382"/>
      <c r="BU31" s="112"/>
      <c r="BV31" s="384"/>
      <c r="BW31" s="384"/>
      <c r="BX31" s="384"/>
      <c r="BY31" s="96"/>
      <c r="BZ31" s="96"/>
      <c r="CA31" s="112"/>
      <c r="CB31" s="382"/>
      <c r="CC31" s="112"/>
      <c r="CD31" s="384"/>
      <c r="CE31" s="384"/>
      <c r="CF31" s="384"/>
      <c r="CG31" s="96"/>
      <c r="CH31" s="96"/>
      <c r="CI31" s="112"/>
      <c r="CJ31" s="382"/>
      <c r="CK31" s="112"/>
      <c r="CL31" s="384"/>
      <c r="CM31" s="384"/>
      <c r="CN31" s="384"/>
      <c r="CO31" s="96"/>
      <c r="CP31" s="96"/>
      <c r="CQ31" s="112"/>
      <c r="CR31" s="382"/>
      <c r="CS31" s="112"/>
      <c r="CT31" s="384"/>
      <c r="CU31" s="384"/>
      <c r="CV31" s="384"/>
      <c r="CW31" s="96"/>
      <c r="CX31" s="96"/>
      <c r="CY31" s="112"/>
      <c r="CZ31" s="382"/>
      <c r="DA31" s="112"/>
      <c r="DB31" s="384"/>
      <c r="DC31" s="384"/>
      <c r="DD31" s="384"/>
      <c r="DE31" s="96"/>
      <c r="DF31" s="96"/>
      <c r="DG31" s="112"/>
      <c r="DH31" s="382"/>
      <c r="DI31" s="112"/>
      <c r="DJ31" s="384"/>
      <c r="DK31" s="384"/>
      <c r="DL31" s="384"/>
      <c r="DM31" s="96"/>
      <c r="DN31" s="96"/>
      <c r="DO31" s="112"/>
      <c r="DP31" s="382"/>
      <c r="DQ31" s="112"/>
      <c r="DR31" s="384"/>
      <c r="DS31" s="384"/>
      <c r="DT31" s="384"/>
      <c r="DU31" s="96"/>
      <c r="DV31" s="96"/>
      <c r="DW31" s="112"/>
      <c r="DX31" s="382"/>
      <c r="DY31" s="112"/>
      <c r="DZ31" s="384"/>
      <c r="EA31" s="384"/>
      <c r="EB31" s="384"/>
      <c r="EC31" s="96"/>
      <c r="ED31" s="96"/>
      <c r="EE31" s="112"/>
      <c r="EF31" s="382"/>
      <c r="EG31" s="112"/>
      <c r="EH31" s="384"/>
      <c r="EI31" s="384"/>
      <c r="EJ31" s="384"/>
      <c r="EK31" s="96"/>
      <c r="EL31" s="96"/>
      <c r="EM31" s="112"/>
      <c r="EN31" s="382"/>
      <c r="EO31" s="112"/>
      <c r="EP31" s="384"/>
      <c r="EQ31" s="384"/>
      <c r="ER31" s="384"/>
      <c r="ES31" s="96"/>
      <c r="ET31" s="96"/>
      <c r="EU31" s="112"/>
      <c r="EV31" s="382"/>
      <c r="EW31" s="112"/>
      <c r="EX31" s="384"/>
      <c r="EY31" s="384"/>
      <c r="EZ31" s="384"/>
      <c r="FA31" s="96"/>
      <c r="FB31" s="96"/>
      <c r="FC31" s="112"/>
      <c r="FD31" s="382"/>
      <c r="FE31" s="112"/>
      <c r="FF31" s="384"/>
      <c r="FG31" s="384"/>
      <c r="FH31" s="384"/>
      <c r="FI31" s="96"/>
      <c r="FJ31" s="96"/>
      <c r="FK31" s="112"/>
      <c r="FL31" s="382"/>
    </row>
    <row r="32" spans="1:168" ht="15" customHeight="1" x14ac:dyDescent="0.25">
      <c r="A32" s="13"/>
      <c r="B32" s="361"/>
      <c r="C32" s="368"/>
      <c r="D32" s="274"/>
      <c r="E32" s="27" t="s">
        <v>8</v>
      </c>
      <c r="F32" s="22"/>
      <c r="G32" s="25"/>
      <c r="H32" s="283"/>
      <c r="I32" s="13"/>
      <c r="J32" s="376"/>
      <c r="K32" s="377"/>
      <c r="L32" s="274"/>
      <c r="M32" s="161" t="s">
        <v>8</v>
      </c>
      <c r="N32" s="143"/>
      <c r="O32" s="142"/>
      <c r="P32" s="390"/>
      <c r="Q32" s="13"/>
      <c r="R32" s="361"/>
      <c r="S32" s="362"/>
      <c r="T32" s="274"/>
      <c r="U32" s="27" t="s">
        <v>8</v>
      </c>
      <c r="V32" s="22">
        <v>2</v>
      </c>
      <c r="W32" s="25">
        <f t="shared" si="1"/>
        <v>10</v>
      </c>
      <c r="X32" s="283"/>
      <c r="Y32" s="13"/>
      <c r="Z32" s="376"/>
      <c r="AA32" s="377"/>
      <c r="AB32" s="274"/>
      <c r="AC32" s="168" t="s">
        <v>8</v>
      </c>
      <c r="AE32" s="154"/>
      <c r="AF32" s="388"/>
      <c r="AG32" s="13"/>
      <c r="AH32" s="384"/>
      <c r="AI32" s="384"/>
      <c r="AJ32" s="384"/>
      <c r="AK32" s="96"/>
      <c r="AL32" s="96"/>
      <c r="AM32" s="124"/>
      <c r="AN32" s="382"/>
      <c r="AO32" s="125"/>
      <c r="AP32" s="384"/>
      <c r="AQ32" s="384"/>
      <c r="AR32" s="384"/>
      <c r="AS32" s="96"/>
      <c r="AT32" s="96"/>
      <c r="AU32" s="124"/>
      <c r="AV32" s="382"/>
      <c r="AW32" s="125"/>
      <c r="AX32" s="384"/>
      <c r="AY32" s="384"/>
      <c r="AZ32" s="384"/>
      <c r="BA32" s="96"/>
      <c r="BB32" s="96"/>
      <c r="BC32" s="124"/>
      <c r="BD32" s="382"/>
      <c r="BE32" s="125"/>
      <c r="BF32" s="384"/>
      <c r="BG32" s="384"/>
      <c r="BH32" s="384"/>
      <c r="BI32" s="96"/>
      <c r="BJ32" s="96"/>
      <c r="BK32" s="124"/>
      <c r="BL32" s="382"/>
      <c r="BM32" s="112"/>
      <c r="BN32" s="384"/>
      <c r="BO32" s="384"/>
      <c r="BP32" s="384"/>
      <c r="BQ32" s="96"/>
      <c r="BR32" s="96"/>
      <c r="BS32" s="124"/>
      <c r="BT32" s="382"/>
      <c r="BU32" s="112"/>
      <c r="BV32" s="384"/>
      <c r="BW32" s="384"/>
      <c r="BX32" s="384"/>
      <c r="BY32" s="96"/>
      <c r="BZ32" s="96"/>
      <c r="CA32" s="124"/>
      <c r="CB32" s="382"/>
      <c r="CC32" s="112"/>
      <c r="CD32" s="384"/>
      <c r="CE32" s="384"/>
      <c r="CF32" s="384"/>
      <c r="CG32" s="96"/>
      <c r="CH32" s="96"/>
      <c r="CI32" s="124"/>
      <c r="CJ32" s="382"/>
      <c r="CK32" s="112"/>
      <c r="CL32" s="384"/>
      <c r="CM32" s="384"/>
      <c r="CN32" s="384"/>
      <c r="CO32" s="96"/>
      <c r="CP32" s="96"/>
      <c r="CQ32" s="124"/>
      <c r="CR32" s="382"/>
      <c r="CS32" s="112"/>
      <c r="CT32" s="384"/>
      <c r="CU32" s="384"/>
      <c r="CV32" s="384"/>
      <c r="CW32" s="96"/>
      <c r="CX32" s="96"/>
      <c r="CY32" s="124"/>
      <c r="CZ32" s="382"/>
      <c r="DA32" s="112"/>
      <c r="DB32" s="384"/>
      <c r="DC32" s="384"/>
      <c r="DD32" s="384"/>
      <c r="DE32" s="96"/>
      <c r="DF32" s="96"/>
      <c r="DG32" s="124"/>
      <c r="DH32" s="382"/>
      <c r="DI32" s="112"/>
      <c r="DJ32" s="384"/>
      <c r="DK32" s="384"/>
      <c r="DL32" s="384"/>
      <c r="DM32" s="96"/>
      <c r="DN32" s="96"/>
      <c r="DO32" s="124"/>
      <c r="DP32" s="382"/>
      <c r="DQ32" s="112"/>
      <c r="DR32" s="384"/>
      <c r="DS32" s="384"/>
      <c r="DT32" s="384"/>
      <c r="DU32" s="96"/>
      <c r="DV32" s="96"/>
      <c r="DW32" s="124"/>
      <c r="DX32" s="382"/>
      <c r="DY32" s="112"/>
      <c r="DZ32" s="384"/>
      <c r="EA32" s="384"/>
      <c r="EB32" s="384"/>
      <c r="EC32" s="96"/>
      <c r="ED32" s="96"/>
      <c r="EE32" s="124"/>
      <c r="EF32" s="382"/>
      <c r="EG32" s="112"/>
      <c r="EH32" s="384"/>
      <c r="EI32" s="384"/>
      <c r="EJ32" s="384"/>
      <c r="EK32" s="96"/>
      <c r="EL32" s="96"/>
      <c r="EM32" s="124"/>
      <c r="EN32" s="382"/>
      <c r="EO32" s="112"/>
      <c r="EP32" s="384"/>
      <c r="EQ32" s="384"/>
      <c r="ER32" s="384"/>
      <c r="ES32" s="96"/>
      <c r="ET32" s="96"/>
      <c r="EU32" s="124"/>
      <c r="EV32" s="382"/>
      <c r="EW32" s="112"/>
      <c r="EX32" s="384"/>
      <c r="EY32" s="384"/>
      <c r="EZ32" s="384"/>
      <c r="FA32" s="96"/>
      <c r="FB32" s="96"/>
      <c r="FC32" s="124"/>
      <c r="FD32" s="382"/>
      <c r="FE32" s="112"/>
      <c r="FF32" s="384"/>
      <c r="FG32" s="384"/>
      <c r="FH32" s="384"/>
      <c r="FI32" s="96"/>
      <c r="FJ32" s="96"/>
      <c r="FK32" s="124"/>
      <c r="FL32" s="382"/>
    </row>
    <row r="33" spans="1:168" ht="15" customHeight="1" thickBot="1" x14ac:dyDescent="0.3">
      <c r="A33" s="13"/>
      <c r="B33" s="363"/>
      <c r="C33" s="369"/>
      <c r="D33" s="275"/>
      <c r="E33" s="35" t="s">
        <v>8</v>
      </c>
      <c r="F33" s="28"/>
      <c r="G33" s="29"/>
      <c r="H33" s="284"/>
      <c r="I33" s="13"/>
      <c r="J33" s="378"/>
      <c r="K33" s="379"/>
      <c r="L33" s="275"/>
      <c r="M33" s="163" t="s">
        <v>8</v>
      </c>
      <c r="N33" s="144"/>
      <c r="O33" s="145"/>
      <c r="P33" s="391"/>
      <c r="Q33" s="13"/>
      <c r="R33" s="363"/>
      <c r="S33" s="364"/>
      <c r="T33" s="275"/>
      <c r="U33" s="35" t="s">
        <v>8</v>
      </c>
      <c r="V33" s="28">
        <v>2</v>
      </c>
      <c r="W33" s="29">
        <f t="shared" si="1"/>
        <v>10</v>
      </c>
      <c r="X33" s="284"/>
      <c r="Y33" s="13"/>
      <c r="Z33" s="378"/>
      <c r="AA33" s="379"/>
      <c r="AB33" s="275"/>
      <c r="AC33" s="169" t="s">
        <v>8</v>
      </c>
      <c r="AD33" s="157">
        <v>2</v>
      </c>
      <c r="AE33" s="158">
        <f>SUM(AD33*125)</f>
        <v>250</v>
      </c>
      <c r="AF33" s="389"/>
      <c r="AG33" s="13"/>
      <c r="AH33" s="384"/>
      <c r="AI33" s="384"/>
      <c r="AJ33" s="384"/>
      <c r="AK33" s="96"/>
      <c r="AL33" s="96"/>
      <c r="AM33" s="124"/>
      <c r="AN33" s="382"/>
      <c r="AO33" s="125"/>
      <c r="AP33" s="384"/>
      <c r="AQ33" s="384"/>
      <c r="AR33" s="384"/>
      <c r="AS33" s="96"/>
      <c r="AT33" s="96"/>
      <c r="AU33" s="124"/>
      <c r="AV33" s="382"/>
      <c r="AW33" s="125"/>
      <c r="AX33" s="384"/>
      <c r="AY33" s="384"/>
      <c r="AZ33" s="384"/>
      <c r="BA33" s="96"/>
      <c r="BB33" s="96"/>
      <c r="BC33" s="124"/>
      <c r="BD33" s="382"/>
      <c r="BE33" s="125"/>
      <c r="BF33" s="384"/>
      <c r="BG33" s="384"/>
      <c r="BH33" s="384"/>
      <c r="BI33" s="96"/>
      <c r="BJ33" s="96"/>
      <c r="BK33" s="124"/>
      <c r="BL33" s="382"/>
      <c r="BM33" s="112"/>
      <c r="BN33" s="384"/>
      <c r="BO33" s="384"/>
      <c r="BP33" s="384"/>
      <c r="BQ33" s="96"/>
      <c r="BR33" s="96"/>
      <c r="BS33" s="124"/>
      <c r="BT33" s="382"/>
      <c r="BU33" s="112"/>
      <c r="BV33" s="384"/>
      <c r="BW33" s="384"/>
      <c r="BX33" s="384"/>
      <c r="BY33" s="96"/>
      <c r="BZ33" s="96"/>
      <c r="CA33" s="124"/>
      <c r="CB33" s="382"/>
      <c r="CC33" s="112"/>
      <c r="CD33" s="384"/>
      <c r="CE33" s="384"/>
      <c r="CF33" s="384"/>
      <c r="CG33" s="96"/>
      <c r="CH33" s="96"/>
      <c r="CI33" s="124"/>
      <c r="CJ33" s="382"/>
      <c r="CK33" s="112"/>
      <c r="CL33" s="384"/>
      <c r="CM33" s="384"/>
      <c r="CN33" s="384"/>
      <c r="CO33" s="96"/>
      <c r="CP33" s="96"/>
      <c r="CQ33" s="124"/>
      <c r="CR33" s="382"/>
      <c r="CS33" s="112"/>
      <c r="CT33" s="384"/>
      <c r="CU33" s="384"/>
      <c r="CV33" s="384"/>
      <c r="CW33" s="96"/>
      <c r="CX33" s="96"/>
      <c r="CY33" s="124"/>
      <c r="CZ33" s="382"/>
      <c r="DA33" s="112"/>
      <c r="DB33" s="384"/>
      <c r="DC33" s="384"/>
      <c r="DD33" s="384"/>
      <c r="DE33" s="96"/>
      <c r="DF33" s="96"/>
      <c r="DG33" s="124"/>
      <c r="DH33" s="382"/>
      <c r="DI33" s="112"/>
      <c r="DJ33" s="384"/>
      <c r="DK33" s="384"/>
      <c r="DL33" s="384"/>
      <c r="DM33" s="96"/>
      <c r="DN33" s="96"/>
      <c r="DO33" s="124"/>
      <c r="DP33" s="382"/>
      <c r="DQ33" s="112"/>
      <c r="DR33" s="384"/>
      <c r="DS33" s="384"/>
      <c r="DT33" s="384"/>
      <c r="DU33" s="96"/>
      <c r="DV33" s="96"/>
      <c r="DW33" s="124"/>
      <c r="DX33" s="382"/>
      <c r="DY33" s="112"/>
      <c r="DZ33" s="384"/>
      <c r="EA33" s="384"/>
      <c r="EB33" s="384"/>
      <c r="EC33" s="96"/>
      <c r="ED33" s="96"/>
      <c r="EE33" s="124"/>
      <c r="EF33" s="382"/>
      <c r="EG33" s="112"/>
      <c r="EH33" s="384"/>
      <c r="EI33" s="384"/>
      <c r="EJ33" s="384"/>
      <c r="EK33" s="96"/>
      <c r="EL33" s="96"/>
      <c r="EM33" s="124"/>
      <c r="EN33" s="382"/>
      <c r="EO33" s="112"/>
      <c r="EP33" s="384"/>
      <c r="EQ33" s="384"/>
      <c r="ER33" s="384"/>
      <c r="ES33" s="96"/>
      <c r="ET33" s="96"/>
      <c r="EU33" s="124"/>
      <c r="EV33" s="382"/>
      <c r="EW33" s="112"/>
      <c r="EX33" s="384"/>
      <c r="EY33" s="384"/>
      <c r="EZ33" s="384"/>
      <c r="FA33" s="96"/>
      <c r="FB33" s="96"/>
      <c r="FC33" s="124"/>
      <c r="FD33" s="382"/>
      <c r="FE33" s="112"/>
      <c r="FF33" s="384"/>
      <c r="FG33" s="384"/>
      <c r="FH33" s="384"/>
      <c r="FI33" s="96"/>
      <c r="FJ33" s="96"/>
      <c r="FK33" s="124"/>
      <c r="FL33" s="382"/>
    </row>
    <row r="34" spans="1:168" ht="15" customHeight="1" x14ac:dyDescent="0.25">
      <c r="A34" s="13"/>
      <c r="B34" s="359" t="s">
        <v>2</v>
      </c>
      <c r="C34" s="367"/>
      <c r="D34" s="273" t="s">
        <v>335</v>
      </c>
      <c r="E34" s="30" t="s">
        <v>4</v>
      </c>
      <c r="F34" s="16">
        <v>6</v>
      </c>
      <c r="G34" s="19">
        <f>SUM(F34*5)</f>
        <v>30</v>
      </c>
      <c r="H34" s="282" t="s">
        <v>349</v>
      </c>
      <c r="I34" s="13"/>
      <c r="J34" s="380" t="s">
        <v>9</v>
      </c>
      <c r="K34" s="381"/>
      <c r="L34" s="273" t="s">
        <v>335</v>
      </c>
      <c r="M34" s="159" t="s">
        <v>4</v>
      </c>
      <c r="N34" s="139"/>
      <c r="O34" s="140"/>
      <c r="P34" s="390" t="s">
        <v>350</v>
      </c>
      <c r="Q34" s="13"/>
      <c r="R34" s="361" t="s">
        <v>2</v>
      </c>
      <c r="S34" s="362"/>
      <c r="T34" s="273" t="s">
        <v>335</v>
      </c>
      <c r="U34" s="30" t="s">
        <v>4</v>
      </c>
      <c r="V34" s="16">
        <v>6</v>
      </c>
      <c r="W34" s="19">
        <f t="shared" si="1"/>
        <v>30</v>
      </c>
      <c r="X34" s="282" t="s">
        <v>351</v>
      </c>
      <c r="Y34" s="13"/>
      <c r="Z34" s="376" t="s">
        <v>9</v>
      </c>
      <c r="AA34" s="377"/>
      <c r="AB34" s="273" t="s">
        <v>335</v>
      </c>
      <c r="AC34" s="30" t="s">
        <v>4</v>
      </c>
      <c r="AD34" s="151"/>
      <c r="AE34" s="152"/>
      <c r="AF34" s="283" t="s">
        <v>102</v>
      </c>
      <c r="AG34" s="13"/>
      <c r="AH34" s="384"/>
      <c r="AI34" s="384"/>
      <c r="AJ34" s="384"/>
      <c r="AK34" s="96"/>
      <c r="AL34" s="96"/>
      <c r="AM34" s="124"/>
      <c r="AN34" s="382"/>
      <c r="AO34" s="125"/>
      <c r="AP34" s="384"/>
      <c r="AQ34" s="384"/>
      <c r="AR34" s="384"/>
      <c r="AS34" s="96"/>
      <c r="AT34" s="96"/>
      <c r="AU34" s="124"/>
      <c r="AV34" s="382"/>
      <c r="AW34" s="125"/>
      <c r="AX34" s="384"/>
      <c r="AY34" s="384"/>
      <c r="AZ34" s="384"/>
      <c r="BA34" s="96"/>
      <c r="BB34" s="96"/>
      <c r="BC34" s="124"/>
      <c r="BD34" s="382"/>
      <c r="BE34" s="125"/>
      <c r="BF34" s="384"/>
      <c r="BG34" s="384"/>
      <c r="BH34" s="384"/>
      <c r="BI34" s="96"/>
      <c r="BJ34" s="96"/>
      <c r="BK34" s="124"/>
      <c r="BL34" s="382"/>
      <c r="BM34" s="112"/>
      <c r="BN34" s="384"/>
      <c r="BO34" s="384"/>
      <c r="BP34" s="384"/>
      <c r="BQ34" s="96"/>
      <c r="BR34" s="96"/>
      <c r="BS34" s="124"/>
      <c r="BT34" s="382"/>
      <c r="BU34" s="112"/>
      <c r="BV34" s="384"/>
      <c r="BW34" s="384"/>
      <c r="BX34" s="384"/>
      <c r="BY34" s="96"/>
      <c r="BZ34" s="96"/>
      <c r="CA34" s="124"/>
      <c r="CB34" s="382"/>
      <c r="CC34" s="112"/>
      <c r="CD34" s="384"/>
      <c r="CE34" s="384"/>
      <c r="CF34" s="384"/>
      <c r="CG34" s="96"/>
      <c r="CH34" s="96"/>
      <c r="CI34" s="124"/>
      <c r="CJ34" s="382"/>
      <c r="CK34" s="112"/>
      <c r="CL34" s="384"/>
      <c r="CM34" s="384"/>
      <c r="CN34" s="384"/>
      <c r="CO34" s="96"/>
      <c r="CP34" s="96"/>
      <c r="CQ34" s="124"/>
      <c r="CR34" s="382"/>
      <c r="CS34" s="112"/>
      <c r="CT34" s="384"/>
      <c r="CU34" s="384"/>
      <c r="CV34" s="384"/>
      <c r="CW34" s="96"/>
      <c r="CX34" s="96"/>
      <c r="CY34" s="124"/>
      <c r="CZ34" s="382"/>
      <c r="DA34" s="112"/>
      <c r="DB34" s="384"/>
      <c r="DC34" s="384"/>
      <c r="DD34" s="384"/>
      <c r="DE34" s="96"/>
      <c r="DF34" s="96"/>
      <c r="DG34" s="124"/>
      <c r="DH34" s="382"/>
      <c r="DI34" s="112"/>
      <c r="DJ34" s="384"/>
      <c r="DK34" s="384"/>
      <c r="DL34" s="384"/>
      <c r="DM34" s="96"/>
      <c r="DN34" s="96"/>
      <c r="DO34" s="124"/>
      <c r="DP34" s="382"/>
      <c r="DQ34" s="112"/>
      <c r="DR34" s="384"/>
      <c r="DS34" s="384"/>
      <c r="DT34" s="384"/>
      <c r="DU34" s="96"/>
      <c r="DV34" s="96"/>
      <c r="DW34" s="124"/>
      <c r="DX34" s="382"/>
      <c r="DY34" s="112"/>
      <c r="DZ34" s="384"/>
      <c r="EA34" s="384"/>
      <c r="EB34" s="384"/>
      <c r="EC34" s="96"/>
      <c r="ED34" s="96"/>
      <c r="EE34" s="124"/>
      <c r="EF34" s="382"/>
      <c r="EG34" s="112"/>
      <c r="EH34" s="384"/>
      <c r="EI34" s="384"/>
      <c r="EJ34" s="384"/>
      <c r="EK34" s="96"/>
      <c r="EL34" s="96"/>
      <c r="EM34" s="124"/>
      <c r="EN34" s="382"/>
      <c r="EO34" s="112"/>
      <c r="EP34" s="384"/>
      <c r="EQ34" s="384"/>
      <c r="ER34" s="384"/>
      <c r="ES34" s="96"/>
      <c r="ET34" s="96"/>
      <c r="EU34" s="124"/>
      <c r="EV34" s="382"/>
      <c r="EW34" s="112"/>
      <c r="EX34" s="384"/>
      <c r="EY34" s="384"/>
      <c r="EZ34" s="384"/>
      <c r="FA34" s="96"/>
      <c r="FB34" s="96"/>
      <c r="FC34" s="124"/>
      <c r="FD34" s="382"/>
      <c r="FE34" s="112"/>
      <c r="FF34" s="384"/>
      <c r="FG34" s="384"/>
      <c r="FH34" s="384"/>
      <c r="FI34" s="96"/>
      <c r="FJ34" s="96"/>
      <c r="FK34" s="124"/>
      <c r="FL34" s="382"/>
    </row>
    <row r="35" spans="1:168" ht="15" customHeight="1" x14ac:dyDescent="0.25">
      <c r="A35" s="13"/>
      <c r="B35" s="361"/>
      <c r="C35" s="368"/>
      <c r="D35" s="274"/>
      <c r="E35" s="21" t="s">
        <v>5</v>
      </c>
      <c r="F35" s="83">
        <v>6</v>
      </c>
      <c r="G35" s="25">
        <f>SUM(F35*5)</f>
        <v>30</v>
      </c>
      <c r="H35" s="283"/>
      <c r="I35" s="13"/>
      <c r="J35" s="376"/>
      <c r="K35" s="377"/>
      <c r="L35" s="274"/>
      <c r="M35" s="160" t="s">
        <v>5</v>
      </c>
      <c r="N35" s="141"/>
      <c r="O35" s="142"/>
      <c r="P35" s="390"/>
      <c r="Q35" s="13"/>
      <c r="R35" s="361"/>
      <c r="S35" s="362"/>
      <c r="T35" s="274"/>
      <c r="U35" s="21" t="s">
        <v>5</v>
      </c>
      <c r="V35" s="83">
        <v>6</v>
      </c>
      <c r="W35" s="25">
        <f t="shared" si="1"/>
        <v>30</v>
      </c>
      <c r="X35" s="283"/>
      <c r="Y35" s="13"/>
      <c r="Z35" s="376"/>
      <c r="AA35" s="377"/>
      <c r="AB35" s="274"/>
      <c r="AC35" s="21" t="s">
        <v>5</v>
      </c>
      <c r="AD35" s="153"/>
      <c r="AE35" s="154"/>
      <c r="AF35" s="283"/>
      <c r="AG35" s="13"/>
      <c r="AH35" s="384"/>
      <c r="AI35" s="384"/>
      <c r="AJ35" s="384"/>
      <c r="AK35" s="96"/>
      <c r="AL35" s="96"/>
      <c r="AM35" s="124"/>
      <c r="AN35" s="382"/>
      <c r="AO35" s="125"/>
      <c r="AP35" s="384"/>
      <c r="AQ35" s="384"/>
      <c r="AR35" s="384"/>
      <c r="AS35" s="96"/>
      <c r="AT35" s="96"/>
      <c r="AU35" s="124"/>
      <c r="AV35" s="382"/>
      <c r="AW35" s="125"/>
      <c r="AX35" s="384"/>
      <c r="AY35" s="384"/>
      <c r="AZ35" s="384"/>
      <c r="BA35" s="96"/>
      <c r="BB35" s="96"/>
      <c r="BC35" s="124"/>
      <c r="BD35" s="382"/>
      <c r="BE35" s="125"/>
      <c r="BF35" s="384"/>
      <c r="BG35" s="384"/>
      <c r="BH35" s="384"/>
      <c r="BI35" s="96"/>
      <c r="BJ35" s="96"/>
      <c r="BK35" s="124"/>
      <c r="BL35" s="382"/>
      <c r="BM35" s="112"/>
      <c r="BN35" s="384"/>
      <c r="BO35" s="384"/>
      <c r="BP35" s="384"/>
      <c r="BQ35" s="96"/>
      <c r="BR35" s="96"/>
      <c r="BS35" s="124"/>
      <c r="BT35" s="382"/>
      <c r="BU35" s="112"/>
      <c r="BV35" s="384"/>
      <c r="BW35" s="384"/>
      <c r="BX35" s="384"/>
      <c r="BY35" s="96"/>
      <c r="BZ35" s="96"/>
      <c r="CA35" s="124"/>
      <c r="CB35" s="382"/>
      <c r="CC35" s="112"/>
      <c r="CD35" s="384"/>
      <c r="CE35" s="384"/>
      <c r="CF35" s="384"/>
      <c r="CG35" s="96"/>
      <c r="CH35" s="96"/>
      <c r="CI35" s="124"/>
      <c r="CJ35" s="382"/>
      <c r="CK35" s="112"/>
      <c r="CL35" s="384"/>
      <c r="CM35" s="384"/>
      <c r="CN35" s="384"/>
      <c r="CO35" s="96"/>
      <c r="CP35" s="96"/>
      <c r="CQ35" s="124"/>
      <c r="CR35" s="382"/>
      <c r="CS35" s="112"/>
      <c r="CT35" s="384"/>
      <c r="CU35" s="384"/>
      <c r="CV35" s="384"/>
      <c r="CW35" s="96"/>
      <c r="CX35" s="96"/>
      <c r="CY35" s="124"/>
      <c r="CZ35" s="382"/>
      <c r="DA35" s="112"/>
      <c r="DB35" s="384"/>
      <c r="DC35" s="384"/>
      <c r="DD35" s="384"/>
      <c r="DE35" s="96"/>
      <c r="DF35" s="96"/>
      <c r="DG35" s="124"/>
      <c r="DH35" s="382"/>
      <c r="DI35" s="112"/>
      <c r="DJ35" s="384"/>
      <c r="DK35" s="384"/>
      <c r="DL35" s="384"/>
      <c r="DM35" s="96"/>
      <c r="DN35" s="96"/>
      <c r="DO35" s="124"/>
      <c r="DP35" s="382"/>
      <c r="DQ35" s="112"/>
      <c r="DR35" s="384"/>
      <c r="DS35" s="384"/>
      <c r="DT35" s="384"/>
      <c r="DU35" s="96"/>
      <c r="DV35" s="96"/>
      <c r="DW35" s="124"/>
      <c r="DX35" s="382"/>
      <c r="DY35" s="112"/>
      <c r="DZ35" s="384"/>
      <c r="EA35" s="384"/>
      <c r="EB35" s="384"/>
      <c r="EC35" s="96"/>
      <c r="ED35" s="96"/>
      <c r="EE35" s="124"/>
      <c r="EF35" s="382"/>
      <c r="EG35" s="112"/>
      <c r="EH35" s="384"/>
      <c r="EI35" s="384"/>
      <c r="EJ35" s="384"/>
      <c r="EK35" s="96"/>
      <c r="EL35" s="96"/>
      <c r="EM35" s="124"/>
      <c r="EN35" s="382"/>
      <c r="EO35" s="112"/>
      <c r="EP35" s="384"/>
      <c r="EQ35" s="384"/>
      <c r="ER35" s="384"/>
      <c r="ES35" s="96"/>
      <c r="ET35" s="96"/>
      <c r="EU35" s="124"/>
      <c r="EV35" s="382"/>
      <c r="EW35" s="112"/>
      <c r="EX35" s="384"/>
      <c r="EY35" s="384"/>
      <c r="EZ35" s="384"/>
      <c r="FA35" s="96"/>
      <c r="FB35" s="96"/>
      <c r="FC35" s="124"/>
      <c r="FD35" s="382"/>
      <c r="FE35" s="112"/>
      <c r="FF35" s="384"/>
      <c r="FG35" s="384"/>
      <c r="FH35" s="384"/>
      <c r="FI35" s="96"/>
      <c r="FJ35" s="96"/>
      <c r="FK35" s="124"/>
      <c r="FL35" s="382"/>
    </row>
    <row r="36" spans="1:168" ht="15" customHeight="1" x14ac:dyDescent="0.25">
      <c r="A36" s="13"/>
      <c r="B36" s="361"/>
      <c r="C36" s="368"/>
      <c r="D36" s="274"/>
      <c r="E36" s="21" t="s">
        <v>6</v>
      </c>
      <c r="F36" s="16">
        <v>6</v>
      </c>
      <c r="G36" s="25">
        <f>SUM(F36*5)</f>
        <v>30</v>
      </c>
      <c r="H36" s="283"/>
      <c r="I36" s="13"/>
      <c r="J36" s="376"/>
      <c r="K36" s="377"/>
      <c r="L36" s="274"/>
      <c r="M36" s="160" t="s">
        <v>6</v>
      </c>
      <c r="N36" s="139"/>
      <c r="O36" s="142"/>
      <c r="P36" s="390"/>
      <c r="Q36" s="13"/>
      <c r="R36" s="361"/>
      <c r="S36" s="362"/>
      <c r="T36" s="274"/>
      <c r="U36" s="21" t="s">
        <v>6</v>
      </c>
      <c r="V36" s="16">
        <v>6</v>
      </c>
      <c r="W36" s="25">
        <f t="shared" si="1"/>
        <v>30</v>
      </c>
      <c r="X36" s="283"/>
      <c r="Y36" s="13"/>
      <c r="Z36" s="376"/>
      <c r="AA36" s="377"/>
      <c r="AB36" s="274"/>
      <c r="AC36" s="21" t="s">
        <v>6</v>
      </c>
      <c r="AD36" s="151">
        <v>2</v>
      </c>
      <c r="AE36" s="154">
        <f>SUM(AD36*125)</f>
        <v>250</v>
      </c>
      <c r="AF36" s="283"/>
      <c r="AG36" s="13"/>
      <c r="AH36" s="384"/>
      <c r="AI36" s="384"/>
      <c r="AJ36" s="384"/>
      <c r="AK36" s="96"/>
      <c r="AL36" s="96"/>
      <c r="AM36" s="124"/>
      <c r="AN36" s="382"/>
      <c r="AO36" s="125"/>
      <c r="AP36" s="384"/>
      <c r="AQ36" s="384"/>
      <c r="AR36" s="384"/>
      <c r="AS36" s="96"/>
      <c r="AT36" s="96"/>
      <c r="AU36" s="124"/>
      <c r="AV36" s="382"/>
      <c r="AW36" s="125"/>
      <c r="AX36" s="384"/>
      <c r="AY36" s="384"/>
      <c r="AZ36" s="384"/>
      <c r="BA36" s="96"/>
      <c r="BB36" s="96"/>
      <c r="BC36" s="124"/>
      <c r="BD36" s="382"/>
      <c r="BE36" s="125"/>
      <c r="BF36" s="384"/>
      <c r="BG36" s="384"/>
      <c r="BH36" s="384"/>
      <c r="BI36" s="96"/>
      <c r="BJ36" s="96"/>
      <c r="BK36" s="124"/>
      <c r="BL36" s="382"/>
      <c r="BM36" s="112"/>
      <c r="BN36" s="384"/>
      <c r="BO36" s="384"/>
      <c r="BP36" s="384"/>
      <c r="BQ36" s="96"/>
      <c r="BR36" s="96"/>
      <c r="BS36" s="124"/>
      <c r="BT36" s="382"/>
      <c r="BU36" s="112"/>
      <c r="BV36" s="384"/>
      <c r="BW36" s="384"/>
      <c r="BX36" s="384"/>
      <c r="BY36" s="96"/>
      <c r="BZ36" s="96"/>
      <c r="CA36" s="124"/>
      <c r="CB36" s="382"/>
      <c r="CC36" s="112"/>
      <c r="CD36" s="384"/>
      <c r="CE36" s="384"/>
      <c r="CF36" s="384"/>
      <c r="CG36" s="96"/>
      <c r="CH36" s="96"/>
      <c r="CI36" s="124"/>
      <c r="CJ36" s="382"/>
      <c r="CK36" s="112"/>
      <c r="CL36" s="384"/>
      <c r="CM36" s="384"/>
      <c r="CN36" s="384"/>
      <c r="CO36" s="96"/>
      <c r="CP36" s="96"/>
      <c r="CQ36" s="124"/>
      <c r="CR36" s="382"/>
      <c r="CS36" s="112"/>
      <c r="CT36" s="384"/>
      <c r="CU36" s="384"/>
      <c r="CV36" s="384"/>
      <c r="CW36" s="96"/>
      <c r="CX36" s="96"/>
      <c r="CY36" s="124"/>
      <c r="CZ36" s="382"/>
      <c r="DA36" s="112"/>
      <c r="DB36" s="384"/>
      <c r="DC36" s="384"/>
      <c r="DD36" s="384"/>
      <c r="DE36" s="96"/>
      <c r="DF36" s="96"/>
      <c r="DG36" s="124"/>
      <c r="DH36" s="382"/>
      <c r="DI36" s="112"/>
      <c r="DJ36" s="384"/>
      <c r="DK36" s="384"/>
      <c r="DL36" s="384"/>
      <c r="DM36" s="96"/>
      <c r="DN36" s="96"/>
      <c r="DO36" s="124"/>
      <c r="DP36" s="382"/>
      <c r="DQ36" s="112"/>
      <c r="DR36" s="384"/>
      <c r="DS36" s="384"/>
      <c r="DT36" s="384"/>
      <c r="DU36" s="96"/>
      <c r="DV36" s="96"/>
      <c r="DW36" s="124"/>
      <c r="DX36" s="382"/>
      <c r="DY36" s="112"/>
      <c r="DZ36" s="384"/>
      <c r="EA36" s="384"/>
      <c r="EB36" s="384"/>
      <c r="EC36" s="96"/>
      <c r="ED36" s="96"/>
      <c r="EE36" s="124"/>
      <c r="EF36" s="382"/>
      <c r="EG36" s="112"/>
      <c r="EH36" s="384"/>
      <c r="EI36" s="384"/>
      <c r="EJ36" s="384"/>
      <c r="EK36" s="96"/>
      <c r="EL36" s="96"/>
      <c r="EM36" s="124"/>
      <c r="EN36" s="382"/>
      <c r="EO36" s="112"/>
      <c r="EP36" s="384"/>
      <c r="EQ36" s="384"/>
      <c r="ER36" s="384"/>
      <c r="ES36" s="96"/>
      <c r="ET36" s="96"/>
      <c r="EU36" s="124"/>
      <c r="EV36" s="382"/>
      <c r="EW36" s="112"/>
      <c r="EX36" s="384"/>
      <c r="EY36" s="384"/>
      <c r="EZ36" s="384"/>
      <c r="FA36" s="96"/>
      <c r="FB36" s="96"/>
      <c r="FC36" s="124"/>
      <c r="FD36" s="382"/>
      <c r="FE36" s="112"/>
      <c r="FF36" s="384"/>
      <c r="FG36" s="384"/>
      <c r="FH36" s="384"/>
      <c r="FI36" s="96"/>
      <c r="FJ36" s="96"/>
      <c r="FK36" s="124"/>
      <c r="FL36" s="382"/>
    </row>
    <row r="37" spans="1:168" ht="15" customHeight="1" x14ac:dyDescent="0.25">
      <c r="A37" s="13"/>
      <c r="B37" s="361"/>
      <c r="C37" s="368"/>
      <c r="D37" s="274"/>
      <c r="E37" s="21" t="s">
        <v>5</v>
      </c>
      <c r="F37" s="83">
        <v>6</v>
      </c>
      <c r="G37" s="25">
        <f>SUM(F37*5)</f>
        <v>30</v>
      </c>
      <c r="H37" s="283"/>
      <c r="I37" s="13"/>
      <c r="J37" s="376"/>
      <c r="K37" s="377"/>
      <c r="L37" s="274"/>
      <c r="M37" s="160" t="s">
        <v>5</v>
      </c>
      <c r="N37" s="141"/>
      <c r="O37" s="142"/>
      <c r="P37" s="390"/>
      <c r="Q37" s="13"/>
      <c r="R37" s="361"/>
      <c r="S37" s="362"/>
      <c r="T37" s="274"/>
      <c r="U37" s="21" t="s">
        <v>5</v>
      </c>
      <c r="V37" s="83">
        <v>6</v>
      </c>
      <c r="W37" s="25">
        <f t="shared" si="1"/>
        <v>30</v>
      </c>
      <c r="X37" s="283"/>
      <c r="Y37" s="13"/>
      <c r="Z37" s="376"/>
      <c r="AA37" s="377"/>
      <c r="AB37" s="274"/>
      <c r="AC37" s="21" t="s">
        <v>5</v>
      </c>
      <c r="AD37" s="83">
        <v>2</v>
      </c>
      <c r="AE37" s="154">
        <f>SUM(AD37*125)</f>
        <v>250</v>
      </c>
      <c r="AF37" s="283"/>
      <c r="AG37" s="13"/>
      <c r="AH37" s="384"/>
      <c r="AI37" s="384"/>
      <c r="AJ37" s="384"/>
      <c r="AK37" s="96"/>
      <c r="AL37" s="96"/>
      <c r="AM37" s="124"/>
      <c r="AN37" s="382"/>
      <c r="AO37" s="125"/>
      <c r="AP37" s="384"/>
      <c r="AQ37" s="384"/>
      <c r="AR37" s="384"/>
      <c r="AS37" s="96"/>
      <c r="AT37" s="96"/>
      <c r="AU37" s="124"/>
      <c r="AV37" s="382"/>
      <c r="AW37" s="125"/>
      <c r="AX37" s="384"/>
      <c r="AY37" s="384"/>
      <c r="AZ37" s="384"/>
      <c r="BA37" s="96"/>
      <c r="BB37" s="96"/>
      <c r="BC37" s="124"/>
      <c r="BD37" s="382"/>
      <c r="BE37" s="125"/>
      <c r="BF37" s="384"/>
      <c r="BG37" s="384"/>
      <c r="BH37" s="384"/>
      <c r="BI37" s="96"/>
      <c r="BJ37" s="96"/>
      <c r="BK37" s="124"/>
      <c r="BL37" s="382"/>
      <c r="BM37" s="112"/>
      <c r="BN37" s="384"/>
      <c r="BO37" s="384"/>
      <c r="BP37" s="384"/>
      <c r="BQ37" s="96"/>
      <c r="BR37" s="96"/>
      <c r="BS37" s="124"/>
      <c r="BT37" s="382"/>
      <c r="BU37" s="112"/>
      <c r="BV37" s="384"/>
      <c r="BW37" s="384"/>
      <c r="BX37" s="384"/>
      <c r="BY37" s="96"/>
      <c r="BZ37" s="96"/>
      <c r="CA37" s="124"/>
      <c r="CB37" s="382"/>
      <c r="CC37" s="112"/>
      <c r="CD37" s="384"/>
      <c r="CE37" s="384"/>
      <c r="CF37" s="384"/>
      <c r="CG37" s="96"/>
      <c r="CH37" s="96"/>
      <c r="CI37" s="124"/>
      <c r="CJ37" s="382"/>
      <c r="CK37" s="112"/>
      <c r="CL37" s="384"/>
      <c r="CM37" s="384"/>
      <c r="CN37" s="384"/>
      <c r="CO37" s="96"/>
      <c r="CP37" s="96"/>
      <c r="CQ37" s="124"/>
      <c r="CR37" s="382"/>
      <c r="CS37" s="112"/>
      <c r="CT37" s="384"/>
      <c r="CU37" s="384"/>
      <c r="CV37" s="384"/>
      <c r="CW37" s="96"/>
      <c r="CX37" s="96"/>
      <c r="CY37" s="124"/>
      <c r="CZ37" s="382"/>
      <c r="DA37" s="112"/>
      <c r="DB37" s="384"/>
      <c r="DC37" s="384"/>
      <c r="DD37" s="384"/>
      <c r="DE37" s="96"/>
      <c r="DF37" s="96"/>
      <c r="DG37" s="124"/>
      <c r="DH37" s="382"/>
      <c r="DI37" s="112"/>
      <c r="DJ37" s="384"/>
      <c r="DK37" s="384"/>
      <c r="DL37" s="384"/>
      <c r="DM37" s="96"/>
      <c r="DN37" s="96"/>
      <c r="DO37" s="124"/>
      <c r="DP37" s="382"/>
      <c r="DQ37" s="112"/>
      <c r="DR37" s="384"/>
      <c r="DS37" s="384"/>
      <c r="DT37" s="384"/>
      <c r="DU37" s="96"/>
      <c r="DV37" s="96"/>
      <c r="DW37" s="124"/>
      <c r="DX37" s="382"/>
      <c r="DY37" s="112"/>
      <c r="DZ37" s="384"/>
      <c r="EA37" s="384"/>
      <c r="EB37" s="384"/>
      <c r="EC37" s="96"/>
      <c r="ED37" s="96"/>
      <c r="EE37" s="124"/>
      <c r="EF37" s="382"/>
      <c r="EG37" s="112"/>
      <c r="EH37" s="384"/>
      <c r="EI37" s="384"/>
      <c r="EJ37" s="384"/>
      <c r="EK37" s="96"/>
      <c r="EL37" s="96"/>
      <c r="EM37" s="124"/>
      <c r="EN37" s="382"/>
      <c r="EO37" s="112"/>
      <c r="EP37" s="384"/>
      <c r="EQ37" s="384"/>
      <c r="ER37" s="384"/>
      <c r="ES37" s="96"/>
      <c r="ET37" s="96"/>
      <c r="EU37" s="124"/>
      <c r="EV37" s="382"/>
      <c r="EW37" s="112"/>
      <c r="EX37" s="384"/>
      <c r="EY37" s="384"/>
      <c r="EZ37" s="384"/>
      <c r="FA37" s="96"/>
      <c r="FB37" s="96"/>
      <c r="FC37" s="124"/>
      <c r="FD37" s="382"/>
      <c r="FE37" s="112"/>
      <c r="FF37" s="384"/>
      <c r="FG37" s="384"/>
      <c r="FH37" s="384"/>
      <c r="FI37" s="96"/>
      <c r="FJ37" s="96"/>
      <c r="FK37" s="124"/>
      <c r="FL37" s="382"/>
    </row>
    <row r="38" spans="1:168" ht="15" customHeight="1" x14ac:dyDescent="0.25">
      <c r="A38" s="13"/>
      <c r="B38" s="361"/>
      <c r="C38" s="368"/>
      <c r="D38" s="274"/>
      <c r="E38" s="21" t="s">
        <v>7</v>
      </c>
      <c r="F38" s="16"/>
      <c r="G38" s="25"/>
      <c r="H38" s="283"/>
      <c r="I38" s="13"/>
      <c r="J38" s="376"/>
      <c r="K38" s="377"/>
      <c r="L38" s="274"/>
      <c r="M38" s="160" t="s">
        <v>7</v>
      </c>
      <c r="N38" s="139"/>
      <c r="O38" s="142"/>
      <c r="P38" s="390"/>
      <c r="Q38" s="13"/>
      <c r="R38" s="361"/>
      <c r="S38" s="362"/>
      <c r="T38" s="274"/>
      <c r="U38" s="21" t="s">
        <v>7</v>
      </c>
      <c r="V38" s="16">
        <v>6</v>
      </c>
      <c r="W38" s="25">
        <f t="shared" si="1"/>
        <v>30</v>
      </c>
      <c r="X38" s="283"/>
      <c r="Y38" s="13"/>
      <c r="Z38" s="376"/>
      <c r="AA38" s="377"/>
      <c r="AB38" s="274"/>
      <c r="AC38" s="21" t="s">
        <v>7</v>
      </c>
      <c r="AD38" s="83">
        <v>2</v>
      </c>
      <c r="AE38" s="154">
        <f>SUM(AD38*125)</f>
        <v>250</v>
      </c>
      <c r="AF38" s="283"/>
      <c r="AG38" s="13"/>
      <c r="AH38" s="384"/>
      <c r="AI38" s="384"/>
      <c r="AJ38" s="384"/>
      <c r="AK38" s="96"/>
      <c r="AL38" s="96"/>
      <c r="AM38" s="124"/>
      <c r="AN38" s="382"/>
      <c r="AO38" s="125"/>
      <c r="AP38" s="384"/>
      <c r="AQ38" s="384"/>
      <c r="AR38" s="384"/>
      <c r="AS38" s="96"/>
      <c r="AT38" s="96"/>
      <c r="AU38" s="124"/>
      <c r="AV38" s="382"/>
      <c r="AW38" s="125"/>
      <c r="AX38" s="384"/>
      <c r="AY38" s="384"/>
      <c r="AZ38" s="384"/>
      <c r="BA38" s="96"/>
      <c r="BB38" s="96"/>
      <c r="BC38" s="112"/>
      <c r="BD38" s="382"/>
      <c r="BE38" s="125"/>
      <c r="BF38" s="384"/>
      <c r="BG38" s="384"/>
      <c r="BH38" s="384"/>
      <c r="BI38" s="96"/>
      <c r="BJ38" s="96"/>
      <c r="BK38" s="112"/>
      <c r="BL38" s="382"/>
      <c r="BM38" s="112"/>
      <c r="BN38" s="384"/>
      <c r="BO38" s="384"/>
      <c r="BP38" s="384"/>
      <c r="BQ38" s="96"/>
      <c r="BR38" s="96"/>
      <c r="BS38" s="112"/>
      <c r="BT38" s="382"/>
      <c r="BU38" s="112"/>
      <c r="BV38" s="384"/>
      <c r="BW38" s="384"/>
      <c r="BX38" s="384"/>
      <c r="BY38" s="96"/>
      <c r="BZ38" s="96"/>
      <c r="CA38" s="112"/>
      <c r="CB38" s="382"/>
      <c r="CC38" s="112"/>
      <c r="CD38" s="384"/>
      <c r="CE38" s="384"/>
      <c r="CF38" s="384"/>
      <c r="CG38" s="96"/>
      <c r="CH38" s="96"/>
      <c r="CI38" s="112"/>
      <c r="CJ38" s="382"/>
      <c r="CK38" s="112"/>
      <c r="CL38" s="384"/>
      <c r="CM38" s="384"/>
      <c r="CN38" s="384"/>
      <c r="CO38" s="96"/>
      <c r="CP38" s="96"/>
      <c r="CQ38" s="112"/>
      <c r="CR38" s="382"/>
      <c r="CS38" s="112"/>
      <c r="CT38" s="384"/>
      <c r="CU38" s="384"/>
      <c r="CV38" s="384"/>
      <c r="CW38" s="96"/>
      <c r="CX38" s="96"/>
      <c r="CY38" s="112"/>
      <c r="CZ38" s="382"/>
      <c r="DA38" s="112"/>
      <c r="DB38" s="384"/>
      <c r="DC38" s="384"/>
      <c r="DD38" s="384"/>
      <c r="DE38" s="96"/>
      <c r="DF38" s="96"/>
      <c r="DG38" s="112"/>
      <c r="DH38" s="382"/>
      <c r="DI38" s="112"/>
      <c r="DJ38" s="384"/>
      <c r="DK38" s="384"/>
      <c r="DL38" s="384"/>
      <c r="DM38" s="96"/>
      <c r="DN38" s="96"/>
      <c r="DO38" s="112"/>
      <c r="DP38" s="382"/>
      <c r="DQ38" s="112"/>
      <c r="DR38" s="384"/>
      <c r="DS38" s="384"/>
      <c r="DT38" s="384"/>
      <c r="DU38" s="96"/>
      <c r="DV38" s="96"/>
      <c r="DW38" s="112"/>
      <c r="DX38" s="382"/>
      <c r="DY38" s="112"/>
      <c r="DZ38" s="384"/>
      <c r="EA38" s="384"/>
      <c r="EB38" s="384"/>
      <c r="EC38" s="96"/>
      <c r="ED38" s="96"/>
      <c r="EE38" s="112"/>
      <c r="EF38" s="382"/>
      <c r="EG38" s="112"/>
      <c r="EH38" s="384"/>
      <c r="EI38" s="384"/>
      <c r="EJ38" s="384"/>
      <c r="EK38" s="96"/>
      <c r="EL38" s="96"/>
      <c r="EM38" s="112"/>
      <c r="EN38" s="382"/>
      <c r="EO38" s="112"/>
      <c r="EP38" s="384"/>
      <c r="EQ38" s="384"/>
      <c r="ER38" s="384"/>
      <c r="ES38" s="96"/>
      <c r="ET38" s="96"/>
      <c r="EU38" s="112"/>
      <c r="EV38" s="382"/>
      <c r="EW38" s="112"/>
      <c r="EX38" s="384"/>
      <c r="EY38" s="384"/>
      <c r="EZ38" s="384"/>
      <c r="FA38" s="96"/>
      <c r="FB38" s="96"/>
      <c r="FC38" s="112"/>
      <c r="FD38" s="382"/>
      <c r="FE38" s="112"/>
      <c r="FF38" s="384"/>
      <c r="FG38" s="384"/>
      <c r="FH38" s="384"/>
      <c r="FI38" s="96"/>
      <c r="FJ38" s="96"/>
      <c r="FK38" s="112"/>
      <c r="FL38" s="382"/>
    </row>
    <row r="39" spans="1:168" ht="15" customHeight="1" x14ac:dyDescent="0.25">
      <c r="A39" s="13"/>
      <c r="B39" s="361"/>
      <c r="C39" s="368"/>
      <c r="D39" s="274"/>
      <c r="E39" s="27" t="s">
        <v>8</v>
      </c>
      <c r="F39" s="22"/>
      <c r="G39" s="25"/>
      <c r="H39" s="283"/>
      <c r="I39" s="13"/>
      <c r="J39" s="376"/>
      <c r="K39" s="377"/>
      <c r="L39" s="274"/>
      <c r="M39" s="161" t="s">
        <v>8</v>
      </c>
      <c r="N39" s="143"/>
      <c r="O39" s="142"/>
      <c r="P39" s="390"/>
      <c r="Q39" s="13"/>
      <c r="R39" s="361"/>
      <c r="S39" s="362"/>
      <c r="T39" s="274"/>
      <c r="U39" s="27" t="s">
        <v>8</v>
      </c>
      <c r="V39" s="22">
        <v>2</v>
      </c>
      <c r="W39" s="25">
        <f t="shared" si="1"/>
        <v>10</v>
      </c>
      <c r="X39" s="283"/>
      <c r="Y39" s="13"/>
      <c r="Z39" s="376"/>
      <c r="AA39" s="377"/>
      <c r="AB39" s="274"/>
      <c r="AC39" s="27" t="s">
        <v>8</v>
      </c>
      <c r="AD39" s="156"/>
      <c r="AE39" s="154"/>
      <c r="AF39" s="283"/>
      <c r="AG39" s="13"/>
      <c r="AH39" s="384"/>
      <c r="AI39" s="384"/>
      <c r="AJ39" s="384"/>
      <c r="AK39" s="96"/>
      <c r="AL39" s="96"/>
      <c r="AM39" s="124"/>
      <c r="AN39" s="382"/>
      <c r="AO39" s="125"/>
      <c r="AP39" s="384"/>
      <c r="AQ39" s="384"/>
      <c r="AR39" s="384"/>
      <c r="AS39" s="96"/>
      <c r="AT39" s="96"/>
      <c r="AU39" s="124"/>
      <c r="AV39" s="382"/>
      <c r="AW39" s="125"/>
      <c r="AX39" s="384"/>
      <c r="AY39" s="384"/>
      <c r="AZ39" s="384"/>
      <c r="BA39" s="96"/>
      <c r="BB39" s="96"/>
      <c r="BC39" s="124"/>
      <c r="BD39" s="382"/>
      <c r="BE39" s="125"/>
      <c r="BF39" s="384"/>
      <c r="BG39" s="384"/>
      <c r="BH39" s="384"/>
      <c r="BI39" s="96"/>
      <c r="BJ39" s="96"/>
      <c r="BK39" s="124"/>
      <c r="BL39" s="382"/>
      <c r="BM39" s="112"/>
      <c r="BN39" s="384"/>
      <c r="BO39" s="384"/>
      <c r="BP39" s="384"/>
      <c r="BQ39" s="96"/>
      <c r="BR39" s="96"/>
      <c r="BS39" s="124"/>
      <c r="BT39" s="382"/>
      <c r="BU39" s="112"/>
      <c r="BV39" s="384"/>
      <c r="BW39" s="384"/>
      <c r="BX39" s="384"/>
      <c r="BY39" s="96"/>
      <c r="BZ39" s="96"/>
      <c r="CA39" s="124"/>
      <c r="CB39" s="382"/>
      <c r="CC39" s="112"/>
      <c r="CD39" s="384"/>
      <c r="CE39" s="384"/>
      <c r="CF39" s="384"/>
      <c r="CG39" s="96"/>
      <c r="CH39" s="96"/>
      <c r="CI39" s="124"/>
      <c r="CJ39" s="382"/>
      <c r="CK39" s="112"/>
      <c r="CL39" s="384"/>
      <c r="CM39" s="384"/>
      <c r="CN39" s="384"/>
      <c r="CO39" s="96"/>
      <c r="CP39" s="96"/>
      <c r="CQ39" s="124"/>
      <c r="CR39" s="382"/>
      <c r="CS39" s="112"/>
      <c r="CT39" s="384"/>
      <c r="CU39" s="384"/>
      <c r="CV39" s="384"/>
      <c r="CW39" s="96"/>
      <c r="CX39" s="96"/>
      <c r="CY39" s="124"/>
      <c r="CZ39" s="382"/>
      <c r="DA39" s="112"/>
      <c r="DB39" s="384"/>
      <c r="DC39" s="384"/>
      <c r="DD39" s="384"/>
      <c r="DE39" s="96"/>
      <c r="DF39" s="96"/>
      <c r="DG39" s="124"/>
      <c r="DH39" s="382"/>
      <c r="DI39" s="112"/>
      <c r="DJ39" s="384"/>
      <c r="DK39" s="384"/>
      <c r="DL39" s="384"/>
      <c r="DM39" s="96"/>
      <c r="DN39" s="96"/>
      <c r="DO39" s="124"/>
      <c r="DP39" s="382"/>
      <c r="DQ39" s="112"/>
      <c r="DR39" s="384"/>
      <c r="DS39" s="384"/>
      <c r="DT39" s="384"/>
      <c r="DU39" s="96"/>
      <c r="DV39" s="96"/>
      <c r="DW39" s="124"/>
      <c r="DX39" s="382"/>
      <c r="DY39" s="112"/>
      <c r="DZ39" s="384"/>
      <c r="EA39" s="384"/>
      <c r="EB39" s="384"/>
      <c r="EC39" s="96"/>
      <c r="ED39" s="96"/>
      <c r="EE39" s="124"/>
      <c r="EF39" s="382"/>
      <c r="EG39" s="112"/>
      <c r="EH39" s="384"/>
      <c r="EI39" s="384"/>
      <c r="EJ39" s="384"/>
      <c r="EK39" s="96"/>
      <c r="EL39" s="96"/>
      <c r="EM39" s="124"/>
      <c r="EN39" s="382"/>
      <c r="EO39" s="112"/>
      <c r="EP39" s="384"/>
      <c r="EQ39" s="384"/>
      <c r="ER39" s="384"/>
      <c r="ES39" s="96"/>
      <c r="ET39" s="96"/>
      <c r="EU39" s="124"/>
      <c r="EV39" s="382"/>
      <c r="EW39" s="112"/>
      <c r="EX39" s="384"/>
      <c r="EY39" s="384"/>
      <c r="EZ39" s="384"/>
      <c r="FA39" s="96"/>
      <c r="FB39" s="96"/>
      <c r="FC39" s="124"/>
      <c r="FD39" s="382"/>
      <c r="FE39" s="112"/>
      <c r="FF39" s="384"/>
      <c r="FG39" s="384"/>
      <c r="FH39" s="384"/>
      <c r="FI39" s="96"/>
      <c r="FJ39" s="96"/>
      <c r="FK39" s="124"/>
      <c r="FL39" s="382"/>
    </row>
    <row r="40" spans="1:168" ht="15" customHeight="1" thickBot="1" x14ac:dyDescent="0.3">
      <c r="A40" s="13"/>
      <c r="B40" s="363"/>
      <c r="C40" s="369"/>
      <c r="D40" s="275"/>
      <c r="E40" s="35" t="s">
        <v>8</v>
      </c>
      <c r="F40" s="28"/>
      <c r="G40" s="29"/>
      <c r="H40" s="284"/>
      <c r="I40" s="13"/>
      <c r="J40" s="378"/>
      <c r="K40" s="379"/>
      <c r="L40" s="275"/>
      <c r="M40" s="163" t="s">
        <v>8</v>
      </c>
      <c r="N40" s="144"/>
      <c r="O40" s="145"/>
      <c r="P40" s="391"/>
      <c r="Q40" s="13"/>
      <c r="R40" s="363"/>
      <c r="S40" s="364"/>
      <c r="T40" s="275"/>
      <c r="U40" s="35" t="s">
        <v>8</v>
      </c>
      <c r="V40" s="28">
        <v>2</v>
      </c>
      <c r="W40" s="29">
        <f t="shared" si="1"/>
        <v>10</v>
      </c>
      <c r="X40" s="284"/>
      <c r="Y40" s="13"/>
      <c r="Z40" s="378"/>
      <c r="AA40" s="379"/>
      <c r="AB40" s="275"/>
      <c r="AC40" s="35" t="s">
        <v>8</v>
      </c>
      <c r="AD40" s="157">
        <v>2</v>
      </c>
      <c r="AE40" s="158">
        <f>SUM(AD40*125)</f>
        <v>250</v>
      </c>
      <c r="AF40" s="284"/>
      <c r="AG40" s="13"/>
      <c r="AH40" s="384"/>
      <c r="AI40" s="384"/>
      <c r="AJ40" s="384"/>
      <c r="AK40" s="96"/>
      <c r="AL40" s="96"/>
      <c r="AM40" s="124"/>
      <c r="AN40" s="382"/>
      <c r="AO40" s="125"/>
      <c r="AP40" s="384"/>
      <c r="AQ40" s="384"/>
      <c r="AR40" s="384"/>
      <c r="AS40" s="96"/>
      <c r="AT40" s="96"/>
      <c r="AU40" s="124"/>
      <c r="AV40" s="382"/>
      <c r="AW40" s="125"/>
      <c r="AX40" s="384"/>
      <c r="AY40" s="384"/>
      <c r="AZ40" s="384"/>
      <c r="BA40" s="96"/>
      <c r="BB40" s="96"/>
      <c r="BC40" s="124"/>
      <c r="BD40" s="382"/>
      <c r="BE40" s="125"/>
      <c r="BF40" s="384"/>
      <c r="BG40" s="384"/>
      <c r="BH40" s="384"/>
      <c r="BI40" s="96"/>
      <c r="BJ40" s="96"/>
      <c r="BK40" s="124"/>
      <c r="BL40" s="382"/>
      <c r="BM40" s="112"/>
      <c r="BN40" s="384"/>
      <c r="BO40" s="384"/>
      <c r="BP40" s="384"/>
      <c r="BQ40" s="96"/>
      <c r="BR40" s="96"/>
      <c r="BS40" s="124"/>
      <c r="BT40" s="382"/>
      <c r="BU40" s="112"/>
      <c r="BV40" s="384"/>
      <c r="BW40" s="384"/>
      <c r="BX40" s="384"/>
      <c r="BY40" s="96"/>
      <c r="BZ40" s="96"/>
      <c r="CA40" s="124"/>
      <c r="CB40" s="382"/>
      <c r="CC40" s="112"/>
      <c r="CD40" s="384"/>
      <c r="CE40" s="384"/>
      <c r="CF40" s="384"/>
      <c r="CG40" s="96"/>
      <c r="CH40" s="96"/>
      <c r="CI40" s="124"/>
      <c r="CJ40" s="382"/>
      <c r="CK40" s="112"/>
      <c r="CL40" s="384"/>
      <c r="CM40" s="384"/>
      <c r="CN40" s="384"/>
      <c r="CO40" s="96"/>
      <c r="CP40" s="96"/>
      <c r="CQ40" s="124"/>
      <c r="CR40" s="382"/>
      <c r="CS40" s="112"/>
      <c r="CT40" s="384"/>
      <c r="CU40" s="384"/>
      <c r="CV40" s="384"/>
      <c r="CW40" s="96"/>
      <c r="CX40" s="96"/>
      <c r="CY40" s="124"/>
      <c r="CZ40" s="382"/>
      <c r="DA40" s="112"/>
      <c r="DB40" s="384"/>
      <c r="DC40" s="384"/>
      <c r="DD40" s="384"/>
      <c r="DE40" s="96"/>
      <c r="DF40" s="96"/>
      <c r="DG40" s="124"/>
      <c r="DH40" s="382"/>
      <c r="DI40" s="112"/>
      <c r="DJ40" s="384"/>
      <c r="DK40" s="384"/>
      <c r="DL40" s="384"/>
      <c r="DM40" s="96"/>
      <c r="DN40" s="96"/>
      <c r="DO40" s="124"/>
      <c r="DP40" s="382"/>
      <c r="DQ40" s="112"/>
      <c r="DR40" s="384"/>
      <c r="DS40" s="384"/>
      <c r="DT40" s="384"/>
      <c r="DU40" s="96"/>
      <c r="DV40" s="96"/>
      <c r="DW40" s="124"/>
      <c r="DX40" s="382"/>
      <c r="DY40" s="112"/>
      <c r="DZ40" s="384"/>
      <c r="EA40" s="384"/>
      <c r="EB40" s="384"/>
      <c r="EC40" s="96"/>
      <c r="ED40" s="96"/>
      <c r="EE40" s="124"/>
      <c r="EF40" s="382"/>
      <c r="EG40" s="112"/>
      <c r="EH40" s="384"/>
      <c r="EI40" s="384"/>
      <c r="EJ40" s="384"/>
      <c r="EK40" s="96"/>
      <c r="EL40" s="96"/>
      <c r="EM40" s="124"/>
      <c r="EN40" s="382"/>
      <c r="EO40" s="112"/>
      <c r="EP40" s="384"/>
      <c r="EQ40" s="384"/>
      <c r="ER40" s="384"/>
      <c r="ES40" s="96"/>
      <c r="ET40" s="96"/>
      <c r="EU40" s="124"/>
      <c r="EV40" s="382"/>
      <c r="EW40" s="112"/>
      <c r="EX40" s="384"/>
      <c r="EY40" s="384"/>
      <c r="EZ40" s="384"/>
      <c r="FA40" s="96"/>
      <c r="FB40" s="96"/>
      <c r="FC40" s="124"/>
      <c r="FD40" s="382"/>
      <c r="FE40" s="112"/>
      <c r="FF40" s="384"/>
      <c r="FG40" s="384"/>
      <c r="FH40" s="384"/>
      <c r="FI40" s="96"/>
      <c r="FJ40" s="96"/>
      <c r="FK40" s="124"/>
      <c r="FL40" s="382"/>
    </row>
    <row r="41" spans="1:168" ht="15" customHeight="1" thickBot="1" x14ac:dyDescent="0.3">
      <c r="A41" s="13"/>
      <c r="B41" s="13"/>
      <c r="C41" s="14"/>
      <c r="D41" s="13"/>
      <c r="E41" s="13"/>
      <c r="F41" s="14"/>
      <c r="G41" s="37"/>
      <c r="H41" s="13"/>
      <c r="I41" s="13"/>
      <c r="J41" s="13"/>
      <c r="K41" s="14"/>
      <c r="L41" s="13"/>
      <c r="M41" s="13"/>
      <c r="N41" s="14"/>
      <c r="O41" s="37"/>
      <c r="P41" s="13"/>
      <c r="Q41" s="13"/>
      <c r="R41" s="13"/>
      <c r="S41" s="14"/>
      <c r="T41" s="13"/>
      <c r="U41" s="13"/>
      <c r="V41" s="14"/>
      <c r="W41" s="37"/>
      <c r="X41" s="13"/>
      <c r="Y41" s="13"/>
      <c r="Z41" s="13"/>
      <c r="AA41" s="14"/>
      <c r="AB41" s="13"/>
      <c r="AC41" s="13"/>
      <c r="AD41" s="14"/>
      <c r="AE41" s="37"/>
      <c r="AF41" s="13"/>
      <c r="AG41" s="13"/>
      <c r="AH41" s="125"/>
      <c r="AI41" s="96"/>
      <c r="AJ41" s="125"/>
      <c r="AK41" s="125"/>
      <c r="AL41" s="96"/>
      <c r="AM41" s="124"/>
      <c r="AN41" s="125"/>
      <c r="AO41" s="125"/>
      <c r="AP41" s="125"/>
      <c r="AQ41" s="96"/>
      <c r="AR41" s="125"/>
      <c r="AS41" s="125"/>
      <c r="AT41" s="96"/>
      <c r="AU41" s="124"/>
      <c r="AV41" s="125"/>
      <c r="AW41" s="125"/>
      <c r="AX41" s="125"/>
      <c r="AY41" s="96"/>
      <c r="AZ41" s="125"/>
      <c r="BA41" s="125"/>
      <c r="BB41" s="96"/>
      <c r="BC41" s="124"/>
      <c r="BD41" s="125"/>
      <c r="BE41" s="125"/>
      <c r="BF41" s="125"/>
      <c r="BG41" s="96"/>
      <c r="BH41" s="125"/>
      <c r="BI41" s="125"/>
      <c r="BJ41" s="96"/>
      <c r="BK41" s="124"/>
      <c r="BL41" s="125"/>
      <c r="BM41" s="112"/>
      <c r="BN41" s="125"/>
      <c r="BO41" s="96"/>
      <c r="BP41" s="125"/>
      <c r="BQ41" s="125"/>
      <c r="BR41" s="96"/>
      <c r="BS41" s="124"/>
      <c r="BT41" s="125"/>
      <c r="BU41" s="112"/>
      <c r="BV41" s="125"/>
      <c r="BW41" s="96"/>
      <c r="BX41" s="125"/>
      <c r="BY41" s="125"/>
      <c r="BZ41" s="96"/>
      <c r="CA41" s="124"/>
      <c r="CB41" s="125"/>
      <c r="CC41" s="112"/>
      <c r="CD41" s="125"/>
      <c r="CE41" s="96"/>
      <c r="CF41" s="125"/>
      <c r="CG41" s="125"/>
      <c r="CH41" s="96"/>
      <c r="CI41" s="124"/>
      <c r="CJ41" s="125"/>
      <c r="CK41" s="112"/>
      <c r="CL41" s="125"/>
      <c r="CM41" s="96"/>
      <c r="CN41" s="125"/>
      <c r="CO41" s="125"/>
      <c r="CP41" s="96"/>
      <c r="CQ41" s="124"/>
      <c r="CR41" s="125"/>
      <c r="CS41" s="112"/>
      <c r="CT41" s="125"/>
      <c r="CU41" s="96"/>
      <c r="CV41" s="125"/>
      <c r="CW41" s="125"/>
      <c r="CX41" s="96"/>
      <c r="CY41" s="124"/>
      <c r="CZ41" s="125"/>
      <c r="DA41" s="112"/>
      <c r="DB41" s="125"/>
      <c r="DC41" s="96"/>
      <c r="DD41" s="125"/>
      <c r="DE41" s="125"/>
      <c r="DF41" s="96"/>
      <c r="DG41" s="124"/>
      <c r="DH41" s="125"/>
      <c r="DI41" s="112"/>
      <c r="DJ41" s="125"/>
      <c r="DK41" s="96"/>
      <c r="DL41" s="125"/>
      <c r="DM41" s="125"/>
      <c r="DN41" s="96"/>
      <c r="DO41" s="124"/>
      <c r="DP41" s="125"/>
      <c r="DQ41" s="112"/>
      <c r="DR41" s="125"/>
      <c r="DS41" s="96"/>
      <c r="DT41" s="125"/>
      <c r="DU41" s="125"/>
      <c r="DV41" s="96"/>
      <c r="DW41" s="124"/>
      <c r="DX41" s="125"/>
      <c r="DY41" s="112"/>
      <c r="DZ41" s="125"/>
      <c r="EA41" s="96"/>
      <c r="EB41" s="125"/>
      <c r="EC41" s="125"/>
      <c r="ED41" s="96"/>
      <c r="EE41" s="124"/>
      <c r="EF41" s="125"/>
      <c r="EG41" s="112"/>
      <c r="EH41" s="125"/>
      <c r="EI41" s="96"/>
      <c r="EJ41" s="125"/>
      <c r="EK41" s="125"/>
      <c r="EL41" s="96"/>
      <c r="EM41" s="124"/>
      <c r="EN41" s="125"/>
      <c r="EO41" s="112"/>
      <c r="EP41" s="125"/>
      <c r="EQ41" s="96"/>
      <c r="ER41" s="125"/>
      <c r="ES41" s="125"/>
      <c r="ET41" s="96"/>
      <c r="EU41" s="124"/>
      <c r="EV41" s="125"/>
      <c r="EW41" s="112"/>
      <c r="EX41" s="125"/>
      <c r="EY41" s="96"/>
      <c r="EZ41" s="125"/>
      <c r="FA41" s="125"/>
      <c r="FB41" s="96"/>
      <c r="FC41" s="124"/>
      <c r="FD41" s="125"/>
      <c r="FE41" s="112"/>
      <c r="FF41" s="125"/>
      <c r="FG41" s="96"/>
      <c r="FH41" s="125"/>
      <c r="FI41" s="125"/>
      <c r="FJ41" s="96"/>
      <c r="FK41" s="124"/>
      <c r="FL41" s="125"/>
    </row>
    <row r="42" spans="1:168" ht="15" customHeight="1" x14ac:dyDescent="0.25">
      <c r="A42" s="13"/>
      <c r="B42" s="317" t="s">
        <v>319</v>
      </c>
      <c r="C42" s="318"/>
      <c r="D42" s="329" t="s">
        <v>1</v>
      </c>
      <c r="E42" s="315"/>
      <c r="F42" s="33">
        <f>SUM(F13:F40)</f>
        <v>104</v>
      </c>
      <c r="G42" s="34">
        <f>SUM(G13:G40)</f>
        <v>520</v>
      </c>
      <c r="H42" s="38"/>
      <c r="I42" s="13"/>
      <c r="J42" s="317" t="s">
        <v>319</v>
      </c>
      <c r="K42" s="318"/>
      <c r="L42" s="315" t="s">
        <v>1</v>
      </c>
      <c r="M42" s="315"/>
      <c r="N42" s="33">
        <f>SUM(N13:N41)</f>
        <v>2</v>
      </c>
      <c r="O42" s="34">
        <f>SUM(O13:O40)</f>
        <v>250</v>
      </c>
      <c r="P42" s="38"/>
      <c r="Q42" s="13"/>
      <c r="R42" s="317" t="s">
        <v>319</v>
      </c>
      <c r="S42" s="318"/>
      <c r="T42" s="315" t="s">
        <v>1</v>
      </c>
      <c r="U42" s="315"/>
      <c r="V42" s="33">
        <f>SUM(V13:V40)</f>
        <v>164</v>
      </c>
      <c r="W42" s="34">
        <f>SUM(V42*5)</f>
        <v>820</v>
      </c>
      <c r="X42" s="38"/>
      <c r="Y42" s="13"/>
      <c r="Z42" s="317" t="s">
        <v>319</v>
      </c>
      <c r="AA42" s="318"/>
      <c r="AB42" s="315" t="s">
        <v>1</v>
      </c>
      <c r="AC42" s="315"/>
      <c r="AD42" s="33">
        <f>SUM(AD13:AD40)</f>
        <v>22</v>
      </c>
      <c r="AE42" s="34">
        <f>SUM(AE13:AE40)</f>
        <v>2750</v>
      </c>
      <c r="AF42" s="38"/>
      <c r="AG42" s="13"/>
      <c r="AH42" s="382"/>
      <c r="AI42" s="382"/>
      <c r="AJ42" s="383"/>
      <c r="AK42" s="383"/>
      <c r="AL42" s="96"/>
      <c r="AM42" s="124"/>
      <c r="AN42" s="125"/>
      <c r="AO42" s="125"/>
      <c r="AP42" s="382"/>
      <c r="AQ42" s="382"/>
      <c r="AR42" s="383"/>
      <c r="AS42" s="383"/>
      <c r="AT42" s="96"/>
      <c r="AU42" s="124"/>
      <c r="AV42" s="125"/>
      <c r="AW42" s="125"/>
      <c r="AX42" s="382"/>
      <c r="AY42" s="382"/>
      <c r="AZ42" s="383"/>
      <c r="BA42" s="383"/>
      <c r="BB42" s="96"/>
      <c r="BC42" s="124"/>
      <c r="BD42" s="125"/>
      <c r="BE42" s="125"/>
      <c r="BF42" s="382"/>
      <c r="BG42" s="382"/>
      <c r="BH42" s="383"/>
      <c r="BI42" s="383"/>
      <c r="BJ42" s="96"/>
      <c r="BK42" s="124"/>
      <c r="BL42" s="125"/>
      <c r="BM42" s="112"/>
      <c r="BN42" s="382"/>
      <c r="BO42" s="382"/>
      <c r="BP42" s="383"/>
      <c r="BQ42" s="383"/>
      <c r="BR42" s="96"/>
      <c r="BS42" s="124"/>
      <c r="BT42" s="125"/>
      <c r="BU42" s="112"/>
      <c r="BV42" s="382"/>
      <c r="BW42" s="382"/>
      <c r="BX42" s="383"/>
      <c r="BY42" s="383"/>
      <c r="BZ42" s="96"/>
      <c r="CA42" s="124"/>
      <c r="CB42" s="125"/>
      <c r="CC42" s="112"/>
      <c r="CD42" s="382"/>
      <c r="CE42" s="382"/>
      <c r="CF42" s="383"/>
      <c r="CG42" s="383"/>
      <c r="CH42" s="96"/>
      <c r="CI42" s="124"/>
      <c r="CJ42" s="125"/>
      <c r="CK42" s="112"/>
      <c r="CL42" s="382"/>
      <c r="CM42" s="382"/>
      <c r="CN42" s="383"/>
      <c r="CO42" s="383"/>
      <c r="CP42" s="96"/>
      <c r="CQ42" s="124"/>
      <c r="CR42" s="125"/>
      <c r="CS42" s="112"/>
      <c r="CT42" s="382"/>
      <c r="CU42" s="382"/>
      <c r="CV42" s="383"/>
      <c r="CW42" s="383"/>
      <c r="CX42" s="96"/>
      <c r="CY42" s="124"/>
      <c r="CZ42" s="125"/>
      <c r="DA42" s="112"/>
      <c r="DB42" s="382"/>
      <c r="DC42" s="382"/>
      <c r="DD42" s="383"/>
      <c r="DE42" s="383"/>
      <c r="DF42" s="96"/>
      <c r="DG42" s="124"/>
      <c r="DH42" s="125"/>
      <c r="DI42" s="112"/>
      <c r="DJ42" s="382"/>
      <c r="DK42" s="382"/>
      <c r="DL42" s="383"/>
      <c r="DM42" s="383"/>
      <c r="DN42" s="96"/>
      <c r="DO42" s="124"/>
      <c r="DP42" s="125"/>
      <c r="DQ42" s="112"/>
      <c r="DR42" s="382"/>
      <c r="DS42" s="382"/>
      <c r="DT42" s="383"/>
      <c r="DU42" s="383"/>
      <c r="DV42" s="96"/>
      <c r="DW42" s="124"/>
      <c r="DX42" s="125"/>
      <c r="DY42" s="112"/>
      <c r="DZ42" s="382"/>
      <c r="EA42" s="382"/>
      <c r="EB42" s="383"/>
      <c r="EC42" s="383"/>
      <c r="ED42" s="96"/>
      <c r="EE42" s="124"/>
      <c r="EF42" s="125"/>
      <c r="EG42" s="112"/>
      <c r="EH42" s="382"/>
      <c r="EI42" s="382"/>
      <c r="EJ42" s="383"/>
      <c r="EK42" s="383"/>
      <c r="EL42" s="96"/>
      <c r="EM42" s="124"/>
      <c r="EN42" s="125"/>
      <c r="EO42" s="112"/>
      <c r="EP42" s="382"/>
      <c r="EQ42" s="382"/>
      <c r="ER42" s="383"/>
      <c r="ES42" s="383"/>
      <c r="ET42" s="96"/>
      <c r="EU42" s="124"/>
      <c r="EV42" s="125"/>
      <c r="EW42" s="112"/>
      <c r="EX42" s="382"/>
      <c r="EY42" s="382"/>
      <c r="EZ42" s="383"/>
      <c r="FA42" s="383"/>
      <c r="FB42" s="96"/>
      <c r="FC42" s="124"/>
      <c r="FD42" s="125"/>
      <c r="FE42" s="112"/>
      <c r="FF42" s="382"/>
      <c r="FG42" s="382"/>
      <c r="FH42" s="383"/>
      <c r="FI42" s="383"/>
      <c r="FJ42" s="96"/>
      <c r="FK42" s="124"/>
      <c r="FL42" s="125"/>
    </row>
    <row r="43" spans="1:168" ht="15" customHeight="1" thickBot="1" x14ac:dyDescent="0.3">
      <c r="A43" s="13"/>
      <c r="B43" s="319"/>
      <c r="C43" s="320"/>
      <c r="D43" s="330" t="s">
        <v>3</v>
      </c>
      <c r="E43" s="316"/>
      <c r="F43" s="39">
        <v>2</v>
      </c>
      <c r="G43" s="40">
        <f>SUM(F43)*300</f>
        <v>600</v>
      </c>
      <c r="H43" s="41"/>
      <c r="I43" s="13"/>
      <c r="J43" s="319"/>
      <c r="K43" s="320"/>
      <c r="L43" s="316" t="s">
        <v>3</v>
      </c>
      <c r="M43" s="316"/>
      <c r="N43" s="39">
        <v>2</v>
      </c>
      <c r="O43" s="40">
        <f>SUM(N43)*175</f>
        <v>350</v>
      </c>
      <c r="P43" s="41"/>
      <c r="Q43" s="13"/>
      <c r="R43" s="319"/>
      <c r="S43" s="320"/>
      <c r="T43" s="316" t="s">
        <v>3</v>
      </c>
      <c r="U43" s="316"/>
      <c r="V43" s="39">
        <v>7</v>
      </c>
      <c r="W43" s="40">
        <f>SUM(V43)*300</f>
        <v>2100</v>
      </c>
      <c r="X43" s="41"/>
      <c r="Y43" s="13"/>
      <c r="Z43" s="319"/>
      <c r="AA43" s="320"/>
      <c r="AB43" s="316" t="s">
        <v>3</v>
      </c>
      <c r="AC43" s="316"/>
      <c r="AD43" s="39">
        <v>22</v>
      </c>
      <c r="AE43" s="40">
        <f>SUM(AD43)*175</f>
        <v>3850</v>
      </c>
      <c r="AF43" s="41"/>
      <c r="AG43" s="13"/>
      <c r="AH43" s="382"/>
      <c r="AI43" s="382"/>
      <c r="AJ43" s="383"/>
      <c r="AK43" s="383"/>
      <c r="AL43" s="96"/>
      <c r="AM43" s="124"/>
      <c r="AN43" s="125"/>
      <c r="AO43" s="125"/>
      <c r="AP43" s="382"/>
      <c r="AQ43" s="382"/>
      <c r="AR43" s="383"/>
      <c r="AS43" s="383"/>
      <c r="AT43" s="96"/>
      <c r="AU43" s="124"/>
      <c r="AV43" s="125"/>
      <c r="AW43" s="125"/>
      <c r="AX43" s="382"/>
      <c r="AY43" s="382"/>
      <c r="AZ43" s="383"/>
      <c r="BA43" s="383"/>
      <c r="BB43" s="96"/>
      <c r="BC43" s="124"/>
      <c r="BD43" s="125"/>
      <c r="BE43" s="125"/>
      <c r="BF43" s="382"/>
      <c r="BG43" s="382"/>
      <c r="BH43" s="383"/>
      <c r="BI43" s="383"/>
      <c r="BJ43" s="96"/>
      <c r="BK43" s="124"/>
      <c r="BL43" s="125"/>
      <c r="BM43" s="112"/>
      <c r="BN43" s="382"/>
      <c r="BO43" s="382"/>
      <c r="BP43" s="383"/>
      <c r="BQ43" s="383"/>
      <c r="BR43" s="96"/>
      <c r="BS43" s="124"/>
      <c r="BT43" s="125"/>
      <c r="BU43" s="112"/>
      <c r="BV43" s="382"/>
      <c r="BW43" s="382"/>
      <c r="BX43" s="383"/>
      <c r="BY43" s="383"/>
      <c r="BZ43" s="96"/>
      <c r="CA43" s="124"/>
      <c r="CB43" s="125"/>
      <c r="CC43" s="112"/>
      <c r="CD43" s="382"/>
      <c r="CE43" s="382"/>
      <c r="CF43" s="383"/>
      <c r="CG43" s="383"/>
      <c r="CH43" s="96"/>
      <c r="CI43" s="124"/>
      <c r="CJ43" s="125"/>
      <c r="CK43" s="112"/>
      <c r="CL43" s="382"/>
      <c r="CM43" s="382"/>
      <c r="CN43" s="383"/>
      <c r="CO43" s="383"/>
      <c r="CP43" s="96"/>
      <c r="CQ43" s="124"/>
      <c r="CR43" s="125"/>
      <c r="CS43" s="112"/>
      <c r="CT43" s="382"/>
      <c r="CU43" s="382"/>
      <c r="CV43" s="383"/>
      <c r="CW43" s="383"/>
      <c r="CX43" s="96"/>
      <c r="CY43" s="124"/>
      <c r="CZ43" s="125"/>
      <c r="DA43" s="112"/>
      <c r="DB43" s="382"/>
      <c r="DC43" s="382"/>
      <c r="DD43" s="383"/>
      <c r="DE43" s="383"/>
      <c r="DF43" s="96"/>
      <c r="DG43" s="124"/>
      <c r="DH43" s="125"/>
      <c r="DI43" s="112"/>
      <c r="DJ43" s="382"/>
      <c r="DK43" s="382"/>
      <c r="DL43" s="383"/>
      <c r="DM43" s="383"/>
      <c r="DN43" s="96"/>
      <c r="DO43" s="124"/>
      <c r="DP43" s="125"/>
      <c r="DQ43" s="112"/>
      <c r="DR43" s="382"/>
      <c r="DS43" s="382"/>
      <c r="DT43" s="383"/>
      <c r="DU43" s="383"/>
      <c r="DV43" s="96"/>
      <c r="DW43" s="124"/>
      <c r="DX43" s="125"/>
      <c r="DY43" s="112"/>
      <c r="DZ43" s="382"/>
      <c r="EA43" s="382"/>
      <c r="EB43" s="383"/>
      <c r="EC43" s="383"/>
      <c r="ED43" s="96"/>
      <c r="EE43" s="124"/>
      <c r="EF43" s="125"/>
      <c r="EG43" s="112"/>
      <c r="EH43" s="382"/>
      <c r="EI43" s="382"/>
      <c r="EJ43" s="383"/>
      <c r="EK43" s="383"/>
      <c r="EL43" s="96"/>
      <c r="EM43" s="124"/>
      <c r="EN43" s="125"/>
      <c r="EO43" s="112"/>
      <c r="EP43" s="382"/>
      <c r="EQ43" s="382"/>
      <c r="ER43" s="383"/>
      <c r="ES43" s="383"/>
      <c r="ET43" s="96"/>
      <c r="EU43" s="124"/>
      <c r="EV43" s="125"/>
      <c r="EW43" s="112"/>
      <c r="EX43" s="382"/>
      <c r="EY43" s="382"/>
      <c r="EZ43" s="383"/>
      <c r="FA43" s="383"/>
      <c r="FB43" s="96"/>
      <c r="FC43" s="124"/>
      <c r="FD43" s="125"/>
      <c r="FE43" s="112"/>
      <c r="FF43" s="382"/>
      <c r="FG43" s="382"/>
      <c r="FH43" s="383"/>
      <c r="FI43" s="383"/>
      <c r="FJ43" s="96"/>
      <c r="FK43" s="124"/>
      <c r="FL43" s="125"/>
    </row>
    <row r="44" spans="1:168" ht="15" customHeight="1" x14ac:dyDescent="0.25"/>
  </sheetData>
  <mergeCells count="418">
    <mergeCell ref="ER43:ES43"/>
    <mergeCell ref="EZ43:FA43"/>
    <mergeCell ref="FH43:FI43"/>
    <mergeCell ref="ER42:ES42"/>
    <mergeCell ref="EX42:EY43"/>
    <mergeCell ref="EZ42:FA42"/>
    <mergeCell ref="FF42:FG43"/>
    <mergeCell ref="FH42:FI42"/>
    <mergeCell ref="D43:E43"/>
    <mergeCell ref="L43:M43"/>
    <mergeCell ref="T43:U43"/>
    <mergeCell ref="AB43:AC43"/>
    <mergeCell ref="AJ43:AK43"/>
    <mergeCell ref="DT42:DU42"/>
    <mergeCell ref="DZ42:EA43"/>
    <mergeCell ref="EB42:EC42"/>
    <mergeCell ref="EH42:EI43"/>
    <mergeCell ref="EJ42:EK42"/>
    <mergeCell ref="EP42:EQ43"/>
    <mergeCell ref="DT43:DU43"/>
    <mergeCell ref="EB43:EC43"/>
    <mergeCell ref="EJ43:EK43"/>
    <mergeCell ref="CV42:CW42"/>
    <mergeCell ref="DB42:DC43"/>
    <mergeCell ref="DD42:DE42"/>
    <mergeCell ref="DJ42:DK43"/>
    <mergeCell ref="DL42:DM42"/>
    <mergeCell ref="DR42:DS43"/>
    <mergeCell ref="CV43:CW43"/>
    <mergeCell ref="DD43:DE43"/>
    <mergeCell ref="DL43:DM43"/>
    <mergeCell ref="BX42:BY42"/>
    <mergeCell ref="CD42:CE43"/>
    <mergeCell ref="CF42:CG42"/>
    <mergeCell ref="CL42:CM43"/>
    <mergeCell ref="CN42:CO42"/>
    <mergeCell ref="CT42:CU43"/>
    <mergeCell ref="BX43:BY43"/>
    <mergeCell ref="CF43:CG43"/>
    <mergeCell ref="CN43:CO43"/>
    <mergeCell ref="AZ42:BA42"/>
    <mergeCell ref="BF42:BG43"/>
    <mergeCell ref="BH42:BI42"/>
    <mergeCell ref="BN42:BO43"/>
    <mergeCell ref="BP42:BQ42"/>
    <mergeCell ref="BV42:BW43"/>
    <mergeCell ref="AZ43:BA43"/>
    <mergeCell ref="BH43:BI43"/>
    <mergeCell ref="BP43:BQ43"/>
    <mergeCell ref="AB42:AC42"/>
    <mergeCell ref="AH42:AI43"/>
    <mergeCell ref="AJ42:AK42"/>
    <mergeCell ref="AP42:AQ43"/>
    <mergeCell ref="AR42:AS42"/>
    <mergeCell ref="AX42:AY43"/>
    <mergeCell ref="AR43:AS43"/>
    <mergeCell ref="FF34:FG40"/>
    <mergeCell ref="FH34:FH40"/>
    <mergeCell ref="DT34:DT40"/>
    <mergeCell ref="DX34:DX40"/>
    <mergeCell ref="CT34:CU40"/>
    <mergeCell ref="CV34:CV40"/>
    <mergeCell ref="CZ34:CZ40"/>
    <mergeCell ref="DB34:DC40"/>
    <mergeCell ref="DD34:DD40"/>
    <mergeCell ref="DH34:DH40"/>
    <mergeCell ref="CD34:CE40"/>
    <mergeCell ref="CF34:CF40"/>
    <mergeCell ref="CJ34:CJ40"/>
    <mergeCell ref="CL34:CM40"/>
    <mergeCell ref="CN34:CN40"/>
    <mergeCell ref="CR34:CR40"/>
    <mergeCell ref="BN34:BO40"/>
    <mergeCell ref="FL34:FL40"/>
    <mergeCell ref="B42:C43"/>
    <mergeCell ref="D42:E42"/>
    <mergeCell ref="J42:K43"/>
    <mergeCell ref="L42:M42"/>
    <mergeCell ref="R42:S43"/>
    <mergeCell ref="T42:U42"/>
    <mergeCell ref="Z42:AA43"/>
    <mergeCell ref="EP34:EQ40"/>
    <mergeCell ref="ER34:ER40"/>
    <mergeCell ref="EV34:EV40"/>
    <mergeCell ref="EX34:EY40"/>
    <mergeCell ref="EZ34:EZ40"/>
    <mergeCell ref="FD34:FD40"/>
    <mergeCell ref="DZ34:EA40"/>
    <mergeCell ref="EB34:EB40"/>
    <mergeCell ref="EF34:EF40"/>
    <mergeCell ref="EH34:EI40"/>
    <mergeCell ref="EJ34:EJ40"/>
    <mergeCell ref="EN34:EN40"/>
    <mergeCell ref="DJ34:DK40"/>
    <mergeCell ref="DL34:DL40"/>
    <mergeCell ref="DP34:DP40"/>
    <mergeCell ref="DR34:DS40"/>
    <mergeCell ref="BP34:BP40"/>
    <mergeCell ref="BT34:BT40"/>
    <mergeCell ref="BV34:BW40"/>
    <mergeCell ref="BX34:BX40"/>
    <mergeCell ref="CB34:CB40"/>
    <mergeCell ref="AX34:AY40"/>
    <mergeCell ref="AZ34:AZ40"/>
    <mergeCell ref="BD34:BD40"/>
    <mergeCell ref="BF34:BG40"/>
    <mergeCell ref="BH34:BH40"/>
    <mergeCell ref="BL34:BL40"/>
    <mergeCell ref="AH34:AI40"/>
    <mergeCell ref="AJ34:AJ40"/>
    <mergeCell ref="AN34:AN40"/>
    <mergeCell ref="AP34:AQ40"/>
    <mergeCell ref="AR34:AR40"/>
    <mergeCell ref="AV34:AV40"/>
    <mergeCell ref="R34:S40"/>
    <mergeCell ref="T34:T40"/>
    <mergeCell ref="X34:X40"/>
    <mergeCell ref="Z34:AA40"/>
    <mergeCell ref="AB34:AB40"/>
    <mergeCell ref="AF34:AF40"/>
    <mergeCell ref="B34:C40"/>
    <mergeCell ref="D34:D40"/>
    <mergeCell ref="H34:H40"/>
    <mergeCell ref="J34:K40"/>
    <mergeCell ref="L34:L40"/>
    <mergeCell ref="P34:P40"/>
    <mergeCell ref="EX27:EY33"/>
    <mergeCell ref="EZ27:EZ33"/>
    <mergeCell ref="FD27:FD33"/>
    <mergeCell ref="DR27:DS33"/>
    <mergeCell ref="DT27:DT33"/>
    <mergeCell ref="DX27:DX33"/>
    <mergeCell ref="DZ27:EA33"/>
    <mergeCell ref="EB27:EB33"/>
    <mergeCell ref="EF27:EF33"/>
    <mergeCell ref="DB27:DC33"/>
    <mergeCell ref="DD27:DD33"/>
    <mergeCell ref="DH27:DH33"/>
    <mergeCell ref="DJ27:DK33"/>
    <mergeCell ref="DL27:DL33"/>
    <mergeCell ref="DP27:DP33"/>
    <mergeCell ref="CL27:CM33"/>
    <mergeCell ref="CN27:CN33"/>
    <mergeCell ref="CR27:CR33"/>
    <mergeCell ref="FF27:FG33"/>
    <mergeCell ref="FH27:FH33"/>
    <mergeCell ref="FL27:FL33"/>
    <mergeCell ref="EH27:EI33"/>
    <mergeCell ref="EJ27:EJ33"/>
    <mergeCell ref="EN27:EN33"/>
    <mergeCell ref="EP27:EQ33"/>
    <mergeCell ref="ER27:ER33"/>
    <mergeCell ref="EV27:EV33"/>
    <mergeCell ref="CT27:CU33"/>
    <mergeCell ref="CV27:CV33"/>
    <mergeCell ref="CZ27:CZ33"/>
    <mergeCell ref="BV27:BW33"/>
    <mergeCell ref="BX27:BX33"/>
    <mergeCell ref="CB27:CB33"/>
    <mergeCell ref="CD27:CE33"/>
    <mergeCell ref="CF27:CF33"/>
    <mergeCell ref="CJ27:CJ33"/>
    <mergeCell ref="BF27:BG33"/>
    <mergeCell ref="BH27:BH33"/>
    <mergeCell ref="BL27:BL33"/>
    <mergeCell ref="BN27:BO33"/>
    <mergeCell ref="BP27:BP33"/>
    <mergeCell ref="BT27:BT33"/>
    <mergeCell ref="AP27:AQ33"/>
    <mergeCell ref="AR27:AR33"/>
    <mergeCell ref="AV27:AV33"/>
    <mergeCell ref="AX27:AY33"/>
    <mergeCell ref="AZ27:AZ33"/>
    <mergeCell ref="BD27:BD33"/>
    <mergeCell ref="Z27:AA33"/>
    <mergeCell ref="AB27:AB33"/>
    <mergeCell ref="AF27:AF33"/>
    <mergeCell ref="AH27:AI33"/>
    <mergeCell ref="AJ27:AJ33"/>
    <mergeCell ref="AN27:AN33"/>
    <mergeCell ref="FL20:FL26"/>
    <mergeCell ref="B27:C33"/>
    <mergeCell ref="D27:D33"/>
    <mergeCell ref="H27:H33"/>
    <mergeCell ref="J27:K33"/>
    <mergeCell ref="L27:L33"/>
    <mergeCell ref="P27:P33"/>
    <mergeCell ref="R27:S33"/>
    <mergeCell ref="T27:T33"/>
    <mergeCell ref="X27:X33"/>
    <mergeCell ref="EV20:EV26"/>
    <mergeCell ref="EX20:EY26"/>
    <mergeCell ref="EZ20:EZ26"/>
    <mergeCell ref="FD20:FD26"/>
    <mergeCell ref="FF20:FG26"/>
    <mergeCell ref="FH20:FH26"/>
    <mergeCell ref="EF20:EF26"/>
    <mergeCell ref="EH20:EI26"/>
    <mergeCell ref="EJ20:EJ26"/>
    <mergeCell ref="EN20:EN26"/>
    <mergeCell ref="EP20:EQ26"/>
    <mergeCell ref="ER20:ER26"/>
    <mergeCell ref="DP20:DP26"/>
    <mergeCell ref="DR20:DS26"/>
    <mergeCell ref="DT20:DT26"/>
    <mergeCell ref="DX20:DX26"/>
    <mergeCell ref="DZ20:EA26"/>
    <mergeCell ref="EB20:EB26"/>
    <mergeCell ref="CZ20:CZ26"/>
    <mergeCell ref="DB20:DC26"/>
    <mergeCell ref="DD20:DD26"/>
    <mergeCell ref="DH20:DH26"/>
    <mergeCell ref="DJ20:DK26"/>
    <mergeCell ref="DL20:DL26"/>
    <mergeCell ref="CJ20:CJ26"/>
    <mergeCell ref="CL20:CM26"/>
    <mergeCell ref="CN20:CN26"/>
    <mergeCell ref="CR20:CR26"/>
    <mergeCell ref="CT20:CU26"/>
    <mergeCell ref="CV20:CV26"/>
    <mergeCell ref="BT20:BT26"/>
    <mergeCell ref="BV20:BW26"/>
    <mergeCell ref="BX20:BX26"/>
    <mergeCell ref="CB20:CB26"/>
    <mergeCell ref="CD20:CE26"/>
    <mergeCell ref="CF20:CF26"/>
    <mergeCell ref="BD20:BD26"/>
    <mergeCell ref="BF20:BG26"/>
    <mergeCell ref="BH20:BH26"/>
    <mergeCell ref="BL20:BL26"/>
    <mergeCell ref="BN20:BO26"/>
    <mergeCell ref="BP20:BP26"/>
    <mergeCell ref="AN20:AN26"/>
    <mergeCell ref="AP20:AQ26"/>
    <mergeCell ref="AR20:AR26"/>
    <mergeCell ref="AV20:AV26"/>
    <mergeCell ref="AX20:AY26"/>
    <mergeCell ref="AZ20:AZ26"/>
    <mergeCell ref="X20:X26"/>
    <mergeCell ref="Z20:AA26"/>
    <mergeCell ref="AB20:AB26"/>
    <mergeCell ref="AF20:AF26"/>
    <mergeCell ref="AH20:AI26"/>
    <mergeCell ref="AJ20:AJ26"/>
    <mergeCell ref="FH13:FH19"/>
    <mergeCell ref="FL13:FL19"/>
    <mergeCell ref="B20:C26"/>
    <mergeCell ref="D20:D26"/>
    <mergeCell ref="H20:H26"/>
    <mergeCell ref="J20:K26"/>
    <mergeCell ref="L20:L26"/>
    <mergeCell ref="P20:P26"/>
    <mergeCell ref="R20:S26"/>
    <mergeCell ref="T20:T26"/>
    <mergeCell ref="ER13:ER19"/>
    <mergeCell ref="EV13:EV19"/>
    <mergeCell ref="EX13:EY19"/>
    <mergeCell ref="EZ13:EZ19"/>
    <mergeCell ref="FD13:FD19"/>
    <mergeCell ref="FF13:FG19"/>
    <mergeCell ref="EB13:EB19"/>
    <mergeCell ref="EF13:EF19"/>
    <mergeCell ref="EH13:EI19"/>
    <mergeCell ref="EJ13:EJ19"/>
    <mergeCell ref="EN13:EN19"/>
    <mergeCell ref="EP13:EQ19"/>
    <mergeCell ref="DL13:DL19"/>
    <mergeCell ref="DP13:DP19"/>
    <mergeCell ref="DR13:DS19"/>
    <mergeCell ref="DT13:DT19"/>
    <mergeCell ref="DX13:DX19"/>
    <mergeCell ref="DZ13:EA19"/>
    <mergeCell ref="CV13:CV19"/>
    <mergeCell ref="CZ13:CZ19"/>
    <mergeCell ref="DB13:DC19"/>
    <mergeCell ref="DD13:DD19"/>
    <mergeCell ref="DH13:DH19"/>
    <mergeCell ref="DJ13:DK19"/>
    <mergeCell ref="CF13:CF19"/>
    <mergeCell ref="CJ13:CJ19"/>
    <mergeCell ref="CL13:CM19"/>
    <mergeCell ref="CN13:CN19"/>
    <mergeCell ref="CR13:CR19"/>
    <mergeCell ref="CT13:CU19"/>
    <mergeCell ref="BP13:BP19"/>
    <mergeCell ref="BT13:BT19"/>
    <mergeCell ref="BV13:BW19"/>
    <mergeCell ref="BX13:BX19"/>
    <mergeCell ref="CB13:CB19"/>
    <mergeCell ref="CD13:CE19"/>
    <mergeCell ref="BF13:BG19"/>
    <mergeCell ref="BH13:BH19"/>
    <mergeCell ref="BL13:BL19"/>
    <mergeCell ref="BN13:BO19"/>
    <mergeCell ref="AJ13:AJ19"/>
    <mergeCell ref="AN13:AN19"/>
    <mergeCell ref="AP13:AQ19"/>
    <mergeCell ref="AR13:AR19"/>
    <mergeCell ref="AV13:AV19"/>
    <mergeCell ref="AX13:AY19"/>
    <mergeCell ref="T13:T19"/>
    <mergeCell ref="X13:X19"/>
    <mergeCell ref="Z13:AA19"/>
    <mergeCell ref="AB13:AB19"/>
    <mergeCell ref="AF13:AF19"/>
    <mergeCell ref="AH13:AI19"/>
    <mergeCell ref="EZ12:FA12"/>
    <mergeCell ref="FF12:FG12"/>
    <mergeCell ref="FH12:FI12"/>
    <mergeCell ref="EJ12:EK12"/>
    <mergeCell ref="EP12:EQ12"/>
    <mergeCell ref="ER12:ES12"/>
    <mergeCell ref="EX12:EY12"/>
    <mergeCell ref="BV12:BW12"/>
    <mergeCell ref="BX12:BY12"/>
    <mergeCell ref="CD12:CE12"/>
    <mergeCell ref="AJ12:AK12"/>
    <mergeCell ref="AP12:AQ12"/>
    <mergeCell ref="AR12:AS12"/>
    <mergeCell ref="AX12:AY12"/>
    <mergeCell ref="AZ12:BA12"/>
    <mergeCell ref="BF12:BG12"/>
    <mergeCell ref="AZ13:AZ19"/>
    <mergeCell ref="BD13:BD19"/>
    <mergeCell ref="B13:C19"/>
    <mergeCell ref="D13:D19"/>
    <mergeCell ref="H13:H19"/>
    <mergeCell ref="J13:K19"/>
    <mergeCell ref="L13:L19"/>
    <mergeCell ref="P13:P19"/>
    <mergeCell ref="R13:S19"/>
    <mergeCell ref="EB12:EC12"/>
    <mergeCell ref="EH12:EI12"/>
    <mergeCell ref="DD12:DE12"/>
    <mergeCell ref="DJ12:DK12"/>
    <mergeCell ref="DL12:DM12"/>
    <mergeCell ref="DR12:DS12"/>
    <mergeCell ref="DT12:DU12"/>
    <mergeCell ref="DZ12:EA12"/>
    <mergeCell ref="CF12:CG12"/>
    <mergeCell ref="CL12:CM12"/>
    <mergeCell ref="CN12:CO12"/>
    <mergeCell ref="CT12:CU12"/>
    <mergeCell ref="CV12:CW12"/>
    <mergeCell ref="DB12:DC12"/>
    <mergeCell ref="BH12:BI12"/>
    <mergeCell ref="BN12:BO12"/>
    <mergeCell ref="BP12:BQ12"/>
    <mergeCell ref="FF11:FL11"/>
    <mergeCell ref="B12:C12"/>
    <mergeCell ref="D12:E12"/>
    <mergeCell ref="J12:K12"/>
    <mergeCell ref="L12:M12"/>
    <mergeCell ref="R12:S12"/>
    <mergeCell ref="T12:U12"/>
    <mergeCell ref="Z12:AA12"/>
    <mergeCell ref="AB12:AC12"/>
    <mergeCell ref="AH12:AI12"/>
    <mergeCell ref="DJ11:DP11"/>
    <mergeCell ref="DR11:DX11"/>
    <mergeCell ref="DZ11:EF11"/>
    <mergeCell ref="EH11:EN11"/>
    <mergeCell ref="EP11:EV11"/>
    <mergeCell ref="EX11:FD11"/>
    <mergeCell ref="BN11:BT11"/>
    <mergeCell ref="BV11:CB11"/>
    <mergeCell ref="CD11:CJ11"/>
    <mergeCell ref="CL11:CR11"/>
    <mergeCell ref="CT11:CZ11"/>
    <mergeCell ref="DB11:DH11"/>
    <mergeCell ref="BF6:BG7"/>
    <mergeCell ref="BH6:BH7"/>
    <mergeCell ref="B11:H11"/>
    <mergeCell ref="J11:P11"/>
    <mergeCell ref="R11:X11"/>
    <mergeCell ref="Z11:AF11"/>
    <mergeCell ref="AH11:AN11"/>
    <mergeCell ref="AP11:AV11"/>
    <mergeCell ref="AX11:BD11"/>
    <mergeCell ref="BF11:BL11"/>
    <mergeCell ref="AH6:AI7"/>
    <mergeCell ref="AJ6:AJ7"/>
    <mergeCell ref="AP6:AQ7"/>
    <mergeCell ref="AR6:AR7"/>
    <mergeCell ref="AX6:AY7"/>
    <mergeCell ref="AZ6:AZ7"/>
    <mergeCell ref="B6:C7"/>
    <mergeCell ref="D6:D7"/>
    <mergeCell ref="J6:K7"/>
    <mergeCell ref="L6:L7"/>
    <mergeCell ref="R6:S7"/>
    <mergeCell ref="T6:T7"/>
    <mergeCell ref="Z6:AA7"/>
    <mergeCell ref="AB6:AB7"/>
    <mergeCell ref="AH4:AI5"/>
    <mergeCell ref="AX3:BD3"/>
    <mergeCell ref="BF3:BL3"/>
    <mergeCell ref="B4:C5"/>
    <mergeCell ref="D4:F5"/>
    <mergeCell ref="J4:K5"/>
    <mergeCell ref="L4:N5"/>
    <mergeCell ref="R4:S5"/>
    <mergeCell ref="T4:V5"/>
    <mergeCell ref="Z4:AA5"/>
    <mergeCell ref="AB4:AD5"/>
    <mergeCell ref="B3:H3"/>
    <mergeCell ref="J3:P3"/>
    <mergeCell ref="R3:X3"/>
    <mergeCell ref="Z3:AF3"/>
    <mergeCell ref="AH3:AN3"/>
    <mergeCell ref="AP3:AV3"/>
    <mergeCell ref="BF4:BG5"/>
    <mergeCell ref="BH4:BJ5"/>
    <mergeCell ref="AJ4:AL5"/>
    <mergeCell ref="AP4:AQ5"/>
    <mergeCell ref="AR4:AT5"/>
    <mergeCell ref="AX4:AY5"/>
    <mergeCell ref="AZ4:BB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Z44"/>
  <sheetViews>
    <sheetView zoomScale="80" zoomScaleNormal="80" workbookViewId="0">
      <selection activeCell="GZ41" sqref="GZ41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5.425781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  <col min="97" max="97" width="5.42578125" customWidth="1"/>
    <col min="98" max="98" width="6" customWidth="1"/>
    <col min="99" max="99" width="6.42578125" customWidth="1"/>
    <col min="100" max="101" width="5.42578125" customWidth="1"/>
    <col min="102" max="102" width="10.85546875" style="2" customWidth="1"/>
    <col min="103" max="103" width="10.7109375" customWidth="1"/>
    <col min="104" max="104" width="12.7109375" customWidth="1"/>
    <col min="105" max="105" width="5.42578125" customWidth="1"/>
    <col min="106" max="106" width="6" customWidth="1"/>
    <col min="107" max="107" width="6.42578125" customWidth="1"/>
    <col min="108" max="109" width="5.42578125" customWidth="1"/>
    <col min="110" max="110" width="10.85546875" style="2" customWidth="1"/>
    <col min="111" max="111" width="10.7109375" customWidth="1"/>
    <col min="112" max="112" width="12.7109375" customWidth="1"/>
    <col min="113" max="113" width="5.42578125" customWidth="1"/>
    <col min="114" max="114" width="6" customWidth="1"/>
    <col min="115" max="115" width="6.42578125" customWidth="1"/>
    <col min="116" max="117" width="5.42578125" customWidth="1"/>
    <col min="118" max="118" width="10.85546875" style="2" customWidth="1"/>
    <col min="119" max="119" width="10.7109375" customWidth="1"/>
    <col min="120" max="120" width="12.7109375" customWidth="1"/>
    <col min="121" max="121" width="5.42578125" customWidth="1"/>
    <col min="122" max="122" width="6" customWidth="1"/>
    <col min="123" max="123" width="6.42578125" customWidth="1"/>
    <col min="124" max="125" width="5.42578125" customWidth="1"/>
    <col min="126" max="126" width="10.85546875" style="2" customWidth="1"/>
    <col min="127" max="127" width="10.7109375" customWidth="1"/>
    <col min="128" max="128" width="12.7109375" customWidth="1"/>
    <col min="129" max="129" width="5.42578125" customWidth="1"/>
    <col min="130" max="130" width="6" customWidth="1"/>
    <col min="131" max="131" width="6.42578125" customWidth="1"/>
    <col min="132" max="133" width="5.42578125" customWidth="1"/>
    <col min="134" max="134" width="10.85546875" style="2" customWidth="1"/>
    <col min="135" max="135" width="10.7109375" customWidth="1"/>
    <col min="136" max="136" width="12.7109375" customWidth="1"/>
    <col min="137" max="137" width="5.42578125" customWidth="1"/>
    <col min="138" max="138" width="6" customWidth="1"/>
    <col min="139" max="139" width="6.42578125" customWidth="1"/>
    <col min="140" max="141" width="5.42578125" customWidth="1"/>
    <col min="142" max="142" width="10.85546875" style="2" customWidth="1"/>
    <col min="143" max="143" width="10.7109375" style="2" customWidth="1"/>
    <col min="144" max="144" width="12.7109375" customWidth="1"/>
    <col min="145" max="145" width="5.42578125" customWidth="1"/>
    <col min="146" max="146" width="6" customWidth="1"/>
    <col min="147" max="147" width="6.42578125" customWidth="1"/>
    <col min="148" max="149" width="5.42578125" customWidth="1"/>
    <col min="150" max="150" width="10.85546875" style="2" customWidth="1"/>
    <col min="151" max="151" width="10.7109375" customWidth="1"/>
    <col min="152" max="152" width="12.7109375" customWidth="1"/>
    <col min="153" max="153" width="5.42578125" customWidth="1"/>
    <col min="154" max="154" width="6" customWidth="1"/>
    <col min="155" max="155" width="6.42578125" customWidth="1"/>
    <col min="156" max="157" width="5.42578125" customWidth="1"/>
    <col min="158" max="158" width="10.85546875" style="2" customWidth="1"/>
    <col min="159" max="159" width="10.7109375" customWidth="1"/>
    <col min="160" max="160" width="12.7109375" customWidth="1"/>
    <col min="161" max="161" width="5.42578125" customWidth="1"/>
    <col min="162" max="162" width="6" customWidth="1"/>
    <col min="163" max="163" width="6.42578125" customWidth="1"/>
    <col min="164" max="165" width="5.42578125" customWidth="1"/>
    <col min="166" max="166" width="10.85546875" style="2" customWidth="1"/>
    <col min="167" max="167" width="10.7109375" customWidth="1"/>
    <col min="168" max="168" width="12.7109375" customWidth="1"/>
    <col min="169" max="169" width="5.42578125" customWidth="1"/>
    <col min="170" max="170" width="6" customWidth="1"/>
    <col min="171" max="171" width="6.42578125" customWidth="1"/>
    <col min="172" max="173" width="5.42578125" customWidth="1"/>
    <col min="174" max="174" width="10.85546875" style="2" customWidth="1"/>
    <col min="175" max="175" width="10.7109375" customWidth="1"/>
    <col min="176" max="176" width="12.7109375" customWidth="1"/>
    <col min="177" max="177" width="5.42578125" customWidth="1"/>
    <col min="178" max="178" width="6" customWidth="1"/>
    <col min="179" max="179" width="6.42578125" customWidth="1"/>
    <col min="180" max="181" width="5.42578125" customWidth="1"/>
    <col min="182" max="182" width="10.85546875" style="2" customWidth="1"/>
    <col min="183" max="183" width="10.7109375" customWidth="1"/>
    <col min="184" max="184" width="12.7109375" customWidth="1"/>
    <col min="185" max="185" width="5.42578125" customWidth="1"/>
    <col min="186" max="186" width="6" customWidth="1"/>
    <col min="187" max="187" width="6.42578125" customWidth="1"/>
    <col min="188" max="189" width="5.42578125" customWidth="1"/>
    <col min="190" max="190" width="10.85546875" style="2" customWidth="1"/>
    <col min="191" max="191" width="10.7109375" customWidth="1"/>
    <col min="192" max="192" width="12.7109375" customWidth="1"/>
    <col min="193" max="193" width="5.42578125" customWidth="1"/>
    <col min="194" max="194" width="6" customWidth="1"/>
    <col min="195" max="195" width="6.42578125" customWidth="1"/>
    <col min="196" max="197" width="5.42578125" customWidth="1"/>
    <col min="198" max="198" width="10.85546875" style="2" customWidth="1"/>
    <col min="199" max="199" width="10.7109375" customWidth="1"/>
    <col min="200" max="200" width="12.7109375" customWidth="1"/>
    <col min="201" max="201" width="5.42578125" customWidth="1"/>
    <col min="202" max="202" width="6" customWidth="1"/>
    <col min="203" max="203" width="6.42578125" customWidth="1"/>
    <col min="204" max="205" width="5.42578125" customWidth="1"/>
    <col min="206" max="206" width="10.85546875" style="2" customWidth="1"/>
    <col min="207" max="207" width="10.7109375" customWidth="1"/>
    <col min="208" max="208" width="12.7109375" customWidth="1"/>
  </cols>
  <sheetData>
    <row r="1" spans="1:208" s="105" customFormat="1" x14ac:dyDescent="0.25">
      <c r="B1" s="107" t="s">
        <v>362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  <c r="CT1" s="107"/>
      <c r="CX1" s="106"/>
      <c r="DB1" s="107"/>
      <c r="DF1" s="106"/>
      <c r="DJ1" s="107"/>
      <c r="DN1" s="106"/>
      <c r="DR1" s="107"/>
      <c r="DV1" s="106"/>
      <c r="DZ1" s="107"/>
      <c r="ED1" s="106"/>
      <c r="EH1" s="107"/>
      <c r="EL1" s="106"/>
      <c r="EM1" s="106"/>
      <c r="EP1" s="107"/>
      <c r="ET1" s="106"/>
      <c r="EX1" s="107"/>
      <c r="FB1" s="106"/>
      <c r="FF1" s="107"/>
      <c r="FJ1" s="106"/>
      <c r="FN1" s="107"/>
      <c r="FR1" s="106"/>
      <c r="FV1" s="107"/>
      <c r="FZ1" s="106"/>
      <c r="GD1" s="107"/>
      <c r="GH1" s="106"/>
      <c r="GL1" s="107"/>
      <c r="GP1" s="106"/>
      <c r="GT1" s="107"/>
      <c r="GX1" s="106"/>
    </row>
    <row r="2" spans="1:208" ht="15.75" thickBot="1" x14ac:dyDescent="0.3">
      <c r="B2" s="57" t="s">
        <v>363</v>
      </c>
      <c r="J2" s="57"/>
      <c r="R2" s="57"/>
      <c r="Y2" s="112"/>
      <c r="Z2" s="119"/>
      <c r="AA2" s="112"/>
      <c r="AB2" s="112"/>
      <c r="AC2" s="112"/>
      <c r="AD2" s="110"/>
      <c r="AE2" s="112"/>
      <c r="AF2" s="112"/>
      <c r="AG2" s="112"/>
      <c r="AH2" s="119"/>
      <c r="AI2" s="112"/>
      <c r="AJ2" s="112"/>
      <c r="AK2" s="112"/>
      <c r="AL2" s="110"/>
      <c r="AM2" s="112"/>
      <c r="AN2" s="112"/>
      <c r="AO2" s="112"/>
      <c r="AP2" s="119"/>
      <c r="AQ2" s="112"/>
      <c r="AR2" s="112"/>
      <c r="AS2" s="112"/>
      <c r="AT2" s="110"/>
      <c r="AU2" s="112"/>
      <c r="AV2" s="112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  <c r="CT2" s="119"/>
      <c r="CU2" s="112"/>
      <c r="CV2" s="112"/>
      <c r="CW2" s="112"/>
      <c r="CX2" s="110"/>
      <c r="CY2" s="112"/>
      <c r="CZ2" s="112"/>
      <c r="DB2" s="119"/>
      <c r="DC2" s="112"/>
      <c r="DD2" s="112"/>
      <c r="DE2" s="112"/>
      <c r="DF2" s="110"/>
      <c r="DG2" s="112"/>
      <c r="DH2" s="112"/>
      <c r="DJ2" s="119"/>
      <c r="DK2" s="112"/>
      <c r="DL2" s="112"/>
      <c r="DM2" s="112"/>
      <c r="DN2" s="110"/>
      <c r="DO2" s="112"/>
      <c r="DP2" s="112"/>
      <c r="DR2" s="119"/>
      <c r="DS2" s="112"/>
      <c r="DT2" s="112"/>
      <c r="DU2" s="112"/>
      <c r="DV2" s="110"/>
      <c r="DW2" s="112"/>
      <c r="DX2" s="112"/>
      <c r="DZ2" s="119"/>
      <c r="EA2" s="112"/>
      <c r="EB2" s="112"/>
      <c r="EC2" s="112"/>
      <c r="ED2" s="110"/>
      <c r="EE2" s="112"/>
      <c r="EF2" s="112"/>
      <c r="EH2" s="119"/>
      <c r="EI2" s="112"/>
      <c r="EJ2" s="112"/>
      <c r="EK2" s="112"/>
      <c r="EL2" s="110"/>
      <c r="EM2" s="110"/>
      <c r="EN2" s="112"/>
      <c r="EP2" s="119"/>
      <c r="EQ2" s="112"/>
      <c r="ER2" s="112"/>
      <c r="ES2" s="112"/>
      <c r="ET2" s="110"/>
      <c r="EU2" s="112"/>
      <c r="EV2" s="112"/>
      <c r="EX2" s="119"/>
      <c r="EY2" s="112"/>
      <c r="EZ2" s="112"/>
      <c r="FA2" s="112"/>
      <c r="FB2" s="110"/>
      <c r="FC2" s="112"/>
      <c r="FD2" s="112"/>
      <c r="FF2" s="119"/>
      <c r="FG2" s="112"/>
      <c r="FH2" s="112"/>
      <c r="FI2" s="112"/>
      <c r="FJ2" s="110"/>
      <c r="FK2" s="112"/>
      <c r="FL2" s="112"/>
      <c r="FN2" s="119"/>
      <c r="FO2" s="112"/>
      <c r="FP2" s="112"/>
      <c r="FQ2" s="112"/>
      <c r="FR2" s="110"/>
      <c r="FS2" s="112"/>
      <c r="FT2" s="112"/>
      <c r="FV2" s="119"/>
      <c r="FW2" s="112"/>
      <c r="FX2" s="112"/>
      <c r="FY2" s="112"/>
      <c r="FZ2" s="110"/>
      <c r="GA2" s="112"/>
      <c r="GB2" s="112"/>
      <c r="GD2" s="119"/>
      <c r="GE2" s="112"/>
      <c r="GF2" s="112"/>
      <c r="GG2" s="112"/>
      <c r="GH2" s="110"/>
      <c r="GI2" s="112"/>
      <c r="GJ2" s="112"/>
      <c r="GL2" s="119"/>
      <c r="GM2" s="112"/>
      <c r="GN2" s="112"/>
      <c r="GO2" s="112"/>
      <c r="GP2" s="110"/>
      <c r="GQ2" s="112"/>
      <c r="GR2" s="112"/>
      <c r="GT2" s="119"/>
      <c r="GU2" s="112"/>
      <c r="GV2" s="112"/>
      <c r="GW2" s="112"/>
      <c r="GX2" s="110"/>
      <c r="GY2" s="112"/>
      <c r="GZ2" s="112"/>
    </row>
    <row r="3" spans="1:208" s="85" customFormat="1" ht="60" customHeight="1" thickBot="1" x14ac:dyDescent="0.3">
      <c r="A3" s="111"/>
      <c r="B3" s="321" t="s">
        <v>324</v>
      </c>
      <c r="C3" s="322"/>
      <c r="D3" s="322"/>
      <c r="E3" s="322"/>
      <c r="F3" s="322"/>
      <c r="G3" s="322"/>
      <c r="H3" s="323"/>
      <c r="I3" s="111"/>
      <c r="J3" s="321" t="s">
        <v>325</v>
      </c>
      <c r="K3" s="322"/>
      <c r="L3" s="322"/>
      <c r="M3" s="322"/>
      <c r="N3" s="322"/>
      <c r="O3" s="322"/>
      <c r="P3" s="323"/>
      <c r="R3" s="321" t="s">
        <v>326</v>
      </c>
      <c r="S3" s="322"/>
      <c r="T3" s="322"/>
      <c r="U3" s="322"/>
      <c r="V3" s="322"/>
      <c r="W3" s="322"/>
      <c r="X3" s="323"/>
      <c r="Y3" s="111"/>
      <c r="Z3" s="321" t="s">
        <v>328</v>
      </c>
      <c r="AA3" s="322"/>
      <c r="AB3" s="322"/>
      <c r="AC3" s="322"/>
      <c r="AD3" s="322"/>
      <c r="AE3" s="322"/>
      <c r="AF3" s="323"/>
      <c r="AG3" s="111"/>
      <c r="AH3" s="354"/>
      <c r="AI3" s="354"/>
      <c r="AJ3" s="354"/>
      <c r="AK3" s="354"/>
      <c r="AL3" s="354"/>
      <c r="AM3" s="354"/>
      <c r="AN3" s="354"/>
      <c r="AO3" s="111"/>
      <c r="AP3" s="354"/>
      <c r="AQ3" s="354"/>
      <c r="AR3" s="354"/>
      <c r="AS3" s="354"/>
      <c r="AT3" s="354"/>
      <c r="AU3" s="354"/>
      <c r="AV3" s="354"/>
      <c r="AW3" s="111"/>
      <c r="AX3" s="354"/>
      <c r="AY3" s="354"/>
      <c r="AZ3" s="354"/>
      <c r="BA3" s="354"/>
      <c r="BB3" s="354"/>
      <c r="BC3" s="354"/>
      <c r="BD3" s="354"/>
      <c r="BE3" s="111"/>
      <c r="BF3" s="354"/>
      <c r="BG3" s="354"/>
      <c r="BH3" s="354"/>
      <c r="BI3" s="354"/>
      <c r="BJ3" s="354"/>
      <c r="BK3" s="354"/>
      <c r="BL3" s="354"/>
      <c r="EM3" s="1"/>
    </row>
    <row r="4" spans="1:208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Y4" s="112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G4" s="112"/>
      <c r="AH4" s="356"/>
      <c r="AI4" s="356"/>
      <c r="AJ4" s="356"/>
      <c r="AK4" s="356"/>
      <c r="AL4" s="356"/>
      <c r="AM4" s="114"/>
      <c r="AN4" s="114"/>
      <c r="AO4" s="112"/>
      <c r="AP4" s="356"/>
      <c r="AQ4" s="356"/>
      <c r="AR4" s="356"/>
      <c r="AS4" s="356"/>
      <c r="AT4" s="356"/>
      <c r="AU4" s="114"/>
      <c r="AV4" s="114"/>
      <c r="AW4" s="112"/>
      <c r="AX4" s="356"/>
      <c r="AY4" s="356"/>
      <c r="AZ4" s="356"/>
      <c r="BA4" s="356"/>
      <c r="BB4" s="356"/>
      <c r="BC4" s="114"/>
      <c r="BD4" s="114"/>
      <c r="BE4" s="112"/>
      <c r="BF4" s="356"/>
      <c r="BG4" s="356"/>
      <c r="BH4" s="356"/>
      <c r="BI4" s="356"/>
      <c r="BJ4" s="356"/>
      <c r="BK4" s="114"/>
      <c r="BL4" s="114"/>
    </row>
    <row r="5" spans="1:208" ht="15.75" thickBot="1" x14ac:dyDescent="0.3">
      <c r="A5" s="112"/>
      <c r="B5" s="299"/>
      <c r="C5" s="300"/>
      <c r="D5" s="299"/>
      <c r="E5" s="300"/>
      <c r="F5" s="308"/>
      <c r="G5" s="49" t="s">
        <v>14</v>
      </c>
      <c r="H5" s="6" t="s">
        <v>15</v>
      </c>
      <c r="I5" s="112"/>
      <c r="J5" s="299"/>
      <c r="K5" s="300"/>
      <c r="L5" s="299"/>
      <c r="M5" s="300"/>
      <c r="N5" s="308"/>
      <c r="O5" s="49" t="s">
        <v>14</v>
      </c>
      <c r="P5" s="6" t="s">
        <v>15</v>
      </c>
      <c r="R5" s="299"/>
      <c r="S5" s="300"/>
      <c r="T5" s="299"/>
      <c r="U5" s="300"/>
      <c r="V5" s="308"/>
      <c r="W5" s="49" t="s">
        <v>14</v>
      </c>
      <c r="X5" s="6" t="s">
        <v>15</v>
      </c>
      <c r="Y5" s="112"/>
      <c r="Z5" s="299"/>
      <c r="AA5" s="300"/>
      <c r="AB5" s="299"/>
      <c r="AC5" s="300"/>
      <c r="AD5" s="308"/>
      <c r="AE5" s="49" t="s">
        <v>14</v>
      </c>
      <c r="AF5" s="6" t="s">
        <v>15</v>
      </c>
      <c r="AG5" s="112"/>
      <c r="AH5" s="356"/>
      <c r="AI5" s="356"/>
      <c r="AJ5" s="356"/>
      <c r="AK5" s="356"/>
      <c r="AL5" s="356"/>
      <c r="AM5" s="174"/>
      <c r="AN5" s="174"/>
      <c r="AO5" s="112"/>
      <c r="AP5" s="356"/>
      <c r="AQ5" s="356"/>
      <c r="AR5" s="356"/>
      <c r="AS5" s="356"/>
      <c r="AT5" s="356"/>
      <c r="AU5" s="174"/>
      <c r="AV5" s="174"/>
      <c r="AW5" s="112"/>
      <c r="AX5" s="356"/>
      <c r="AY5" s="356"/>
      <c r="AZ5" s="356"/>
      <c r="BA5" s="356"/>
      <c r="BB5" s="356"/>
      <c r="BC5" s="174"/>
      <c r="BD5" s="174"/>
      <c r="BE5" s="112"/>
      <c r="BF5" s="356"/>
      <c r="BG5" s="356"/>
      <c r="BH5" s="356"/>
      <c r="BI5" s="356"/>
      <c r="BJ5" s="356"/>
      <c r="BK5" s="174"/>
      <c r="BL5" s="174"/>
    </row>
    <row r="6" spans="1:208" ht="24" customHeight="1" x14ac:dyDescent="0.25">
      <c r="A6" s="112"/>
      <c r="B6" s="317" t="s">
        <v>364</v>
      </c>
      <c r="C6" s="318"/>
      <c r="D6" s="370" t="s">
        <v>2</v>
      </c>
      <c r="E6" s="50" t="s">
        <v>1</v>
      </c>
      <c r="F6" s="55"/>
      <c r="G6" s="51" t="s">
        <v>365</v>
      </c>
      <c r="H6" s="5">
        <v>520</v>
      </c>
      <c r="I6" s="112"/>
      <c r="J6" s="317" t="s">
        <v>364</v>
      </c>
      <c r="K6" s="318"/>
      <c r="L6" s="372" t="s">
        <v>9</v>
      </c>
      <c r="M6" s="50" t="s">
        <v>1</v>
      </c>
      <c r="N6" s="55"/>
      <c r="O6" s="51" t="s">
        <v>119</v>
      </c>
      <c r="P6" s="5">
        <v>250</v>
      </c>
      <c r="R6" s="317" t="s">
        <v>364</v>
      </c>
      <c r="S6" s="318"/>
      <c r="T6" s="370" t="s">
        <v>2</v>
      </c>
      <c r="U6" s="50" t="s">
        <v>1</v>
      </c>
      <c r="V6" s="55"/>
      <c r="W6" s="51" t="s">
        <v>366</v>
      </c>
      <c r="X6" s="5">
        <v>820</v>
      </c>
      <c r="Y6" s="112"/>
      <c r="Z6" s="317" t="s">
        <v>364</v>
      </c>
      <c r="AA6" s="318"/>
      <c r="AB6" s="372" t="s">
        <v>9</v>
      </c>
      <c r="AC6" s="50" t="s">
        <v>1</v>
      </c>
      <c r="AD6" s="55"/>
      <c r="AE6" s="138" t="s">
        <v>367</v>
      </c>
      <c r="AF6" s="128">
        <v>2750</v>
      </c>
      <c r="AG6" s="112"/>
      <c r="AH6" s="382"/>
      <c r="AI6" s="382"/>
      <c r="AJ6" s="358"/>
      <c r="AK6" s="111"/>
      <c r="AL6" s="110"/>
      <c r="AM6" s="175"/>
      <c r="AN6" s="108"/>
      <c r="AO6" s="112"/>
      <c r="AP6" s="382"/>
      <c r="AQ6" s="382"/>
      <c r="AR6" s="358"/>
      <c r="AS6" s="111"/>
      <c r="AT6" s="110"/>
      <c r="AU6" s="179"/>
      <c r="AV6" s="108"/>
      <c r="AW6" s="112"/>
      <c r="AX6" s="382"/>
      <c r="AY6" s="382"/>
      <c r="AZ6" s="358"/>
      <c r="BA6" s="111"/>
      <c r="BB6" s="110"/>
      <c r="BC6" s="179"/>
      <c r="BD6" s="108"/>
      <c r="BE6" s="112"/>
      <c r="BF6" s="382"/>
      <c r="BG6" s="382"/>
      <c r="BH6" s="358"/>
      <c r="BI6" s="111"/>
      <c r="BJ6" s="110"/>
      <c r="BK6" s="179"/>
      <c r="BL6" s="108"/>
    </row>
    <row r="7" spans="1:208" ht="24" customHeight="1" thickBot="1" x14ac:dyDescent="0.3">
      <c r="A7" s="112"/>
      <c r="B7" s="319"/>
      <c r="C7" s="320"/>
      <c r="D7" s="371"/>
      <c r="E7" s="54" t="s">
        <v>3</v>
      </c>
      <c r="F7" s="56"/>
      <c r="G7" s="52" t="s">
        <v>119</v>
      </c>
      <c r="H7" s="3">
        <v>600</v>
      </c>
      <c r="I7" s="112"/>
      <c r="J7" s="319"/>
      <c r="K7" s="320"/>
      <c r="L7" s="373"/>
      <c r="M7" s="54" t="s">
        <v>3</v>
      </c>
      <c r="N7" s="56"/>
      <c r="O7" s="52" t="s">
        <v>119</v>
      </c>
      <c r="P7" s="3">
        <v>350</v>
      </c>
      <c r="R7" s="319"/>
      <c r="S7" s="320"/>
      <c r="T7" s="371"/>
      <c r="U7" s="54" t="s">
        <v>3</v>
      </c>
      <c r="V7" s="56"/>
      <c r="W7" s="52" t="s">
        <v>248</v>
      </c>
      <c r="X7" s="3">
        <v>2100</v>
      </c>
      <c r="Y7" s="112"/>
      <c r="Z7" s="319"/>
      <c r="AA7" s="320"/>
      <c r="AB7" s="373"/>
      <c r="AC7" s="54" t="s">
        <v>3</v>
      </c>
      <c r="AD7" s="56"/>
      <c r="AE7" s="137" t="s">
        <v>367</v>
      </c>
      <c r="AF7" s="129">
        <v>3850</v>
      </c>
      <c r="AG7" s="112"/>
      <c r="AH7" s="382"/>
      <c r="AI7" s="382"/>
      <c r="AJ7" s="358"/>
      <c r="AK7" s="111"/>
      <c r="AL7" s="110"/>
      <c r="AM7" s="175"/>
      <c r="AN7" s="108"/>
      <c r="AO7" s="112"/>
      <c r="AP7" s="382"/>
      <c r="AQ7" s="382"/>
      <c r="AR7" s="358"/>
      <c r="AS7" s="111"/>
      <c r="AT7" s="110"/>
      <c r="AU7" s="175"/>
      <c r="AV7" s="108"/>
      <c r="AW7" s="112"/>
      <c r="AX7" s="382"/>
      <c r="AY7" s="382"/>
      <c r="AZ7" s="358"/>
      <c r="BA7" s="111"/>
      <c r="BB7" s="110"/>
      <c r="BC7" s="175"/>
      <c r="BD7" s="108"/>
      <c r="BE7" s="112"/>
      <c r="BF7" s="382"/>
      <c r="BG7" s="382"/>
      <c r="BH7" s="358"/>
      <c r="BI7" s="111"/>
      <c r="BJ7" s="110"/>
      <c r="BK7" s="175"/>
      <c r="BL7" s="108"/>
    </row>
    <row r="9" spans="1:208" s="105" customFormat="1" x14ac:dyDescent="0.25">
      <c r="B9" s="107" t="s">
        <v>49</v>
      </c>
      <c r="F9" s="106"/>
      <c r="J9" s="107"/>
      <c r="N9" s="106"/>
      <c r="R9" s="107"/>
      <c r="V9" s="106"/>
      <c r="Z9" s="107"/>
      <c r="AD9" s="106"/>
      <c r="AH9" s="107"/>
      <c r="AL9" s="106"/>
      <c r="AP9" s="107"/>
      <c r="AT9" s="106"/>
      <c r="AX9" s="107"/>
      <c r="BB9" s="106"/>
      <c r="BF9" s="107"/>
      <c r="BJ9" s="106"/>
      <c r="EM9" s="106"/>
    </row>
    <row r="10" spans="1:208" ht="15.75" thickBot="1" x14ac:dyDescent="0.3">
      <c r="B10" s="11" t="s">
        <v>368</v>
      </c>
      <c r="J10" s="11"/>
      <c r="R10" s="11"/>
      <c r="Z10" s="11"/>
      <c r="AH10" s="11"/>
      <c r="AP10" s="11"/>
      <c r="AX10" s="11"/>
      <c r="BF10" s="11"/>
    </row>
    <row r="11" spans="1:208" s="172" customFormat="1" ht="19.5" thickBot="1" x14ac:dyDescent="0.35">
      <c r="A11" s="170"/>
      <c r="B11" s="396" t="s">
        <v>114</v>
      </c>
      <c r="C11" s="397"/>
      <c r="D11" s="397"/>
      <c r="E11" s="397"/>
      <c r="F11" s="397"/>
      <c r="G11" s="397"/>
      <c r="H11" s="398"/>
      <c r="I11" s="170"/>
      <c r="J11" s="403" t="s">
        <v>354</v>
      </c>
      <c r="K11" s="404"/>
      <c r="L11" s="404"/>
      <c r="M11" s="404"/>
      <c r="N11" s="404"/>
      <c r="O11" s="404"/>
      <c r="P11" s="405"/>
      <c r="Q11" s="170"/>
      <c r="R11" s="399" t="s">
        <v>127</v>
      </c>
      <c r="S11" s="400"/>
      <c r="T11" s="400"/>
      <c r="U11" s="400"/>
      <c r="V11" s="400"/>
      <c r="W11" s="400"/>
      <c r="X11" s="401"/>
      <c r="Y11" s="170"/>
      <c r="Z11" s="403" t="s">
        <v>355</v>
      </c>
      <c r="AA11" s="404"/>
      <c r="AB11" s="404"/>
      <c r="AC11" s="404"/>
      <c r="AD11" s="404"/>
      <c r="AE11" s="404"/>
      <c r="AF11" s="405"/>
      <c r="AG11" s="170"/>
      <c r="AH11" s="399" t="s">
        <v>336</v>
      </c>
      <c r="AI11" s="400"/>
      <c r="AJ11" s="400"/>
      <c r="AK11" s="400"/>
      <c r="AL11" s="400"/>
      <c r="AM11" s="400"/>
      <c r="AN11" s="401"/>
      <c r="AO11" s="171"/>
      <c r="AP11" s="399" t="s">
        <v>337</v>
      </c>
      <c r="AQ11" s="400"/>
      <c r="AR11" s="400"/>
      <c r="AS11" s="400"/>
      <c r="AT11" s="400"/>
      <c r="AU11" s="400"/>
      <c r="AV11" s="401"/>
      <c r="AW11" s="171"/>
      <c r="AX11" s="399" t="s">
        <v>338</v>
      </c>
      <c r="AY11" s="400"/>
      <c r="AZ11" s="400"/>
      <c r="BA11" s="400"/>
      <c r="BB11" s="400"/>
      <c r="BC11" s="400"/>
      <c r="BD11" s="401"/>
      <c r="BE11" s="171"/>
      <c r="BF11" s="403" t="s">
        <v>353</v>
      </c>
      <c r="BG11" s="404"/>
      <c r="BH11" s="404"/>
      <c r="BI11" s="404"/>
      <c r="BJ11" s="404"/>
      <c r="BK11" s="404"/>
      <c r="BL11" s="405"/>
      <c r="BN11" s="399" t="s">
        <v>339</v>
      </c>
      <c r="BO11" s="400"/>
      <c r="BP11" s="400"/>
      <c r="BQ11" s="400"/>
      <c r="BR11" s="400"/>
      <c r="BS11" s="400"/>
      <c r="BT11" s="401"/>
      <c r="BV11" s="403" t="s">
        <v>89</v>
      </c>
      <c r="BW11" s="404"/>
      <c r="BX11" s="404"/>
      <c r="BY11" s="404"/>
      <c r="BZ11" s="404"/>
      <c r="CA11" s="404"/>
      <c r="CB11" s="405"/>
      <c r="CD11" s="399" t="s">
        <v>340</v>
      </c>
      <c r="CE11" s="400"/>
      <c r="CF11" s="400"/>
      <c r="CG11" s="400"/>
      <c r="CH11" s="400"/>
      <c r="CI11" s="400"/>
      <c r="CJ11" s="401"/>
      <c r="CL11" s="403" t="s">
        <v>16</v>
      </c>
      <c r="CM11" s="404"/>
      <c r="CN11" s="404"/>
      <c r="CO11" s="404"/>
      <c r="CP11" s="404"/>
      <c r="CQ11" s="404"/>
      <c r="CR11" s="405"/>
      <c r="CT11" s="399" t="s">
        <v>341</v>
      </c>
      <c r="CU11" s="400"/>
      <c r="CV11" s="400"/>
      <c r="CW11" s="400"/>
      <c r="CX11" s="400"/>
      <c r="CY11" s="400"/>
      <c r="CZ11" s="401"/>
      <c r="DB11" s="403" t="s">
        <v>356</v>
      </c>
      <c r="DC11" s="404"/>
      <c r="DD11" s="404"/>
      <c r="DE11" s="404"/>
      <c r="DF11" s="404"/>
      <c r="DG11" s="404"/>
      <c r="DH11" s="405"/>
      <c r="DJ11" s="399" t="s">
        <v>342</v>
      </c>
      <c r="DK11" s="400"/>
      <c r="DL11" s="400"/>
      <c r="DM11" s="400"/>
      <c r="DN11" s="400"/>
      <c r="DO11" s="400"/>
      <c r="DP11" s="401"/>
      <c r="DR11" s="399" t="s">
        <v>343</v>
      </c>
      <c r="DS11" s="400"/>
      <c r="DT11" s="400"/>
      <c r="DU11" s="400"/>
      <c r="DV11" s="400"/>
      <c r="DW11" s="400"/>
      <c r="DX11" s="401"/>
      <c r="DZ11" s="399" t="s">
        <v>344</v>
      </c>
      <c r="EA11" s="400"/>
      <c r="EB11" s="400"/>
      <c r="EC11" s="400"/>
      <c r="ED11" s="400"/>
      <c r="EE11" s="400"/>
      <c r="EF11" s="401"/>
      <c r="EH11" s="399" t="s">
        <v>345</v>
      </c>
      <c r="EI11" s="400"/>
      <c r="EJ11" s="400"/>
      <c r="EK11" s="400"/>
      <c r="EL11" s="400"/>
      <c r="EM11" s="400"/>
      <c r="EN11" s="401"/>
      <c r="EP11" s="399" t="s">
        <v>346</v>
      </c>
      <c r="EQ11" s="400"/>
      <c r="ER11" s="400"/>
      <c r="ES11" s="400"/>
      <c r="ET11" s="400"/>
      <c r="EU11" s="400"/>
      <c r="EV11" s="401"/>
      <c r="EX11" s="399" t="s">
        <v>347</v>
      </c>
      <c r="EY11" s="400"/>
      <c r="EZ11" s="400"/>
      <c r="FA11" s="400"/>
      <c r="FB11" s="400"/>
      <c r="FC11" s="400"/>
      <c r="FD11" s="401"/>
      <c r="FF11" s="399" t="s">
        <v>348</v>
      </c>
      <c r="FG11" s="400"/>
      <c r="FH11" s="400"/>
      <c r="FI11" s="400"/>
      <c r="FJ11" s="400"/>
      <c r="FK11" s="400"/>
      <c r="FL11" s="401"/>
      <c r="FN11" s="399" t="s">
        <v>357</v>
      </c>
      <c r="FO11" s="400"/>
      <c r="FP11" s="400"/>
      <c r="FQ11" s="400"/>
      <c r="FR11" s="400"/>
      <c r="FS11" s="400"/>
      <c r="FT11" s="401"/>
      <c r="FV11" s="399" t="s">
        <v>358</v>
      </c>
      <c r="FW11" s="400"/>
      <c r="FX11" s="400"/>
      <c r="FY11" s="400"/>
      <c r="FZ11" s="400"/>
      <c r="GA11" s="400"/>
      <c r="GB11" s="401"/>
      <c r="GD11" s="399" t="s">
        <v>359</v>
      </c>
      <c r="GE11" s="400"/>
      <c r="GF11" s="400"/>
      <c r="GG11" s="400"/>
      <c r="GH11" s="400"/>
      <c r="GI11" s="400"/>
      <c r="GJ11" s="401"/>
      <c r="GL11" s="399" t="s">
        <v>360</v>
      </c>
      <c r="GM11" s="400"/>
      <c r="GN11" s="400"/>
      <c r="GO11" s="400"/>
      <c r="GP11" s="400"/>
      <c r="GQ11" s="400"/>
      <c r="GR11" s="401"/>
      <c r="GT11" s="399" t="s">
        <v>361</v>
      </c>
      <c r="GU11" s="400"/>
      <c r="GV11" s="400"/>
      <c r="GW11" s="400"/>
      <c r="GX11" s="400"/>
      <c r="GY11" s="400"/>
      <c r="GZ11" s="401"/>
    </row>
    <row r="12" spans="1:208" s="44" customFormat="1" ht="72" customHeight="1" thickBot="1" x14ac:dyDescent="0.3">
      <c r="B12" s="340" t="s">
        <v>0</v>
      </c>
      <c r="C12" s="341"/>
      <c r="D12" s="340" t="s">
        <v>11</v>
      </c>
      <c r="E12" s="280"/>
      <c r="F12" s="42" t="s">
        <v>23</v>
      </c>
      <c r="G12" s="42" t="s">
        <v>10</v>
      </c>
      <c r="H12" s="48" t="s">
        <v>91</v>
      </c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O12" s="150"/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W12" s="150"/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E12" s="150"/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291" t="s">
        <v>0</v>
      </c>
      <c r="BO12" s="296"/>
      <c r="BP12" s="280" t="s">
        <v>11</v>
      </c>
      <c r="BQ12" s="292"/>
      <c r="BR12" s="42" t="s">
        <v>23</v>
      </c>
      <c r="BS12" s="42" t="s">
        <v>10</v>
      </c>
      <c r="BT12" s="48" t="s">
        <v>91</v>
      </c>
      <c r="BV12" s="291" t="s">
        <v>0</v>
      </c>
      <c r="BW12" s="296"/>
      <c r="BX12" s="280" t="s">
        <v>11</v>
      </c>
      <c r="BY12" s="292"/>
      <c r="BZ12" s="42" t="s">
        <v>23</v>
      </c>
      <c r="CA12" s="42" t="s">
        <v>10</v>
      </c>
      <c r="CB12" s="48" t="s">
        <v>91</v>
      </c>
      <c r="CD12" s="291" t="s">
        <v>0</v>
      </c>
      <c r="CE12" s="296"/>
      <c r="CF12" s="280" t="s">
        <v>11</v>
      </c>
      <c r="CG12" s="292"/>
      <c r="CH12" s="42" t="s">
        <v>23</v>
      </c>
      <c r="CI12" s="42" t="s">
        <v>10</v>
      </c>
      <c r="CJ12" s="48" t="s">
        <v>91</v>
      </c>
      <c r="CL12" s="291" t="s">
        <v>0</v>
      </c>
      <c r="CM12" s="296"/>
      <c r="CN12" s="280" t="s">
        <v>11</v>
      </c>
      <c r="CO12" s="292"/>
      <c r="CP12" s="42" t="s">
        <v>23</v>
      </c>
      <c r="CQ12" s="42" t="s">
        <v>10</v>
      </c>
      <c r="CR12" s="48" t="s">
        <v>91</v>
      </c>
      <c r="CT12" s="291" t="s">
        <v>0</v>
      </c>
      <c r="CU12" s="296"/>
      <c r="CV12" s="280" t="s">
        <v>11</v>
      </c>
      <c r="CW12" s="292"/>
      <c r="CX12" s="42" t="s">
        <v>23</v>
      </c>
      <c r="CY12" s="42" t="s">
        <v>10</v>
      </c>
      <c r="CZ12" s="48" t="s">
        <v>91</v>
      </c>
      <c r="DB12" s="291" t="s">
        <v>0</v>
      </c>
      <c r="DC12" s="296"/>
      <c r="DD12" s="280" t="s">
        <v>11</v>
      </c>
      <c r="DE12" s="292"/>
      <c r="DF12" s="42" t="s">
        <v>23</v>
      </c>
      <c r="DG12" s="42" t="s">
        <v>10</v>
      </c>
      <c r="DH12" s="48" t="s">
        <v>91</v>
      </c>
      <c r="DJ12" s="291" t="s">
        <v>0</v>
      </c>
      <c r="DK12" s="296"/>
      <c r="DL12" s="280" t="s">
        <v>11</v>
      </c>
      <c r="DM12" s="292"/>
      <c r="DN12" s="42" t="s">
        <v>23</v>
      </c>
      <c r="DO12" s="42" t="s">
        <v>10</v>
      </c>
      <c r="DP12" s="48" t="s">
        <v>91</v>
      </c>
      <c r="DR12" s="291" t="s">
        <v>0</v>
      </c>
      <c r="DS12" s="296"/>
      <c r="DT12" s="280" t="s">
        <v>11</v>
      </c>
      <c r="DU12" s="292"/>
      <c r="DV12" s="42" t="s">
        <v>23</v>
      </c>
      <c r="DW12" s="42" t="s">
        <v>10</v>
      </c>
      <c r="DX12" s="48" t="s">
        <v>91</v>
      </c>
      <c r="DZ12" s="291" t="s">
        <v>0</v>
      </c>
      <c r="EA12" s="296"/>
      <c r="EB12" s="280" t="s">
        <v>11</v>
      </c>
      <c r="EC12" s="292"/>
      <c r="ED12" s="42" t="s">
        <v>23</v>
      </c>
      <c r="EE12" s="42" t="s">
        <v>10</v>
      </c>
      <c r="EF12" s="48" t="s">
        <v>91</v>
      </c>
      <c r="EH12" s="291" t="s">
        <v>0</v>
      </c>
      <c r="EI12" s="296"/>
      <c r="EJ12" s="280" t="s">
        <v>11</v>
      </c>
      <c r="EK12" s="292"/>
      <c r="EL12" s="42" t="s">
        <v>23</v>
      </c>
      <c r="EM12" s="42" t="s">
        <v>10</v>
      </c>
      <c r="EN12" s="48" t="s">
        <v>91</v>
      </c>
      <c r="EP12" s="291" t="s">
        <v>0</v>
      </c>
      <c r="EQ12" s="296"/>
      <c r="ER12" s="280" t="s">
        <v>11</v>
      </c>
      <c r="ES12" s="292"/>
      <c r="ET12" s="42" t="s">
        <v>23</v>
      </c>
      <c r="EU12" s="42" t="s">
        <v>10</v>
      </c>
      <c r="EV12" s="48" t="s">
        <v>91</v>
      </c>
      <c r="EX12" s="291" t="s">
        <v>0</v>
      </c>
      <c r="EY12" s="296"/>
      <c r="EZ12" s="280" t="s">
        <v>11</v>
      </c>
      <c r="FA12" s="292"/>
      <c r="FB12" s="42" t="s">
        <v>23</v>
      </c>
      <c r="FC12" s="42" t="s">
        <v>10</v>
      </c>
      <c r="FD12" s="48" t="s">
        <v>91</v>
      </c>
      <c r="FF12" s="291" t="s">
        <v>0</v>
      </c>
      <c r="FG12" s="296"/>
      <c r="FH12" s="280" t="s">
        <v>11</v>
      </c>
      <c r="FI12" s="292"/>
      <c r="FJ12" s="42" t="s">
        <v>23</v>
      </c>
      <c r="FK12" s="42" t="s">
        <v>10</v>
      </c>
      <c r="FL12" s="48" t="s">
        <v>91</v>
      </c>
      <c r="FN12" s="291" t="s">
        <v>0</v>
      </c>
      <c r="FO12" s="296"/>
      <c r="FP12" s="280" t="s">
        <v>11</v>
      </c>
      <c r="FQ12" s="292"/>
      <c r="FR12" s="42" t="s">
        <v>23</v>
      </c>
      <c r="FS12" s="42" t="s">
        <v>10</v>
      </c>
      <c r="FT12" s="48" t="s">
        <v>91</v>
      </c>
      <c r="FV12" s="291" t="s">
        <v>0</v>
      </c>
      <c r="FW12" s="296"/>
      <c r="FX12" s="280" t="s">
        <v>11</v>
      </c>
      <c r="FY12" s="292"/>
      <c r="FZ12" s="42" t="s">
        <v>23</v>
      </c>
      <c r="GA12" s="42" t="s">
        <v>10</v>
      </c>
      <c r="GB12" s="48" t="s">
        <v>91</v>
      </c>
      <c r="GD12" s="291" t="s">
        <v>0</v>
      </c>
      <c r="GE12" s="296"/>
      <c r="GF12" s="280" t="s">
        <v>11</v>
      </c>
      <c r="GG12" s="292"/>
      <c r="GH12" s="42" t="s">
        <v>23</v>
      </c>
      <c r="GI12" s="42" t="s">
        <v>10</v>
      </c>
      <c r="GJ12" s="48" t="s">
        <v>91</v>
      </c>
      <c r="GL12" s="291" t="s">
        <v>0</v>
      </c>
      <c r="GM12" s="296"/>
      <c r="GN12" s="280" t="s">
        <v>11</v>
      </c>
      <c r="GO12" s="292"/>
      <c r="GP12" s="42" t="s">
        <v>23</v>
      </c>
      <c r="GQ12" s="42" t="s">
        <v>10</v>
      </c>
      <c r="GR12" s="48" t="s">
        <v>91</v>
      </c>
      <c r="GT12" s="291" t="s">
        <v>0</v>
      </c>
      <c r="GU12" s="296"/>
      <c r="GV12" s="280" t="s">
        <v>11</v>
      </c>
      <c r="GW12" s="292"/>
      <c r="GX12" s="42" t="s">
        <v>23</v>
      </c>
      <c r="GY12" s="42" t="s">
        <v>10</v>
      </c>
      <c r="GZ12" s="48" t="s">
        <v>91</v>
      </c>
    </row>
    <row r="13" spans="1:208" ht="15" customHeight="1" x14ac:dyDescent="0.25">
      <c r="A13" s="13"/>
      <c r="B13" s="359" t="s">
        <v>2</v>
      </c>
      <c r="C13" s="367"/>
      <c r="D13" s="273" t="s">
        <v>369</v>
      </c>
      <c r="E13" s="15" t="s">
        <v>4</v>
      </c>
      <c r="F13" s="139"/>
      <c r="G13" s="140"/>
      <c r="H13" s="392"/>
      <c r="I13" s="13"/>
      <c r="J13" s="376" t="s">
        <v>9</v>
      </c>
      <c r="K13" s="377"/>
      <c r="L13" s="393" t="s">
        <v>369</v>
      </c>
      <c r="M13" s="162" t="s">
        <v>4</v>
      </c>
      <c r="N13" s="139"/>
      <c r="O13" s="140"/>
      <c r="P13" s="390" t="s">
        <v>374</v>
      </c>
      <c r="Q13" s="13"/>
      <c r="R13" s="361" t="s">
        <v>2</v>
      </c>
      <c r="S13" s="362"/>
      <c r="T13" s="393" t="s">
        <v>369</v>
      </c>
      <c r="U13" s="162" t="s">
        <v>4</v>
      </c>
      <c r="V13" s="139"/>
      <c r="W13" s="140"/>
      <c r="X13" s="392"/>
      <c r="Y13" s="13"/>
      <c r="Z13" s="376" t="s">
        <v>9</v>
      </c>
      <c r="AA13" s="377"/>
      <c r="AB13" s="393" t="s">
        <v>369</v>
      </c>
      <c r="AC13" s="162" t="s">
        <v>4</v>
      </c>
      <c r="AD13" s="139"/>
      <c r="AE13" s="140"/>
      <c r="AF13" s="390"/>
      <c r="AG13" s="13"/>
      <c r="AH13" s="359" t="s">
        <v>2</v>
      </c>
      <c r="AI13" s="367"/>
      <c r="AJ13" s="273" t="s">
        <v>369</v>
      </c>
      <c r="AK13" s="15" t="s">
        <v>4</v>
      </c>
      <c r="AL13" s="16">
        <v>16</v>
      </c>
      <c r="AM13" s="19">
        <f>SUM(AL13*5)</f>
        <v>80</v>
      </c>
      <c r="AN13" s="283" t="s">
        <v>375</v>
      </c>
      <c r="AO13" s="125"/>
      <c r="AP13" s="359" t="s">
        <v>2</v>
      </c>
      <c r="AQ13" s="367"/>
      <c r="AR13" s="273" t="s">
        <v>369</v>
      </c>
      <c r="AS13" s="15" t="s">
        <v>4</v>
      </c>
      <c r="AT13" s="16">
        <v>65</v>
      </c>
      <c r="AU13" s="19">
        <f>SUM(AT13)*5</f>
        <v>325</v>
      </c>
      <c r="AV13" s="283" t="s">
        <v>376</v>
      </c>
      <c r="AW13" s="125"/>
      <c r="AX13" s="359" t="s">
        <v>2</v>
      </c>
      <c r="AY13" s="367"/>
      <c r="AZ13" s="393" t="s">
        <v>369</v>
      </c>
      <c r="BA13" s="162" t="s">
        <v>4</v>
      </c>
      <c r="BB13" s="139"/>
      <c r="BC13" s="140"/>
      <c r="BD13" s="390"/>
      <c r="BE13" s="125"/>
      <c r="BF13" s="359" t="s">
        <v>2</v>
      </c>
      <c r="BG13" s="367"/>
      <c r="BH13" s="273" t="s">
        <v>369</v>
      </c>
      <c r="BI13" s="15" t="s">
        <v>4</v>
      </c>
      <c r="BJ13" s="16">
        <v>18</v>
      </c>
      <c r="BK13" s="19">
        <f>SUM(BJ13*5)</f>
        <v>90</v>
      </c>
      <c r="BL13" s="283" t="s">
        <v>378</v>
      </c>
      <c r="BN13" s="376" t="s">
        <v>9</v>
      </c>
      <c r="BO13" s="377"/>
      <c r="BP13" s="393" t="s">
        <v>369</v>
      </c>
      <c r="BQ13" s="162" t="s">
        <v>4</v>
      </c>
      <c r="BR13" s="139"/>
      <c r="BS13" s="140"/>
      <c r="BT13" s="390"/>
      <c r="BV13" s="359" t="s">
        <v>2</v>
      </c>
      <c r="BW13" s="367"/>
      <c r="BX13" s="393" t="s">
        <v>369</v>
      </c>
      <c r="BY13" s="162" t="s">
        <v>4</v>
      </c>
      <c r="BZ13" s="139"/>
      <c r="CA13" s="140"/>
      <c r="CB13" s="390"/>
      <c r="CD13" s="359" t="s">
        <v>2</v>
      </c>
      <c r="CE13" s="367"/>
      <c r="CF13" s="393" t="s">
        <v>369</v>
      </c>
      <c r="CG13" s="162" t="s">
        <v>4</v>
      </c>
      <c r="CH13" s="139"/>
      <c r="CI13" s="140"/>
      <c r="CJ13" s="390"/>
      <c r="CL13" s="359" t="s">
        <v>2</v>
      </c>
      <c r="CM13" s="367"/>
      <c r="CN13" s="393" t="s">
        <v>369</v>
      </c>
      <c r="CO13" s="162" t="s">
        <v>4</v>
      </c>
      <c r="CP13" s="139"/>
      <c r="CQ13" s="140"/>
      <c r="CR13" s="390"/>
      <c r="CT13" s="359" t="s">
        <v>2</v>
      </c>
      <c r="CU13" s="367"/>
      <c r="CV13" s="273" t="s">
        <v>369</v>
      </c>
      <c r="CW13" s="15" t="s">
        <v>4</v>
      </c>
      <c r="CX13" s="16">
        <v>45</v>
      </c>
      <c r="CY13" s="19">
        <f t="shared" ref="CY13:CY34" si="0">SUM(CX13*5)</f>
        <v>225</v>
      </c>
      <c r="CZ13" s="283" t="s">
        <v>376</v>
      </c>
      <c r="DB13" s="359" t="s">
        <v>2</v>
      </c>
      <c r="DC13" s="367"/>
      <c r="DD13" s="273" t="s">
        <v>369</v>
      </c>
      <c r="DE13" s="15" t="s">
        <v>4</v>
      </c>
      <c r="DF13" s="16"/>
      <c r="DG13" s="19"/>
      <c r="DH13" s="283"/>
      <c r="DJ13" s="359" t="s">
        <v>2</v>
      </c>
      <c r="DK13" s="367"/>
      <c r="DL13" s="393" t="s">
        <v>369</v>
      </c>
      <c r="DM13" s="162" t="s">
        <v>4</v>
      </c>
      <c r="DN13" s="139"/>
      <c r="DO13" s="140"/>
      <c r="DP13" s="390"/>
      <c r="DR13" s="359" t="s">
        <v>2</v>
      </c>
      <c r="DS13" s="367"/>
      <c r="DT13" s="393" t="s">
        <v>369</v>
      </c>
      <c r="DU13" s="162" t="s">
        <v>4</v>
      </c>
      <c r="DV13" s="139"/>
      <c r="DW13" s="140"/>
      <c r="DX13" s="390"/>
      <c r="DZ13" s="359" t="s">
        <v>2</v>
      </c>
      <c r="EA13" s="367"/>
      <c r="EB13" s="393" t="s">
        <v>369</v>
      </c>
      <c r="EC13" s="162" t="s">
        <v>4</v>
      </c>
      <c r="ED13" s="139"/>
      <c r="EE13" s="140"/>
      <c r="EF13" s="390"/>
      <c r="EH13" s="359" t="s">
        <v>2</v>
      </c>
      <c r="EI13" s="367"/>
      <c r="EJ13" s="273" t="s">
        <v>369</v>
      </c>
      <c r="EK13" s="15" t="s">
        <v>4</v>
      </c>
      <c r="EL13" s="16">
        <v>386</v>
      </c>
      <c r="EM13" s="152">
        <f t="shared" ref="EM13:EM19" si="1">SUM(EL13)*5</f>
        <v>1930</v>
      </c>
      <c r="EN13" s="283" t="s">
        <v>382</v>
      </c>
      <c r="EP13" s="359" t="s">
        <v>2</v>
      </c>
      <c r="EQ13" s="367"/>
      <c r="ER13" s="273" t="s">
        <v>369</v>
      </c>
      <c r="ES13" s="15" t="s">
        <v>4</v>
      </c>
      <c r="ET13" s="16"/>
      <c r="EU13" s="19"/>
      <c r="EV13" s="283" t="s">
        <v>373</v>
      </c>
      <c r="EX13" s="359" t="s">
        <v>2</v>
      </c>
      <c r="EY13" s="367"/>
      <c r="EZ13" s="393" t="s">
        <v>369</v>
      </c>
      <c r="FA13" s="162" t="s">
        <v>4</v>
      </c>
      <c r="FB13" s="139"/>
      <c r="FC13" s="140"/>
      <c r="FD13" s="390"/>
      <c r="FF13" s="359" t="s">
        <v>2</v>
      </c>
      <c r="FG13" s="367"/>
      <c r="FH13" s="273" t="s">
        <v>369</v>
      </c>
      <c r="FI13" s="15" t="s">
        <v>4</v>
      </c>
      <c r="FJ13" s="16">
        <v>19</v>
      </c>
      <c r="FK13" s="19">
        <f>SUM(FJ13)*5</f>
        <v>95</v>
      </c>
      <c r="FL13" s="283" t="s">
        <v>376</v>
      </c>
      <c r="FN13" s="380" t="s">
        <v>9</v>
      </c>
      <c r="FO13" s="406"/>
      <c r="FP13" s="273" t="s">
        <v>369</v>
      </c>
      <c r="FQ13" s="15" t="s">
        <v>4</v>
      </c>
      <c r="FR13" s="16"/>
      <c r="FS13" s="19"/>
      <c r="FT13" s="283"/>
      <c r="FV13" s="380" t="s">
        <v>9</v>
      </c>
      <c r="FW13" s="406"/>
      <c r="FX13" s="393" t="s">
        <v>369</v>
      </c>
      <c r="FY13" s="162" t="s">
        <v>4</v>
      </c>
      <c r="FZ13" s="139"/>
      <c r="GA13" s="140"/>
      <c r="GB13" s="390"/>
      <c r="GD13" s="380" t="s">
        <v>9</v>
      </c>
      <c r="GE13" s="406"/>
      <c r="GF13" s="393" t="s">
        <v>369</v>
      </c>
      <c r="GG13" s="162" t="s">
        <v>4</v>
      </c>
      <c r="GH13" s="139"/>
      <c r="GI13" s="140"/>
      <c r="GJ13" s="390"/>
      <c r="GL13" s="380" t="s">
        <v>9</v>
      </c>
      <c r="GM13" s="406"/>
      <c r="GN13" s="393" t="s">
        <v>369</v>
      </c>
      <c r="GO13" s="162" t="s">
        <v>4</v>
      </c>
      <c r="GP13" s="139"/>
      <c r="GQ13" s="140"/>
      <c r="GR13" s="390"/>
      <c r="GT13" s="380" t="s">
        <v>9</v>
      </c>
      <c r="GU13" s="406"/>
      <c r="GV13" s="393" t="s">
        <v>369</v>
      </c>
      <c r="GW13" s="162" t="s">
        <v>4</v>
      </c>
      <c r="GX13" s="139"/>
      <c r="GY13" s="140"/>
      <c r="GZ13" s="390"/>
    </row>
    <row r="14" spans="1:208" ht="15" customHeight="1" x14ac:dyDescent="0.25">
      <c r="A14" s="13"/>
      <c r="B14" s="361"/>
      <c r="C14" s="368"/>
      <c r="D14" s="274"/>
      <c r="E14" s="21" t="s">
        <v>5</v>
      </c>
      <c r="F14" s="141"/>
      <c r="G14" s="142"/>
      <c r="H14" s="390"/>
      <c r="I14" s="13"/>
      <c r="J14" s="376"/>
      <c r="K14" s="377"/>
      <c r="L14" s="394"/>
      <c r="M14" s="160" t="s">
        <v>5</v>
      </c>
      <c r="N14" s="141"/>
      <c r="O14" s="142"/>
      <c r="P14" s="390"/>
      <c r="Q14" s="13"/>
      <c r="R14" s="361"/>
      <c r="S14" s="362"/>
      <c r="T14" s="394"/>
      <c r="U14" s="160" t="s">
        <v>5</v>
      </c>
      <c r="V14" s="141"/>
      <c r="W14" s="142"/>
      <c r="X14" s="390"/>
      <c r="Y14" s="13"/>
      <c r="Z14" s="376"/>
      <c r="AA14" s="377"/>
      <c r="AB14" s="394"/>
      <c r="AC14" s="160" t="s">
        <v>5</v>
      </c>
      <c r="AD14" s="141"/>
      <c r="AE14" s="142"/>
      <c r="AF14" s="390"/>
      <c r="AG14" s="13"/>
      <c r="AH14" s="361"/>
      <c r="AI14" s="368"/>
      <c r="AJ14" s="274"/>
      <c r="AK14" s="21" t="s">
        <v>5</v>
      </c>
      <c r="AL14" s="83">
        <v>16</v>
      </c>
      <c r="AM14" s="25">
        <f t="shared" ref="AM14:AM40" si="2">SUM(AL14*5)</f>
        <v>80</v>
      </c>
      <c r="AN14" s="283"/>
      <c r="AO14" s="125"/>
      <c r="AP14" s="361"/>
      <c r="AQ14" s="368"/>
      <c r="AR14" s="274"/>
      <c r="AS14" s="21" t="s">
        <v>5</v>
      </c>
      <c r="AT14" s="83">
        <v>65</v>
      </c>
      <c r="AU14" s="25">
        <f t="shared" ref="AU14:AU40" si="3">SUM(AT14)*5</f>
        <v>325</v>
      </c>
      <c r="AV14" s="283"/>
      <c r="AW14" s="125"/>
      <c r="AX14" s="361"/>
      <c r="AY14" s="368"/>
      <c r="AZ14" s="394"/>
      <c r="BA14" s="160" t="s">
        <v>5</v>
      </c>
      <c r="BB14" s="141"/>
      <c r="BC14" s="142"/>
      <c r="BD14" s="390"/>
      <c r="BE14" s="125"/>
      <c r="BF14" s="361"/>
      <c r="BG14" s="368"/>
      <c r="BH14" s="274"/>
      <c r="BI14" s="21" t="s">
        <v>5</v>
      </c>
      <c r="BJ14" s="83">
        <v>18</v>
      </c>
      <c r="BK14" s="25">
        <f>SUM(BJ14*5)</f>
        <v>90</v>
      </c>
      <c r="BL14" s="283"/>
      <c r="BN14" s="376"/>
      <c r="BO14" s="377"/>
      <c r="BP14" s="394"/>
      <c r="BQ14" s="160" t="s">
        <v>5</v>
      </c>
      <c r="BR14" s="141"/>
      <c r="BS14" s="142"/>
      <c r="BT14" s="390"/>
      <c r="BV14" s="361"/>
      <c r="BW14" s="368"/>
      <c r="BX14" s="394"/>
      <c r="BY14" s="160" t="s">
        <v>5</v>
      </c>
      <c r="BZ14" s="141"/>
      <c r="CA14" s="142"/>
      <c r="CB14" s="390"/>
      <c r="CD14" s="361"/>
      <c r="CE14" s="368"/>
      <c r="CF14" s="394"/>
      <c r="CG14" s="160" t="s">
        <v>5</v>
      </c>
      <c r="CH14" s="141"/>
      <c r="CI14" s="142"/>
      <c r="CJ14" s="390"/>
      <c r="CL14" s="361"/>
      <c r="CM14" s="368"/>
      <c r="CN14" s="394"/>
      <c r="CO14" s="160" t="s">
        <v>5</v>
      </c>
      <c r="CP14" s="141"/>
      <c r="CQ14" s="142"/>
      <c r="CR14" s="390"/>
      <c r="CT14" s="361"/>
      <c r="CU14" s="368"/>
      <c r="CV14" s="274"/>
      <c r="CW14" s="21" t="s">
        <v>5</v>
      </c>
      <c r="CX14" s="83">
        <v>45</v>
      </c>
      <c r="CY14" s="25">
        <f t="shared" si="0"/>
        <v>225</v>
      </c>
      <c r="CZ14" s="283"/>
      <c r="DB14" s="361"/>
      <c r="DC14" s="368"/>
      <c r="DD14" s="274"/>
      <c r="DE14" s="21" t="s">
        <v>5</v>
      </c>
      <c r="DF14" s="83">
        <v>2</v>
      </c>
      <c r="DG14" s="25">
        <f>SUM(DF14*5)</f>
        <v>10</v>
      </c>
      <c r="DH14" s="283"/>
      <c r="DJ14" s="361"/>
      <c r="DK14" s="368"/>
      <c r="DL14" s="394"/>
      <c r="DM14" s="160" t="s">
        <v>5</v>
      </c>
      <c r="DN14" s="141"/>
      <c r="DO14" s="142"/>
      <c r="DP14" s="390"/>
      <c r="DR14" s="361"/>
      <c r="DS14" s="368"/>
      <c r="DT14" s="394"/>
      <c r="DU14" s="160" t="s">
        <v>5</v>
      </c>
      <c r="DV14" s="141"/>
      <c r="DW14" s="142"/>
      <c r="DX14" s="390"/>
      <c r="DZ14" s="361"/>
      <c r="EA14" s="368"/>
      <c r="EB14" s="394"/>
      <c r="EC14" s="160" t="s">
        <v>5</v>
      </c>
      <c r="ED14" s="141"/>
      <c r="EE14" s="142"/>
      <c r="EF14" s="390"/>
      <c r="EH14" s="361"/>
      <c r="EI14" s="368"/>
      <c r="EJ14" s="274"/>
      <c r="EK14" s="21" t="s">
        <v>5</v>
      </c>
      <c r="EL14" s="83">
        <v>386</v>
      </c>
      <c r="EM14" s="154">
        <f t="shared" si="1"/>
        <v>1930</v>
      </c>
      <c r="EN14" s="283"/>
      <c r="EP14" s="361"/>
      <c r="EQ14" s="368"/>
      <c r="ER14" s="274"/>
      <c r="ES14" s="21" t="s">
        <v>5</v>
      </c>
      <c r="ET14" s="83"/>
      <c r="EU14" s="25"/>
      <c r="EV14" s="283"/>
      <c r="EX14" s="361"/>
      <c r="EY14" s="368"/>
      <c r="EZ14" s="394"/>
      <c r="FA14" s="160" t="s">
        <v>5</v>
      </c>
      <c r="FB14" s="141"/>
      <c r="FC14" s="142"/>
      <c r="FD14" s="390"/>
      <c r="FF14" s="361"/>
      <c r="FG14" s="368"/>
      <c r="FH14" s="274"/>
      <c r="FI14" s="21" t="s">
        <v>5</v>
      </c>
      <c r="FJ14" s="83">
        <v>19</v>
      </c>
      <c r="FK14" s="25">
        <f t="shared" ref="FK14:FK40" si="4">SUM(FJ14)*5</f>
        <v>95</v>
      </c>
      <c r="FL14" s="283"/>
      <c r="FN14" s="376"/>
      <c r="FO14" s="407"/>
      <c r="FP14" s="274"/>
      <c r="FQ14" s="21" t="s">
        <v>5</v>
      </c>
      <c r="FR14" s="83"/>
      <c r="FS14" s="25"/>
      <c r="FT14" s="283"/>
      <c r="FV14" s="376"/>
      <c r="FW14" s="407"/>
      <c r="FX14" s="394"/>
      <c r="FY14" s="160" t="s">
        <v>5</v>
      </c>
      <c r="FZ14" s="141"/>
      <c r="GA14" s="142"/>
      <c r="GB14" s="390"/>
      <c r="GD14" s="376"/>
      <c r="GE14" s="407"/>
      <c r="GF14" s="394"/>
      <c r="GG14" s="160" t="s">
        <v>5</v>
      </c>
      <c r="GH14" s="141"/>
      <c r="GI14" s="142"/>
      <c r="GJ14" s="390"/>
      <c r="GL14" s="376"/>
      <c r="GM14" s="407"/>
      <c r="GN14" s="394"/>
      <c r="GO14" s="160" t="s">
        <v>5</v>
      </c>
      <c r="GP14" s="141"/>
      <c r="GQ14" s="142"/>
      <c r="GR14" s="390"/>
      <c r="GT14" s="376"/>
      <c r="GU14" s="407"/>
      <c r="GV14" s="394"/>
      <c r="GW14" s="160" t="s">
        <v>5</v>
      </c>
      <c r="GX14" s="141"/>
      <c r="GY14" s="142"/>
      <c r="GZ14" s="390"/>
    </row>
    <row r="15" spans="1:208" ht="15" customHeight="1" x14ac:dyDescent="0.25">
      <c r="A15" s="13"/>
      <c r="B15" s="361"/>
      <c r="C15" s="368"/>
      <c r="D15" s="274"/>
      <c r="E15" s="21" t="s">
        <v>6</v>
      </c>
      <c r="F15" s="139"/>
      <c r="G15" s="142"/>
      <c r="H15" s="390"/>
      <c r="I15" s="13"/>
      <c r="J15" s="376"/>
      <c r="K15" s="377"/>
      <c r="L15" s="394"/>
      <c r="M15" s="160" t="s">
        <v>6</v>
      </c>
      <c r="N15" s="139"/>
      <c r="O15" s="142"/>
      <c r="P15" s="390"/>
      <c r="Q15" s="13"/>
      <c r="R15" s="361"/>
      <c r="S15" s="362"/>
      <c r="T15" s="394"/>
      <c r="U15" s="160" t="s">
        <v>6</v>
      </c>
      <c r="V15" s="139"/>
      <c r="W15" s="142"/>
      <c r="X15" s="390"/>
      <c r="Y15" s="13"/>
      <c r="Z15" s="376"/>
      <c r="AA15" s="377"/>
      <c r="AB15" s="394"/>
      <c r="AC15" s="160" t="s">
        <v>6</v>
      </c>
      <c r="AD15" s="139"/>
      <c r="AE15" s="142"/>
      <c r="AF15" s="390"/>
      <c r="AG15" s="13"/>
      <c r="AH15" s="361"/>
      <c r="AI15" s="368"/>
      <c r="AJ15" s="274"/>
      <c r="AK15" s="21" t="s">
        <v>6</v>
      </c>
      <c r="AL15" s="83">
        <v>16</v>
      </c>
      <c r="AM15" s="25">
        <f t="shared" si="2"/>
        <v>80</v>
      </c>
      <c r="AN15" s="283"/>
      <c r="AO15" s="125"/>
      <c r="AP15" s="361"/>
      <c r="AQ15" s="368"/>
      <c r="AR15" s="274"/>
      <c r="AS15" s="21" t="s">
        <v>6</v>
      </c>
      <c r="AT15" s="83">
        <v>65</v>
      </c>
      <c r="AU15" s="25">
        <f t="shared" si="3"/>
        <v>325</v>
      </c>
      <c r="AV15" s="283"/>
      <c r="AW15" s="125"/>
      <c r="AX15" s="361"/>
      <c r="AY15" s="368"/>
      <c r="AZ15" s="394"/>
      <c r="BA15" s="160" t="s">
        <v>6</v>
      </c>
      <c r="BB15" s="141"/>
      <c r="BC15" s="142"/>
      <c r="BD15" s="390"/>
      <c r="BE15" s="125"/>
      <c r="BF15" s="361"/>
      <c r="BG15" s="368"/>
      <c r="BH15" s="274"/>
      <c r="BI15" s="21" t="s">
        <v>6</v>
      </c>
      <c r="BJ15" s="83"/>
      <c r="BK15" s="25"/>
      <c r="BL15" s="283"/>
      <c r="BN15" s="376"/>
      <c r="BO15" s="377"/>
      <c r="BP15" s="394"/>
      <c r="BQ15" s="160" t="s">
        <v>6</v>
      </c>
      <c r="BR15" s="141"/>
      <c r="BS15" s="142"/>
      <c r="BT15" s="390"/>
      <c r="BV15" s="361"/>
      <c r="BW15" s="368"/>
      <c r="BX15" s="394"/>
      <c r="BY15" s="160" t="s">
        <v>6</v>
      </c>
      <c r="BZ15" s="141"/>
      <c r="CA15" s="142"/>
      <c r="CB15" s="390"/>
      <c r="CD15" s="361"/>
      <c r="CE15" s="368"/>
      <c r="CF15" s="394"/>
      <c r="CG15" s="160" t="s">
        <v>6</v>
      </c>
      <c r="CH15" s="141"/>
      <c r="CI15" s="142"/>
      <c r="CJ15" s="390"/>
      <c r="CL15" s="361"/>
      <c r="CM15" s="368"/>
      <c r="CN15" s="394"/>
      <c r="CO15" s="160" t="s">
        <v>6</v>
      </c>
      <c r="CP15" s="141"/>
      <c r="CQ15" s="142"/>
      <c r="CR15" s="390"/>
      <c r="CT15" s="361"/>
      <c r="CU15" s="368"/>
      <c r="CV15" s="274"/>
      <c r="CW15" s="21" t="s">
        <v>6</v>
      </c>
      <c r="CX15" s="83">
        <v>45</v>
      </c>
      <c r="CY15" s="25">
        <f t="shared" si="0"/>
        <v>225</v>
      </c>
      <c r="CZ15" s="283"/>
      <c r="DB15" s="361"/>
      <c r="DC15" s="368"/>
      <c r="DD15" s="274"/>
      <c r="DE15" s="21" t="s">
        <v>6</v>
      </c>
      <c r="DF15" s="83"/>
      <c r="DG15" s="25"/>
      <c r="DH15" s="283"/>
      <c r="DJ15" s="361"/>
      <c r="DK15" s="368"/>
      <c r="DL15" s="394"/>
      <c r="DM15" s="160" t="s">
        <v>6</v>
      </c>
      <c r="DN15" s="141"/>
      <c r="DO15" s="142"/>
      <c r="DP15" s="390"/>
      <c r="DR15" s="361"/>
      <c r="DS15" s="368"/>
      <c r="DT15" s="394"/>
      <c r="DU15" s="160" t="s">
        <v>6</v>
      </c>
      <c r="DV15" s="141"/>
      <c r="DW15" s="142"/>
      <c r="DX15" s="390"/>
      <c r="DZ15" s="361"/>
      <c r="EA15" s="368"/>
      <c r="EB15" s="394"/>
      <c r="EC15" s="160" t="s">
        <v>6</v>
      </c>
      <c r="ED15" s="141"/>
      <c r="EE15" s="142"/>
      <c r="EF15" s="390"/>
      <c r="EH15" s="361"/>
      <c r="EI15" s="368"/>
      <c r="EJ15" s="274"/>
      <c r="EK15" s="21" t="s">
        <v>6</v>
      </c>
      <c r="EL15" s="83">
        <v>386</v>
      </c>
      <c r="EM15" s="154">
        <f t="shared" si="1"/>
        <v>1930</v>
      </c>
      <c r="EN15" s="283"/>
      <c r="EP15" s="361"/>
      <c r="EQ15" s="368"/>
      <c r="ER15" s="274"/>
      <c r="ES15" s="21" t="s">
        <v>6</v>
      </c>
      <c r="ET15" s="83">
        <v>2</v>
      </c>
      <c r="EU15" s="25">
        <f>SUM(ET15)*5</f>
        <v>10</v>
      </c>
      <c r="EV15" s="283"/>
      <c r="EX15" s="361"/>
      <c r="EY15" s="368"/>
      <c r="EZ15" s="394"/>
      <c r="FA15" s="160" t="s">
        <v>6</v>
      </c>
      <c r="FB15" s="141"/>
      <c r="FC15" s="142"/>
      <c r="FD15" s="390"/>
      <c r="FF15" s="361"/>
      <c r="FG15" s="368"/>
      <c r="FH15" s="274"/>
      <c r="FI15" s="21" t="s">
        <v>6</v>
      </c>
      <c r="FJ15" s="83">
        <v>19</v>
      </c>
      <c r="FK15" s="25">
        <f t="shared" si="4"/>
        <v>95</v>
      </c>
      <c r="FL15" s="283"/>
      <c r="FN15" s="376"/>
      <c r="FO15" s="407"/>
      <c r="FP15" s="274"/>
      <c r="FQ15" s="21" t="s">
        <v>6</v>
      </c>
      <c r="FR15" s="83">
        <v>7.7</v>
      </c>
      <c r="FS15" s="25">
        <f>SUM(FR15)*125</f>
        <v>962.5</v>
      </c>
      <c r="FT15" s="283"/>
      <c r="FV15" s="376"/>
      <c r="FW15" s="407"/>
      <c r="FX15" s="394"/>
      <c r="FY15" s="160" t="s">
        <v>6</v>
      </c>
      <c r="FZ15" s="141"/>
      <c r="GA15" s="142"/>
      <c r="GB15" s="390"/>
      <c r="GD15" s="376"/>
      <c r="GE15" s="407"/>
      <c r="GF15" s="394"/>
      <c r="GG15" s="160" t="s">
        <v>6</v>
      </c>
      <c r="GH15" s="141"/>
      <c r="GI15" s="142"/>
      <c r="GJ15" s="390"/>
      <c r="GL15" s="376"/>
      <c r="GM15" s="407"/>
      <c r="GN15" s="394"/>
      <c r="GO15" s="160" t="s">
        <v>6</v>
      </c>
      <c r="GP15" s="141"/>
      <c r="GQ15" s="142"/>
      <c r="GR15" s="390"/>
      <c r="GT15" s="376"/>
      <c r="GU15" s="407"/>
      <c r="GV15" s="394"/>
      <c r="GW15" s="160" t="s">
        <v>6</v>
      </c>
      <c r="GX15" s="141"/>
      <c r="GY15" s="142"/>
      <c r="GZ15" s="390"/>
    </row>
    <row r="16" spans="1:208" ht="15" customHeight="1" x14ac:dyDescent="0.25">
      <c r="A16" s="13"/>
      <c r="B16" s="361"/>
      <c r="C16" s="368"/>
      <c r="D16" s="274"/>
      <c r="E16" s="21" t="s">
        <v>5</v>
      </c>
      <c r="F16" s="141"/>
      <c r="G16" s="142"/>
      <c r="H16" s="390"/>
      <c r="I16" s="13"/>
      <c r="J16" s="376"/>
      <c r="K16" s="377"/>
      <c r="L16" s="394"/>
      <c r="M16" s="160" t="s">
        <v>5</v>
      </c>
      <c r="N16" s="141"/>
      <c r="O16" s="142"/>
      <c r="P16" s="390"/>
      <c r="Q16" s="13"/>
      <c r="R16" s="361"/>
      <c r="S16" s="362"/>
      <c r="T16" s="394"/>
      <c r="U16" s="160" t="s">
        <v>5</v>
      </c>
      <c r="V16" s="141"/>
      <c r="W16" s="142"/>
      <c r="X16" s="390"/>
      <c r="Y16" s="13"/>
      <c r="Z16" s="376"/>
      <c r="AA16" s="377"/>
      <c r="AB16" s="394"/>
      <c r="AC16" s="160" t="s">
        <v>5</v>
      </c>
      <c r="AD16" s="141"/>
      <c r="AE16" s="142"/>
      <c r="AF16" s="390"/>
      <c r="AG16" s="13"/>
      <c r="AH16" s="361"/>
      <c r="AI16" s="368"/>
      <c r="AJ16" s="274"/>
      <c r="AK16" s="21" t="s">
        <v>5</v>
      </c>
      <c r="AL16" s="83">
        <v>16</v>
      </c>
      <c r="AM16" s="25">
        <f t="shared" si="2"/>
        <v>80</v>
      </c>
      <c r="AN16" s="283"/>
      <c r="AO16" s="125"/>
      <c r="AP16" s="361"/>
      <c r="AQ16" s="368"/>
      <c r="AR16" s="274"/>
      <c r="AS16" s="21" t="s">
        <v>5</v>
      </c>
      <c r="AT16" s="83">
        <v>65</v>
      </c>
      <c r="AU16" s="25">
        <f t="shared" si="3"/>
        <v>325</v>
      </c>
      <c r="AV16" s="283"/>
      <c r="AW16" s="125"/>
      <c r="AX16" s="361"/>
      <c r="AY16" s="368"/>
      <c r="AZ16" s="394"/>
      <c r="BA16" s="160" t="s">
        <v>5</v>
      </c>
      <c r="BB16" s="141"/>
      <c r="BC16" s="142"/>
      <c r="BD16" s="390"/>
      <c r="BE16" s="125"/>
      <c r="BF16" s="361"/>
      <c r="BG16" s="368"/>
      <c r="BH16" s="274"/>
      <c r="BI16" s="21" t="s">
        <v>5</v>
      </c>
      <c r="BJ16" s="83">
        <v>18</v>
      </c>
      <c r="BK16" s="25">
        <f>SUM(BJ16*5)</f>
        <v>90</v>
      </c>
      <c r="BL16" s="283"/>
      <c r="BN16" s="376"/>
      <c r="BO16" s="377"/>
      <c r="BP16" s="394"/>
      <c r="BQ16" s="160" t="s">
        <v>5</v>
      </c>
      <c r="BR16" s="141"/>
      <c r="BS16" s="142"/>
      <c r="BT16" s="390"/>
      <c r="BV16" s="361"/>
      <c r="BW16" s="368"/>
      <c r="BX16" s="394"/>
      <c r="BY16" s="160" t="s">
        <v>5</v>
      </c>
      <c r="BZ16" s="141"/>
      <c r="CA16" s="142"/>
      <c r="CB16" s="390"/>
      <c r="CD16" s="361"/>
      <c r="CE16" s="368"/>
      <c r="CF16" s="394"/>
      <c r="CG16" s="160" t="s">
        <v>5</v>
      </c>
      <c r="CH16" s="141"/>
      <c r="CI16" s="142"/>
      <c r="CJ16" s="390"/>
      <c r="CL16" s="361"/>
      <c r="CM16" s="368"/>
      <c r="CN16" s="394"/>
      <c r="CO16" s="160" t="s">
        <v>5</v>
      </c>
      <c r="CP16" s="141"/>
      <c r="CQ16" s="142"/>
      <c r="CR16" s="390"/>
      <c r="CT16" s="361"/>
      <c r="CU16" s="368"/>
      <c r="CV16" s="274"/>
      <c r="CW16" s="21" t="s">
        <v>5</v>
      </c>
      <c r="CX16" s="83">
        <v>45</v>
      </c>
      <c r="CY16" s="25">
        <f t="shared" si="0"/>
        <v>225</v>
      </c>
      <c r="CZ16" s="283"/>
      <c r="DB16" s="361"/>
      <c r="DC16" s="368"/>
      <c r="DD16" s="274"/>
      <c r="DE16" s="21" t="s">
        <v>5</v>
      </c>
      <c r="DF16" s="83"/>
      <c r="DG16" s="25"/>
      <c r="DH16" s="283"/>
      <c r="DJ16" s="361"/>
      <c r="DK16" s="368"/>
      <c r="DL16" s="394"/>
      <c r="DM16" s="160" t="s">
        <v>5</v>
      </c>
      <c r="DN16" s="141"/>
      <c r="DO16" s="142"/>
      <c r="DP16" s="390"/>
      <c r="DR16" s="361"/>
      <c r="DS16" s="368"/>
      <c r="DT16" s="394"/>
      <c r="DU16" s="160" t="s">
        <v>5</v>
      </c>
      <c r="DV16" s="141"/>
      <c r="DW16" s="142"/>
      <c r="DX16" s="390"/>
      <c r="DZ16" s="361"/>
      <c r="EA16" s="368"/>
      <c r="EB16" s="394"/>
      <c r="EC16" s="160" t="s">
        <v>5</v>
      </c>
      <c r="ED16" s="141"/>
      <c r="EE16" s="142"/>
      <c r="EF16" s="390"/>
      <c r="EH16" s="361"/>
      <c r="EI16" s="368"/>
      <c r="EJ16" s="274"/>
      <c r="EK16" s="21" t="s">
        <v>5</v>
      </c>
      <c r="EL16" s="83">
        <v>386</v>
      </c>
      <c r="EM16" s="126">
        <f t="shared" si="1"/>
        <v>1930</v>
      </c>
      <c r="EN16" s="283"/>
      <c r="EP16" s="361"/>
      <c r="EQ16" s="368"/>
      <c r="ER16" s="274"/>
      <c r="ES16" s="21" t="s">
        <v>5</v>
      </c>
      <c r="ET16" s="83"/>
      <c r="EU16" s="25"/>
      <c r="EV16" s="283"/>
      <c r="EX16" s="361"/>
      <c r="EY16" s="368"/>
      <c r="EZ16" s="394"/>
      <c r="FA16" s="160" t="s">
        <v>5</v>
      </c>
      <c r="FB16" s="141"/>
      <c r="FC16" s="142"/>
      <c r="FD16" s="390"/>
      <c r="FF16" s="361"/>
      <c r="FG16" s="368"/>
      <c r="FH16" s="274"/>
      <c r="FI16" s="21" t="s">
        <v>5</v>
      </c>
      <c r="FJ16" s="83">
        <v>19</v>
      </c>
      <c r="FK16" s="25">
        <f t="shared" si="4"/>
        <v>95</v>
      </c>
      <c r="FL16" s="283"/>
      <c r="FN16" s="376"/>
      <c r="FO16" s="407"/>
      <c r="FP16" s="274"/>
      <c r="FQ16" s="21" t="s">
        <v>5</v>
      </c>
      <c r="FR16" s="83"/>
      <c r="FS16" s="25"/>
      <c r="FT16" s="283"/>
      <c r="FV16" s="376"/>
      <c r="FW16" s="407"/>
      <c r="FX16" s="394"/>
      <c r="FY16" s="160" t="s">
        <v>5</v>
      </c>
      <c r="FZ16" s="141"/>
      <c r="GA16" s="142"/>
      <c r="GB16" s="390"/>
      <c r="GD16" s="376"/>
      <c r="GE16" s="407"/>
      <c r="GF16" s="394"/>
      <c r="GG16" s="160" t="s">
        <v>5</v>
      </c>
      <c r="GH16" s="141"/>
      <c r="GI16" s="142"/>
      <c r="GJ16" s="390"/>
      <c r="GL16" s="376"/>
      <c r="GM16" s="407"/>
      <c r="GN16" s="394"/>
      <c r="GO16" s="160" t="s">
        <v>5</v>
      </c>
      <c r="GP16" s="141"/>
      <c r="GQ16" s="142"/>
      <c r="GR16" s="390"/>
      <c r="GT16" s="376"/>
      <c r="GU16" s="407"/>
      <c r="GV16" s="394"/>
      <c r="GW16" s="160" t="s">
        <v>5</v>
      </c>
      <c r="GX16" s="141"/>
      <c r="GY16" s="142"/>
      <c r="GZ16" s="390"/>
    </row>
    <row r="17" spans="1:208" ht="15" customHeight="1" x14ac:dyDescent="0.25">
      <c r="A17" s="13"/>
      <c r="B17" s="361"/>
      <c r="C17" s="368"/>
      <c r="D17" s="274"/>
      <c r="E17" s="21" t="s">
        <v>7</v>
      </c>
      <c r="F17" s="139"/>
      <c r="G17" s="142"/>
      <c r="H17" s="390"/>
      <c r="I17" s="13"/>
      <c r="J17" s="376"/>
      <c r="K17" s="377"/>
      <c r="L17" s="394"/>
      <c r="M17" s="160" t="s">
        <v>7</v>
      </c>
      <c r="N17" s="139"/>
      <c r="O17" s="142"/>
      <c r="P17" s="390"/>
      <c r="Q17" s="13"/>
      <c r="R17" s="361"/>
      <c r="S17" s="362"/>
      <c r="T17" s="394"/>
      <c r="U17" s="160" t="s">
        <v>7</v>
      </c>
      <c r="V17" s="139"/>
      <c r="W17" s="142"/>
      <c r="X17" s="390"/>
      <c r="Y17" s="13"/>
      <c r="Z17" s="376"/>
      <c r="AA17" s="377"/>
      <c r="AB17" s="394"/>
      <c r="AC17" s="160" t="s">
        <v>7</v>
      </c>
      <c r="AD17" s="139"/>
      <c r="AE17" s="142"/>
      <c r="AF17" s="390"/>
      <c r="AG17" s="13"/>
      <c r="AH17" s="361"/>
      <c r="AI17" s="368"/>
      <c r="AJ17" s="274"/>
      <c r="AK17" s="21" t="s">
        <v>7</v>
      </c>
      <c r="AL17" s="83">
        <v>16</v>
      </c>
      <c r="AM17" s="25">
        <f t="shared" si="2"/>
        <v>80</v>
      </c>
      <c r="AN17" s="283"/>
      <c r="AO17" s="125"/>
      <c r="AP17" s="361"/>
      <c r="AQ17" s="368"/>
      <c r="AR17" s="274"/>
      <c r="AS17" s="21" t="s">
        <v>7</v>
      </c>
      <c r="AT17" s="83">
        <v>65</v>
      </c>
      <c r="AU17" s="25">
        <f t="shared" si="3"/>
        <v>325</v>
      </c>
      <c r="AV17" s="283"/>
      <c r="AW17" s="125"/>
      <c r="AX17" s="361"/>
      <c r="AY17" s="368"/>
      <c r="AZ17" s="394"/>
      <c r="BA17" s="160" t="s">
        <v>7</v>
      </c>
      <c r="BB17" s="141"/>
      <c r="BC17" s="142"/>
      <c r="BD17" s="390"/>
      <c r="BE17" s="125"/>
      <c r="BF17" s="361"/>
      <c r="BG17" s="368"/>
      <c r="BH17" s="274"/>
      <c r="BI17" s="21" t="s">
        <v>7</v>
      </c>
      <c r="BJ17" s="83">
        <v>18</v>
      </c>
      <c r="BK17" s="25">
        <f>SUM(BJ17*5)</f>
        <v>90</v>
      </c>
      <c r="BL17" s="283"/>
      <c r="BN17" s="376"/>
      <c r="BO17" s="377"/>
      <c r="BP17" s="394"/>
      <c r="BQ17" s="160" t="s">
        <v>7</v>
      </c>
      <c r="BR17" s="141"/>
      <c r="BS17" s="142"/>
      <c r="BT17" s="390"/>
      <c r="BV17" s="361"/>
      <c r="BW17" s="368"/>
      <c r="BX17" s="394"/>
      <c r="BY17" s="160" t="s">
        <v>7</v>
      </c>
      <c r="BZ17" s="141"/>
      <c r="CA17" s="142"/>
      <c r="CB17" s="390"/>
      <c r="CD17" s="361"/>
      <c r="CE17" s="368"/>
      <c r="CF17" s="394"/>
      <c r="CG17" s="160" t="s">
        <v>7</v>
      </c>
      <c r="CH17" s="141"/>
      <c r="CI17" s="142"/>
      <c r="CJ17" s="390"/>
      <c r="CL17" s="361"/>
      <c r="CM17" s="368"/>
      <c r="CN17" s="394"/>
      <c r="CO17" s="160" t="s">
        <v>7</v>
      </c>
      <c r="CP17" s="141"/>
      <c r="CQ17" s="142"/>
      <c r="CR17" s="390"/>
      <c r="CT17" s="361"/>
      <c r="CU17" s="368"/>
      <c r="CV17" s="274"/>
      <c r="CW17" s="21" t="s">
        <v>7</v>
      </c>
      <c r="CX17" s="83">
        <v>45</v>
      </c>
      <c r="CY17" s="25">
        <f t="shared" si="0"/>
        <v>225</v>
      </c>
      <c r="CZ17" s="283"/>
      <c r="DB17" s="361"/>
      <c r="DC17" s="368"/>
      <c r="DD17" s="274"/>
      <c r="DE17" s="21" t="s">
        <v>7</v>
      </c>
      <c r="DF17" s="83"/>
      <c r="DG17" s="25"/>
      <c r="DH17" s="283"/>
      <c r="DJ17" s="361"/>
      <c r="DK17" s="368"/>
      <c r="DL17" s="394"/>
      <c r="DM17" s="160" t="s">
        <v>7</v>
      </c>
      <c r="DN17" s="141"/>
      <c r="DO17" s="142"/>
      <c r="DP17" s="390"/>
      <c r="DR17" s="361"/>
      <c r="DS17" s="368"/>
      <c r="DT17" s="394"/>
      <c r="DU17" s="160" t="s">
        <v>7</v>
      </c>
      <c r="DV17" s="141"/>
      <c r="DW17" s="142"/>
      <c r="DX17" s="390"/>
      <c r="DZ17" s="361"/>
      <c r="EA17" s="368"/>
      <c r="EB17" s="394"/>
      <c r="EC17" s="160" t="s">
        <v>7</v>
      </c>
      <c r="ED17" s="141"/>
      <c r="EE17" s="142"/>
      <c r="EF17" s="390"/>
      <c r="EH17" s="361"/>
      <c r="EI17" s="368"/>
      <c r="EJ17" s="274"/>
      <c r="EK17" s="21" t="s">
        <v>7</v>
      </c>
      <c r="EL17" s="83">
        <v>386</v>
      </c>
      <c r="EM17" s="126">
        <f t="shared" si="1"/>
        <v>1930</v>
      </c>
      <c r="EN17" s="283"/>
      <c r="EP17" s="361"/>
      <c r="EQ17" s="368"/>
      <c r="ER17" s="274"/>
      <c r="ES17" s="21" t="s">
        <v>7</v>
      </c>
      <c r="ET17" s="83"/>
      <c r="EU17" s="25"/>
      <c r="EV17" s="283"/>
      <c r="EX17" s="361"/>
      <c r="EY17" s="368"/>
      <c r="EZ17" s="394"/>
      <c r="FA17" s="160" t="s">
        <v>7</v>
      </c>
      <c r="FB17" s="141"/>
      <c r="FC17" s="142"/>
      <c r="FD17" s="390"/>
      <c r="FF17" s="361"/>
      <c r="FG17" s="368"/>
      <c r="FH17" s="274"/>
      <c r="FI17" s="21" t="s">
        <v>7</v>
      </c>
      <c r="FJ17" s="83">
        <v>19</v>
      </c>
      <c r="FK17" s="25">
        <f t="shared" si="4"/>
        <v>95</v>
      </c>
      <c r="FL17" s="283"/>
      <c r="FN17" s="376"/>
      <c r="FO17" s="407"/>
      <c r="FP17" s="274"/>
      <c r="FQ17" s="21" t="s">
        <v>7</v>
      </c>
      <c r="FR17" s="83"/>
      <c r="FS17" s="25"/>
      <c r="FT17" s="283"/>
      <c r="FV17" s="376"/>
      <c r="FW17" s="407"/>
      <c r="FX17" s="394"/>
      <c r="FY17" s="160" t="s">
        <v>7</v>
      </c>
      <c r="FZ17" s="141"/>
      <c r="GA17" s="142"/>
      <c r="GB17" s="390"/>
      <c r="GD17" s="376"/>
      <c r="GE17" s="407"/>
      <c r="GF17" s="394"/>
      <c r="GG17" s="160" t="s">
        <v>7</v>
      </c>
      <c r="GH17" s="141"/>
      <c r="GI17" s="142"/>
      <c r="GJ17" s="390"/>
      <c r="GL17" s="376"/>
      <c r="GM17" s="407"/>
      <c r="GN17" s="394"/>
      <c r="GO17" s="160" t="s">
        <v>7</v>
      </c>
      <c r="GP17" s="141"/>
      <c r="GQ17" s="142"/>
      <c r="GR17" s="390"/>
      <c r="GT17" s="376"/>
      <c r="GU17" s="407"/>
      <c r="GV17" s="394"/>
      <c r="GW17" s="160" t="s">
        <v>7</v>
      </c>
      <c r="GX17" s="141"/>
      <c r="GY17" s="142"/>
      <c r="GZ17" s="390"/>
    </row>
    <row r="18" spans="1:208" ht="15" customHeight="1" x14ac:dyDescent="0.25">
      <c r="A18" s="13"/>
      <c r="B18" s="361"/>
      <c r="C18" s="368"/>
      <c r="D18" s="274"/>
      <c r="E18" s="27" t="s">
        <v>8</v>
      </c>
      <c r="F18" s="143"/>
      <c r="G18" s="142"/>
      <c r="H18" s="390"/>
      <c r="I18" s="13"/>
      <c r="J18" s="376"/>
      <c r="K18" s="377"/>
      <c r="L18" s="394"/>
      <c r="M18" s="161" t="s">
        <v>8</v>
      </c>
      <c r="N18" s="143"/>
      <c r="O18" s="142"/>
      <c r="P18" s="390"/>
      <c r="Q18" s="13"/>
      <c r="R18" s="361"/>
      <c r="S18" s="362"/>
      <c r="T18" s="394"/>
      <c r="U18" s="161" t="s">
        <v>8</v>
      </c>
      <c r="V18" s="143"/>
      <c r="W18" s="142"/>
      <c r="X18" s="390"/>
      <c r="Y18" s="13"/>
      <c r="Z18" s="376"/>
      <c r="AA18" s="377"/>
      <c r="AB18" s="394"/>
      <c r="AC18" s="161" t="s">
        <v>8</v>
      </c>
      <c r="AD18" s="143"/>
      <c r="AE18" s="142"/>
      <c r="AF18" s="390"/>
      <c r="AG18" s="13"/>
      <c r="AH18" s="361"/>
      <c r="AI18" s="368"/>
      <c r="AJ18" s="274"/>
      <c r="AK18" s="27" t="s">
        <v>8</v>
      </c>
      <c r="AL18" s="22">
        <v>16</v>
      </c>
      <c r="AM18" s="25">
        <f t="shared" si="2"/>
        <v>80</v>
      </c>
      <c r="AN18" s="283"/>
      <c r="AO18" s="125"/>
      <c r="AP18" s="361"/>
      <c r="AQ18" s="368"/>
      <c r="AR18" s="274"/>
      <c r="AS18" s="27" t="s">
        <v>8</v>
      </c>
      <c r="AT18" s="22">
        <v>65</v>
      </c>
      <c r="AU18" s="25">
        <f t="shared" si="3"/>
        <v>325</v>
      </c>
      <c r="AV18" s="283"/>
      <c r="AW18" s="125"/>
      <c r="AX18" s="361"/>
      <c r="AY18" s="368"/>
      <c r="AZ18" s="394"/>
      <c r="BA18" s="161" t="s">
        <v>8</v>
      </c>
      <c r="BB18" s="143"/>
      <c r="BC18" s="142"/>
      <c r="BD18" s="390"/>
      <c r="BE18" s="125"/>
      <c r="BF18" s="361"/>
      <c r="BG18" s="368"/>
      <c r="BH18" s="274"/>
      <c r="BI18" s="27" t="s">
        <v>8</v>
      </c>
      <c r="BJ18" s="22"/>
      <c r="BK18" s="25"/>
      <c r="BL18" s="283"/>
      <c r="BN18" s="376"/>
      <c r="BO18" s="377"/>
      <c r="BP18" s="394"/>
      <c r="BQ18" s="161" t="s">
        <v>8</v>
      </c>
      <c r="BR18" s="143"/>
      <c r="BS18" s="142"/>
      <c r="BT18" s="390"/>
      <c r="BV18" s="361"/>
      <c r="BW18" s="368"/>
      <c r="BX18" s="394"/>
      <c r="BY18" s="161" t="s">
        <v>8</v>
      </c>
      <c r="BZ18" s="143"/>
      <c r="CA18" s="142"/>
      <c r="CB18" s="390"/>
      <c r="CD18" s="361"/>
      <c r="CE18" s="368"/>
      <c r="CF18" s="394"/>
      <c r="CG18" s="161" t="s">
        <v>8</v>
      </c>
      <c r="CH18" s="143"/>
      <c r="CI18" s="142"/>
      <c r="CJ18" s="390"/>
      <c r="CL18" s="361"/>
      <c r="CM18" s="368"/>
      <c r="CN18" s="394"/>
      <c r="CO18" s="161" t="s">
        <v>8</v>
      </c>
      <c r="CP18" s="143"/>
      <c r="CQ18" s="142"/>
      <c r="CR18" s="390"/>
      <c r="CT18" s="361"/>
      <c r="CU18" s="368"/>
      <c r="CV18" s="274"/>
      <c r="CW18" s="27" t="s">
        <v>8</v>
      </c>
      <c r="CX18" s="22">
        <v>45</v>
      </c>
      <c r="CY18" s="25">
        <f t="shared" si="0"/>
        <v>225</v>
      </c>
      <c r="CZ18" s="283"/>
      <c r="DB18" s="361"/>
      <c r="DC18" s="368"/>
      <c r="DD18" s="274"/>
      <c r="DE18" s="27" t="s">
        <v>8</v>
      </c>
      <c r="DF18" s="22"/>
      <c r="DG18" s="25"/>
      <c r="DH18" s="283"/>
      <c r="DJ18" s="361"/>
      <c r="DK18" s="368"/>
      <c r="DL18" s="394"/>
      <c r="DM18" s="161" t="s">
        <v>8</v>
      </c>
      <c r="DN18" s="143"/>
      <c r="DO18" s="142"/>
      <c r="DP18" s="390"/>
      <c r="DR18" s="361"/>
      <c r="DS18" s="368"/>
      <c r="DT18" s="394"/>
      <c r="DU18" s="161" t="s">
        <v>8</v>
      </c>
      <c r="DV18" s="143"/>
      <c r="DW18" s="142"/>
      <c r="DX18" s="390"/>
      <c r="DZ18" s="361"/>
      <c r="EA18" s="368"/>
      <c r="EB18" s="394"/>
      <c r="EC18" s="161" t="s">
        <v>8</v>
      </c>
      <c r="ED18" s="143"/>
      <c r="EE18" s="142"/>
      <c r="EF18" s="390"/>
      <c r="EH18" s="361"/>
      <c r="EI18" s="368"/>
      <c r="EJ18" s="274"/>
      <c r="EK18" s="27" t="s">
        <v>8</v>
      </c>
      <c r="EL18" s="22">
        <v>386</v>
      </c>
      <c r="EM18" s="154">
        <f t="shared" si="1"/>
        <v>1930</v>
      </c>
      <c r="EN18" s="283"/>
      <c r="EP18" s="361"/>
      <c r="EQ18" s="368"/>
      <c r="ER18" s="274"/>
      <c r="ES18" s="27" t="s">
        <v>8</v>
      </c>
      <c r="ET18" s="22"/>
      <c r="EU18" s="25"/>
      <c r="EV18" s="283"/>
      <c r="EX18" s="361"/>
      <c r="EY18" s="368"/>
      <c r="EZ18" s="394"/>
      <c r="FA18" s="161" t="s">
        <v>8</v>
      </c>
      <c r="FB18" s="143"/>
      <c r="FC18" s="142"/>
      <c r="FD18" s="390"/>
      <c r="FF18" s="361"/>
      <c r="FG18" s="368"/>
      <c r="FH18" s="274"/>
      <c r="FI18" s="27" t="s">
        <v>8</v>
      </c>
      <c r="FJ18" s="22">
        <v>19</v>
      </c>
      <c r="FK18" s="25">
        <f t="shared" si="4"/>
        <v>95</v>
      </c>
      <c r="FL18" s="283"/>
      <c r="FN18" s="376"/>
      <c r="FO18" s="407"/>
      <c r="FP18" s="274"/>
      <c r="FQ18" s="27" t="s">
        <v>8</v>
      </c>
      <c r="FR18" s="22"/>
      <c r="FS18" s="25"/>
      <c r="FT18" s="283"/>
      <c r="FV18" s="376"/>
      <c r="FW18" s="407"/>
      <c r="FX18" s="394"/>
      <c r="FY18" s="161" t="s">
        <v>8</v>
      </c>
      <c r="FZ18" s="143"/>
      <c r="GA18" s="142"/>
      <c r="GB18" s="390"/>
      <c r="GD18" s="376"/>
      <c r="GE18" s="407"/>
      <c r="GF18" s="394"/>
      <c r="GG18" s="161" t="s">
        <v>8</v>
      </c>
      <c r="GH18" s="143"/>
      <c r="GI18" s="142"/>
      <c r="GJ18" s="390"/>
      <c r="GL18" s="376"/>
      <c r="GM18" s="407"/>
      <c r="GN18" s="394"/>
      <c r="GO18" s="161" t="s">
        <v>8</v>
      </c>
      <c r="GP18" s="143"/>
      <c r="GQ18" s="142"/>
      <c r="GR18" s="390"/>
      <c r="GT18" s="376"/>
      <c r="GU18" s="407"/>
      <c r="GV18" s="394"/>
      <c r="GW18" s="161" t="s">
        <v>8</v>
      </c>
      <c r="GX18" s="143"/>
      <c r="GY18" s="142"/>
      <c r="GZ18" s="390"/>
    </row>
    <row r="19" spans="1:208" ht="15" customHeight="1" thickBot="1" x14ac:dyDescent="0.3">
      <c r="A19" s="13"/>
      <c r="B19" s="363"/>
      <c r="C19" s="369"/>
      <c r="D19" s="275"/>
      <c r="E19" s="15" t="s">
        <v>8</v>
      </c>
      <c r="F19" s="144"/>
      <c r="G19" s="145"/>
      <c r="H19" s="391"/>
      <c r="I19" s="13"/>
      <c r="J19" s="378"/>
      <c r="K19" s="379"/>
      <c r="L19" s="395"/>
      <c r="M19" s="162" t="s">
        <v>8</v>
      </c>
      <c r="N19" s="144"/>
      <c r="O19" s="145"/>
      <c r="P19" s="391"/>
      <c r="Q19" s="13"/>
      <c r="R19" s="363"/>
      <c r="S19" s="364"/>
      <c r="T19" s="395"/>
      <c r="U19" s="162" t="s">
        <v>8</v>
      </c>
      <c r="V19" s="144"/>
      <c r="W19" s="145"/>
      <c r="X19" s="391"/>
      <c r="Y19" s="13"/>
      <c r="Z19" s="378"/>
      <c r="AA19" s="379"/>
      <c r="AB19" s="395"/>
      <c r="AC19" s="162" t="s">
        <v>8</v>
      </c>
      <c r="AD19" s="144"/>
      <c r="AE19" s="145"/>
      <c r="AF19" s="391"/>
      <c r="AG19" s="13"/>
      <c r="AH19" s="363"/>
      <c r="AI19" s="369"/>
      <c r="AJ19" s="275"/>
      <c r="AK19" s="15" t="s">
        <v>8</v>
      </c>
      <c r="AL19" s="28">
        <v>16</v>
      </c>
      <c r="AM19" s="29">
        <f t="shared" si="2"/>
        <v>80</v>
      </c>
      <c r="AN19" s="284"/>
      <c r="AO19" s="125"/>
      <c r="AP19" s="363"/>
      <c r="AQ19" s="369"/>
      <c r="AR19" s="275"/>
      <c r="AS19" s="15" t="s">
        <v>8</v>
      </c>
      <c r="AT19" s="28">
        <v>65</v>
      </c>
      <c r="AU19" s="29">
        <f t="shared" si="3"/>
        <v>325</v>
      </c>
      <c r="AV19" s="284"/>
      <c r="AW19" s="125"/>
      <c r="AX19" s="363"/>
      <c r="AY19" s="369"/>
      <c r="AZ19" s="395"/>
      <c r="BA19" s="162" t="s">
        <v>8</v>
      </c>
      <c r="BB19" s="144"/>
      <c r="BC19" s="145"/>
      <c r="BD19" s="391"/>
      <c r="BE19" s="125"/>
      <c r="BF19" s="363"/>
      <c r="BG19" s="369"/>
      <c r="BH19" s="275"/>
      <c r="BI19" s="15" t="s">
        <v>8</v>
      </c>
      <c r="BJ19" s="28"/>
      <c r="BK19" s="29"/>
      <c r="BL19" s="284"/>
      <c r="BN19" s="378"/>
      <c r="BO19" s="379"/>
      <c r="BP19" s="395"/>
      <c r="BQ19" s="162" t="s">
        <v>8</v>
      </c>
      <c r="BR19" s="144"/>
      <c r="BS19" s="145"/>
      <c r="BT19" s="391"/>
      <c r="BV19" s="363"/>
      <c r="BW19" s="369"/>
      <c r="BX19" s="395"/>
      <c r="BY19" s="162" t="s">
        <v>8</v>
      </c>
      <c r="BZ19" s="144"/>
      <c r="CA19" s="145"/>
      <c r="CB19" s="391"/>
      <c r="CD19" s="363"/>
      <c r="CE19" s="369"/>
      <c r="CF19" s="395"/>
      <c r="CG19" s="162" t="s">
        <v>8</v>
      </c>
      <c r="CH19" s="144"/>
      <c r="CI19" s="145"/>
      <c r="CJ19" s="391"/>
      <c r="CL19" s="363"/>
      <c r="CM19" s="369"/>
      <c r="CN19" s="395"/>
      <c r="CO19" s="162" t="s">
        <v>8</v>
      </c>
      <c r="CP19" s="144"/>
      <c r="CQ19" s="145"/>
      <c r="CR19" s="391"/>
      <c r="CT19" s="363"/>
      <c r="CU19" s="369"/>
      <c r="CV19" s="275"/>
      <c r="CW19" s="15" t="s">
        <v>8</v>
      </c>
      <c r="CX19" s="28">
        <v>45</v>
      </c>
      <c r="CY19" s="29">
        <f t="shared" si="0"/>
        <v>225</v>
      </c>
      <c r="CZ19" s="284"/>
      <c r="DB19" s="363"/>
      <c r="DC19" s="369"/>
      <c r="DD19" s="275"/>
      <c r="DE19" s="15" t="s">
        <v>8</v>
      </c>
      <c r="DF19" s="28"/>
      <c r="DG19" s="29"/>
      <c r="DH19" s="284"/>
      <c r="DJ19" s="363"/>
      <c r="DK19" s="369"/>
      <c r="DL19" s="395"/>
      <c r="DM19" s="162" t="s">
        <v>8</v>
      </c>
      <c r="DN19" s="144"/>
      <c r="DO19" s="145"/>
      <c r="DP19" s="391"/>
      <c r="DR19" s="363"/>
      <c r="DS19" s="369"/>
      <c r="DT19" s="395"/>
      <c r="DU19" s="162" t="s">
        <v>8</v>
      </c>
      <c r="DV19" s="144"/>
      <c r="DW19" s="145"/>
      <c r="DX19" s="391"/>
      <c r="DZ19" s="363"/>
      <c r="EA19" s="369"/>
      <c r="EB19" s="395"/>
      <c r="EC19" s="162" t="s">
        <v>8</v>
      </c>
      <c r="ED19" s="144"/>
      <c r="EE19" s="145"/>
      <c r="EF19" s="391"/>
      <c r="EH19" s="363"/>
      <c r="EI19" s="369"/>
      <c r="EJ19" s="275"/>
      <c r="EK19" s="15" t="s">
        <v>8</v>
      </c>
      <c r="EL19" s="28">
        <v>386</v>
      </c>
      <c r="EM19" s="158">
        <f t="shared" si="1"/>
        <v>1930</v>
      </c>
      <c r="EN19" s="284"/>
      <c r="EP19" s="363"/>
      <c r="EQ19" s="369"/>
      <c r="ER19" s="275"/>
      <c r="ES19" s="15" t="s">
        <v>8</v>
      </c>
      <c r="ET19" s="28"/>
      <c r="EU19" s="29"/>
      <c r="EV19" s="284"/>
      <c r="EX19" s="363"/>
      <c r="EY19" s="369"/>
      <c r="EZ19" s="395"/>
      <c r="FA19" s="162" t="s">
        <v>8</v>
      </c>
      <c r="FB19" s="144"/>
      <c r="FC19" s="145"/>
      <c r="FD19" s="391"/>
      <c r="FF19" s="363"/>
      <c r="FG19" s="369"/>
      <c r="FH19" s="275"/>
      <c r="FI19" s="15" t="s">
        <v>8</v>
      </c>
      <c r="FJ19" s="28">
        <v>19</v>
      </c>
      <c r="FK19" s="29">
        <f t="shared" si="4"/>
        <v>95</v>
      </c>
      <c r="FL19" s="284"/>
      <c r="FN19" s="378"/>
      <c r="FO19" s="408"/>
      <c r="FP19" s="275"/>
      <c r="FQ19" s="15" t="s">
        <v>8</v>
      </c>
      <c r="FR19" s="28"/>
      <c r="FS19" s="29"/>
      <c r="FT19" s="284"/>
      <c r="FV19" s="378"/>
      <c r="FW19" s="408"/>
      <c r="FX19" s="395"/>
      <c r="FY19" s="162" t="s">
        <v>8</v>
      </c>
      <c r="FZ19" s="144"/>
      <c r="GA19" s="145"/>
      <c r="GB19" s="391"/>
      <c r="GD19" s="378"/>
      <c r="GE19" s="408"/>
      <c r="GF19" s="395"/>
      <c r="GG19" s="162" t="s">
        <v>8</v>
      </c>
      <c r="GH19" s="144"/>
      <c r="GI19" s="145"/>
      <c r="GJ19" s="391"/>
      <c r="GL19" s="378"/>
      <c r="GM19" s="408"/>
      <c r="GN19" s="395"/>
      <c r="GO19" s="162" t="s">
        <v>8</v>
      </c>
      <c r="GP19" s="144"/>
      <c r="GQ19" s="145"/>
      <c r="GR19" s="391"/>
      <c r="GT19" s="378"/>
      <c r="GU19" s="408"/>
      <c r="GV19" s="395"/>
      <c r="GW19" s="162" t="s">
        <v>8</v>
      </c>
      <c r="GX19" s="144"/>
      <c r="GY19" s="145"/>
      <c r="GZ19" s="391"/>
    </row>
    <row r="20" spans="1:208" ht="15" customHeight="1" x14ac:dyDescent="0.25">
      <c r="A20" s="13"/>
      <c r="B20" s="359" t="s">
        <v>2</v>
      </c>
      <c r="C20" s="367"/>
      <c r="D20" s="273" t="s">
        <v>370</v>
      </c>
      <c r="E20" s="30" t="s">
        <v>4</v>
      </c>
      <c r="F20" s="139"/>
      <c r="G20" s="140"/>
      <c r="H20" s="392"/>
      <c r="I20" s="13"/>
      <c r="J20" s="380" t="s">
        <v>9</v>
      </c>
      <c r="K20" s="381"/>
      <c r="L20" s="393" t="s">
        <v>370</v>
      </c>
      <c r="M20" s="159" t="s">
        <v>4</v>
      </c>
      <c r="N20" s="139"/>
      <c r="O20" s="140"/>
      <c r="P20" s="390" t="s">
        <v>374</v>
      </c>
      <c r="Q20" s="13"/>
      <c r="R20" s="361" t="s">
        <v>2</v>
      </c>
      <c r="S20" s="362"/>
      <c r="T20" s="393" t="s">
        <v>370</v>
      </c>
      <c r="U20" s="159" t="s">
        <v>4</v>
      </c>
      <c r="V20" s="139"/>
      <c r="W20" s="140"/>
      <c r="X20" s="392"/>
      <c r="Y20" s="13"/>
      <c r="Z20" s="376" t="s">
        <v>9</v>
      </c>
      <c r="AA20" s="377"/>
      <c r="AB20" s="393" t="s">
        <v>370</v>
      </c>
      <c r="AC20" s="159" t="s">
        <v>4</v>
      </c>
      <c r="AD20" s="139"/>
      <c r="AE20" s="140"/>
      <c r="AF20" s="390"/>
      <c r="AG20" s="13"/>
      <c r="AH20" s="359" t="s">
        <v>2</v>
      </c>
      <c r="AI20" s="367"/>
      <c r="AJ20" s="273" t="s">
        <v>370</v>
      </c>
      <c r="AK20" s="30" t="s">
        <v>4</v>
      </c>
      <c r="AL20" s="16">
        <v>16</v>
      </c>
      <c r="AM20" s="152">
        <f t="shared" si="2"/>
        <v>80</v>
      </c>
      <c r="AN20" s="283" t="s">
        <v>375</v>
      </c>
      <c r="AO20" s="125"/>
      <c r="AP20" s="359" t="s">
        <v>2</v>
      </c>
      <c r="AQ20" s="367"/>
      <c r="AR20" s="273" t="s">
        <v>370</v>
      </c>
      <c r="AS20" s="30" t="s">
        <v>4</v>
      </c>
      <c r="AT20" s="16">
        <v>65</v>
      </c>
      <c r="AU20" s="152">
        <f t="shared" si="3"/>
        <v>325</v>
      </c>
      <c r="AV20" s="283" t="s">
        <v>376</v>
      </c>
      <c r="AW20" s="125"/>
      <c r="AX20" s="359" t="s">
        <v>2</v>
      </c>
      <c r="AY20" s="367"/>
      <c r="AZ20" s="393" t="s">
        <v>370</v>
      </c>
      <c r="BA20" s="159" t="s">
        <v>4</v>
      </c>
      <c r="BB20" s="139"/>
      <c r="BC20" s="140"/>
      <c r="BD20" s="390"/>
      <c r="BE20" s="125"/>
      <c r="BF20" s="359" t="s">
        <v>2</v>
      </c>
      <c r="BG20" s="367"/>
      <c r="BH20" s="273" t="s">
        <v>370</v>
      </c>
      <c r="BI20" s="30" t="s">
        <v>4</v>
      </c>
      <c r="BJ20" s="16">
        <v>18</v>
      </c>
      <c r="BK20" s="19">
        <f>SUM(BJ20*5)</f>
        <v>90</v>
      </c>
      <c r="BL20" s="283" t="s">
        <v>378</v>
      </c>
      <c r="BN20" s="376" t="s">
        <v>9</v>
      </c>
      <c r="BO20" s="377"/>
      <c r="BP20" s="393" t="s">
        <v>370</v>
      </c>
      <c r="BQ20" s="159" t="s">
        <v>4</v>
      </c>
      <c r="BR20" s="139"/>
      <c r="BS20" s="140"/>
      <c r="BT20" s="390"/>
      <c r="BV20" s="359" t="s">
        <v>2</v>
      </c>
      <c r="BW20" s="367"/>
      <c r="BX20" s="393" t="s">
        <v>370</v>
      </c>
      <c r="BY20" s="159" t="s">
        <v>4</v>
      </c>
      <c r="BZ20" s="139"/>
      <c r="CA20" s="140"/>
      <c r="CB20" s="390"/>
      <c r="CD20" s="359" t="s">
        <v>2</v>
      </c>
      <c r="CE20" s="367"/>
      <c r="CF20" s="393" t="s">
        <v>370</v>
      </c>
      <c r="CG20" s="159" t="s">
        <v>4</v>
      </c>
      <c r="CH20" s="139"/>
      <c r="CI20" s="140"/>
      <c r="CJ20" s="390"/>
      <c r="CL20" s="359" t="s">
        <v>2</v>
      </c>
      <c r="CM20" s="367"/>
      <c r="CN20" s="393" t="s">
        <v>370</v>
      </c>
      <c r="CO20" s="159" t="s">
        <v>4</v>
      </c>
      <c r="CP20" s="139"/>
      <c r="CQ20" s="140"/>
      <c r="CR20" s="390"/>
      <c r="CT20" s="359" t="s">
        <v>2</v>
      </c>
      <c r="CU20" s="367"/>
      <c r="CV20" s="273" t="s">
        <v>370</v>
      </c>
      <c r="CW20" s="30" t="s">
        <v>4</v>
      </c>
      <c r="CX20" s="16">
        <v>45</v>
      </c>
      <c r="CY20" s="152">
        <f t="shared" si="0"/>
        <v>225</v>
      </c>
      <c r="CZ20" s="283" t="s">
        <v>376</v>
      </c>
      <c r="DB20" s="359" t="s">
        <v>2</v>
      </c>
      <c r="DC20" s="367"/>
      <c r="DD20" s="273" t="s">
        <v>370</v>
      </c>
      <c r="DE20" s="30" t="s">
        <v>4</v>
      </c>
      <c r="DF20" s="151"/>
      <c r="DG20" s="152"/>
      <c r="DH20" s="283"/>
      <c r="DJ20" s="359" t="s">
        <v>2</v>
      </c>
      <c r="DK20" s="367"/>
      <c r="DL20" s="393" t="s">
        <v>370</v>
      </c>
      <c r="DM20" s="159" t="s">
        <v>4</v>
      </c>
      <c r="DN20" s="139"/>
      <c r="DO20" s="140"/>
      <c r="DP20" s="390"/>
      <c r="DR20" s="359" t="s">
        <v>2</v>
      </c>
      <c r="DS20" s="367"/>
      <c r="DT20" s="393" t="s">
        <v>370</v>
      </c>
      <c r="DU20" s="159" t="s">
        <v>4</v>
      </c>
      <c r="DV20" s="139"/>
      <c r="DW20" s="140"/>
      <c r="DX20" s="390"/>
      <c r="DZ20" s="359" t="s">
        <v>2</v>
      </c>
      <c r="EA20" s="367"/>
      <c r="EB20" s="273" t="s">
        <v>370</v>
      </c>
      <c r="EC20" s="30" t="s">
        <v>4</v>
      </c>
      <c r="ED20" s="151">
        <v>8</v>
      </c>
      <c r="EE20" s="152">
        <f>SUM(ED20)*5</f>
        <v>40</v>
      </c>
      <c r="EF20" s="283" t="s">
        <v>238</v>
      </c>
      <c r="EH20" s="359" t="s">
        <v>2</v>
      </c>
      <c r="EI20" s="367"/>
      <c r="EJ20" s="273" t="s">
        <v>370</v>
      </c>
      <c r="EK20" s="30" t="s">
        <v>4</v>
      </c>
      <c r="EL20" s="151">
        <v>386</v>
      </c>
      <c r="EM20" s="152">
        <f>SUM(EL20)*5</f>
        <v>1930</v>
      </c>
      <c r="EN20" s="283" t="s">
        <v>382</v>
      </c>
      <c r="EP20" s="359" t="s">
        <v>2</v>
      </c>
      <c r="EQ20" s="367"/>
      <c r="ER20" s="273" t="s">
        <v>370</v>
      </c>
      <c r="ES20" s="30" t="s">
        <v>4</v>
      </c>
      <c r="ET20" s="139"/>
      <c r="EU20" s="140"/>
      <c r="EV20" s="390"/>
      <c r="EX20" s="359" t="s">
        <v>2</v>
      </c>
      <c r="EY20" s="367"/>
      <c r="EZ20" s="393" t="s">
        <v>370</v>
      </c>
      <c r="FA20" s="159" t="s">
        <v>4</v>
      </c>
      <c r="FB20" s="139"/>
      <c r="FC20" s="140"/>
      <c r="FD20" s="390"/>
      <c r="FF20" s="359" t="s">
        <v>2</v>
      </c>
      <c r="FG20" s="367"/>
      <c r="FH20" s="273" t="s">
        <v>370</v>
      </c>
      <c r="FI20" s="30" t="s">
        <v>4</v>
      </c>
      <c r="FJ20" s="16">
        <v>21.5</v>
      </c>
      <c r="FK20" s="152">
        <f t="shared" si="4"/>
        <v>107.5</v>
      </c>
      <c r="FL20" s="283" t="s">
        <v>376</v>
      </c>
      <c r="FN20" s="380" t="s">
        <v>9</v>
      </c>
      <c r="FO20" s="406"/>
      <c r="FP20" s="273" t="s">
        <v>370</v>
      </c>
      <c r="FQ20" s="30" t="s">
        <v>4</v>
      </c>
      <c r="FR20" s="16"/>
      <c r="FS20" s="19"/>
      <c r="FT20" s="283"/>
      <c r="FV20" s="380" t="s">
        <v>9</v>
      </c>
      <c r="FW20" s="406"/>
      <c r="FX20" s="393" t="s">
        <v>370</v>
      </c>
      <c r="FY20" s="159" t="s">
        <v>4</v>
      </c>
      <c r="FZ20" s="139"/>
      <c r="GA20" s="140"/>
      <c r="GB20" s="390"/>
      <c r="GD20" s="380" t="s">
        <v>9</v>
      </c>
      <c r="GE20" s="406"/>
      <c r="GF20" s="393" t="s">
        <v>370</v>
      </c>
      <c r="GG20" s="159" t="s">
        <v>4</v>
      </c>
      <c r="GH20" s="139"/>
      <c r="GI20" s="140"/>
      <c r="GJ20" s="390"/>
      <c r="GL20" s="380" t="s">
        <v>9</v>
      </c>
      <c r="GM20" s="406"/>
      <c r="GN20" s="393" t="s">
        <v>370</v>
      </c>
      <c r="GO20" s="159" t="s">
        <v>4</v>
      </c>
      <c r="GP20" s="139"/>
      <c r="GQ20" s="140"/>
      <c r="GR20" s="390"/>
      <c r="GT20" s="380" t="s">
        <v>9</v>
      </c>
      <c r="GU20" s="406"/>
      <c r="GV20" s="393" t="s">
        <v>370</v>
      </c>
      <c r="GW20" s="159" t="s">
        <v>4</v>
      </c>
      <c r="GX20" s="139"/>
      <c r="GY20" s="140"/>
      <c r="GZ20" s="390"/>
    </row>
    <row r="21" spans="1:208" ht="15" customHeight="1" x14ac:dyDescent="0.25">
      <c r="A21" s="13"/>
      <c r="B21" s="361"/>
      <c r="C21" s="368"/>
      <c r="D21" s="274"/>
      <c r="E21" s="21" t="s">
        <v>5</v>
      </c>
      <c r="F21" s="141"/>
      <c r="G21" s="142"/>
      <c r="H21" s="390"/>
      <c r="I21" s="13"/>
      <c r="J21" s="376"/>
      <c r="K21" s="377"/>
      <c r="L21" s="394"/>
      <c r="M21" s="160" t="s">
        <v>5</v>
      </c>
      <c r="N21" s="141"/>
      <c r="O21" s="142"/>
      <c r="P21" s="390"/>
      <c r="Q21" s="13"/>
      <c r="R21" s="361"/>
      <c r="S21" s="362"/>
      <c r="T21" s="394"/>
      <c r="U21" s="160" t="s">
        <v>5</v>
      </c>
      <c r="V21" s="141"/>
      <c r="W21" s="142"/>
      <c r="X21" s="390"/>
      <c r="Y21" s="13"/>
      <c r="Z21" s="376"/>
      <c r="AA21" s="377"/>
      <c r="AB21" s="394"/>
      <c r="AC21" s="160" t="s">
        <v>5</v>
      </c>
      <c r="AD21" s="141"/>
      <c r="AE21" s="142"/>
      <c r="AF21" s="390"/>
      <c r="AG21" s="13"/>
      <c r="AH21" s="361"/>
      <c r="AI21" s="368"/>
      <c r="AJ21" s="274"/>
      <c r="AK21" s="21" t="s">
        <v>5</v>
      </c>
      <c r="AL21" s="83">
        <v>16</v>
      </c>
      <c r="AM21" s="154">
        <f t="shared" si="2"/>
        <v>80</v>
      </c>
      <c r="AN21" s="283"/>
      <c r="AO21" s="125"/>
      <c r="AP21" s="361"/>
      <c r="AQ21" s="368"/>
      <c r="AR21" s="274"/>
      <c r="AS21" s="21" t="s">
        <v>5</v>
      </c>
      <c r="AT21" s="83">
        <v>65</v>
      </c>
      <c r="AU21" s="154">
        <f t="shared" si="3"/>
        <v>325</v>
      </c>
      <c r="AV21" s="283"/>
      <c r="AW21" s="125"/>
      <c r="AX21" s="361"/>
      <c r="AY21" s="368"/>
      <c r="AZ21" s="394"/>
      <c r="BA21" s="160" t="s">
        <v>5</v>
      </c>
      <c r="BB21" s="141"/>
      <c r="BC21" s="142"/>
      <c r="BD21" s="390"/>
      <c r="BE21" s="125"/>
      <c r="BF21" s="361"/>
      <c r="BG21" s="368"/>
      <c r="BH21" s="274"/>
      <c r="BI21" s="21" t="s">
        <v>5</v>
      </c>
      <c r="BJ21" s="83">
        <v>18</v>
      </c>
      <c r="BK21" s="25">
        <f>SUM(BJ21*5)</f>
        <v>90</v>
      </c>
      <c r="BL21" s="283"/>
      <c r="BN21" s="376"/>
      <c r="BO21" s="377"/>
      <c r="BP21" s="394"/>
      <c r="BQ21" s="160" t="s">
        <v>5</v>
      </c>
      <c r="BR21" s="141"/>
      <c r="BS21" s="142"/>
      <c r="BT21" s="390"/>
      <c r="BV21" s="361"/>
      <c r="BW21" s="368"/>
      <c r="BX21" s="394"/>
      <c r="BY21" s="160" t="s">
        <v>5</v>
      </c>
      <c r="BZ21" s="141"/>
      <c r="CA21" s="142"/>
      <c r="CB21" s="390"/>
      <c r="CD21" s="361"/>
      <c r="CE21" s="368"/>
      <c r="CF21" s="394"/>
      <c r="CG21" s="160" t="s">
        <v>5</v>
      </c>
      <c r="CH21" s="141"/>
      <c r="CI21" s="142"/>
      <c r="CJ21" s="390"/>
      <c r="CL21" s="361"/>
      <c r="CM21" s="368"/>
      <c r="CN21" s="394"/>
      <c r="CO21" s="160" t="s">
        <v>5</v>
      </c>
      <c r="CP21" s="141"/>
      <c r="CQ21" s="142"/>
      <c r="CR21" s="390"/>
      <c r="CT21" s="361"/>
      <c r="CU21" s="368"/>
      <c r="CV21" s="274"/>
      <c r="CW21" s="21" t="s">
        <v>5</v>
      </c>
      <c r="CX21" s="83">
        <v>45</v>
      </c>
      <c r="CY21" s="154">
        <f t="shared" si="0"/>
        <v>225</v>
      </c>
      <c r="CZ21" s="283"/>
      <c r="DB21" s="361"/>
      <c r="DC21" s="368"/>
      <c r="DD21" s="274"/>
      <c r="DE21" s="21" t="s">
        <v>5</v>
      </c>
      <c r="DF21" s="153">
        <v>2</v>
      </c>
      <c r="DG21" s="154">
        <f>SUM(DF21*5)</f>
        <v>10</v>
      </c>
      <c r="DH21" s="283"/>
      <c r="DJ21" s="361"/>
      <c r="DK21" s="368"/>
      <c r="DL21" s="394"/>
      <c r="DM21" s="160" t="s">
        <v>5</v>
      </c>
      <c r="DN21" s="141"/>
      <c r="DO21" s="142"/>
      <c r="DP21" s="390"/>
      <c r="DR21" s="361"/>
      <c r="DS21" s="368"/>
      <c r="DT21" s="394"/>
      <c r="DU21" s="160" t="s">
        <v>5</v>
      </c>
      <c r="DV21" s="141"/>
      <c r="DW21" s="142"/>
      <c r="DX21" s="390"/>
      <c r="DZ21" s="361"/>
      <c r="EA21" s="368"/>
      <c r="EB21" s="274"/>
      <c r="EC21" s="21" t="s">
        <v>5</v>
      </c>
      <c r="ED21" s="153">
        <v>8</v>
      </c>
      <c r="EE21" s="154">
        <f t="shared" ref="EE21:EE40" si="5">SUM(ED21)*5</f>
        <v>40</v>
      </c>
      <c r="EF21" s="283"/>
      <c r="EH21" s="361"/>
      <c r="EI21" s="368"/>
      <c r="EJ21" s="274"/>
      <c r="EK21" s="21" t="s">
        <v>5</v>
      </c>
      <c r="EL21" s="153">
        <v>386</v>
      </c>
      <c r="EM21" s="154">
        <f t="shared" ref="EM21:EM40" si="6">SUM(EL21)*5</f>
        <v>1930</v>
      </c>
      <c r="EN21" s="283"/>
      <c r="EP21" s="361"/>
      <c r="EQ21" s="368"/>
      <c r="ER21" s="274"/>
      <c r="ES21" s="21" t="s">
        <v>5</v>
      </c>
      <c r="ET21" s="141"/>
      <c r="EU21" s="142"/>
      <c r="EV21" s="390"/>
      <c r="EX21" s="361"/>
      <c r="EY21" s="368"/>
      <c r="EZ21" s="394"/>
      <c r="FA21" s="160" t="s">
        <v>5</v>
      </c>
      <c r="FB21" s="141"/>
      <c r="FC21" s="142"/>
      <c r="FD21" s="390"/>
      <c r="FF21" s="361"/>
      <c r="FG21" s="368"/>
      <c r="FH21" s="274"/>
      <c r="FI21" s="21" t="s">
        <v>5</v>
      </c>
      <c r="FJ21" s="83">
        <v>21.5</v>
      </c>
      <c r="FK21" s="154">
        <f t="shared" si="4"/>
        <v>107.5</v>
      </c>
      <c r="FL21" s="283"/>
      <c r="FN21" s="376"/>
      <c r="FO21" s="407"/>
      <c r="FP21" s="274"/>
      <c r="FQ21" s="21" t="s">
        <v>5</v>
      </c>
      <c r="FR21" s="83"/>
      <c r="FS21" s="25"/>
      <c r="FT21" s="283"/>
      <c r="FV21" s="376"/>
      <c r="FW21" s="407"/>
      <c r="FX21" s="394"/>
      <c r="FY21" s="160" t="s">
        <v>5</v>
      </c>
      <c r="FZ21" s="141"/>
      <c r="GA21" s="142"/>
      <c r="GB21" s="390"/>
      <c r="GD21" s="376"/>
      <c r="GE21" s="407"/>
      <c r="GF21" s="394"/>
      <c r="GG21" s="160" t="s">
        <v>5</v>
      </c>
      <c r="GH21" s="141"/>
      <c r="GI21" s="142"/>
      <c r="GJ21" s="390"/>
      <c r="GL21" s="376"/>
      <c r="GM21" s="407"/>
      <c r="GN21" s="394"/>
      <c r="GO21" s="160" t="s">
        <v>5</v>
      </c>
      <c r="GP21" s="141"/>
      <c r="GQ21" s="142"/>
      <c r="GR21" s="390"/>
      <c r="GT21" s="376"/>
      <c r="GU21" s="407"/>
      <c r="GV21" s="394"/>
      <c r="GW21" s="160" t="s">
        <v>5</v>
      </c>
      <c r="GX21" s="141"/>
      <c r="GY21" s="142"/>
      <c r="GZ21" s="390"/>
    </row>
    <row r="22" spans="1:208" ht="15" customHeight="1" x14ac:dyDescent="0.25">
      <c r="A22" s="13"/>
      <c r="B22" s="361"/>
      <c r="C22" s="368"/>
      <c r="D22" s="274"/>
      <c r="E22" s="21" t="s">
        <v>6</v>
      </c>
      <c r="F22" s="139"/>
      <c r="G22" s="142"/>
      <c r="H22" s="390"/>
      <c r="I22" s="13"/>
      <c r="J22" s="376"/>
      <c r="K22" s="377"/>
      <c r="L22" s="394"/>
      <c r="M22" s="160" t="s">
        <v>6</v>
      </c>
      <c r="N22" s="139"/>
      <c r="O22" s="142"/>
      <c r="P22" s="390"/>
      <c r="Q22" s="13"/>
      <c r="R22" s="361"/>
      <c r="S22" s="362"/>
      <c r="T22" s="394"/>
      <c r="U22" s="160" t="s">
        <v>6</v>
      </c>
      <c r="V22" s="139"/>
      <c r="W22" s="142"/>
      <c r="X22" s="390"/>
      <c r="Y22" s="13"/>
      <c r="Z22" s="376"/>
      <c r="AA22" s="377"/>
      <c r="AB22" s="394"/>
      <c r="AC22" s="160" t="s">
        <v>6</v>
      </c>
      <c r="AD22" s="139"/>
      <c r="AE22" s="142"/>
      <c r="AF22" s="390"/>
      <c r="AG22" s="13"/>
      <c r="AH22" s="361"/>
      <c r="AI22" s="368"/>
      <c r="AJ22" s="274"/>
      <c r="AK22" s="21" t="s">
        <v>6</v>
      </c>
      <c r="AL22" s="83">
        <v>16</v>
      </c>
      <c r="AM22" s="154">
        <f t="shared" si="2"/>
        <v>80</v>
      </c>
      <c r="AN22" s="283"/>
      <c r="AO22" s="125"/>
      <c r="AP22" s="361"/>
      <c r="AQ22" s="368"/>
      <c r="AR22" s="274"/>
      <c r="AS22" s="21" t="s">
        <v>6</v>
      </c>
      <c r="AT22" s="83">
        <v>65</v>
      </c>
      <c r="AU22" s="154">
        <f t="shared" si="3"/>
        <v>325</v>
      </c>
      <c r="AV22" s="283"/>
      <c r="AW22" s="125"/>
      <c r="AX22" s="361"/>
      <c r="AY22" s="368"/>
      <c r="AZ22" s="394"/>
      <c r="BA22" s="160" t="s">
        <v>6</v>
      </c>
      <c r="BB22" s="139"/>
      <c r="BC22" s="142"/>
      <c r="BD22" s="390"/>
      <c r="BE22" s="125"/>
      <c r="BF22" s="361"/>
      <c r="BG22" s="368"/>
      <c r="BH22" s="274"/>
      <c r="BI22" s="21" t="s">
        <v>6</v>
      </c>
      <c r="BJ22" s="83"/>
      <c r="BK22" s="25"/>
      <c r="BL22" s="283"/>
      <c r="BN22" s="376"/>
      <c r="BO22" s="377"/>
      <c r="BP22" s="394"/>
      <c r="BQ22" s="160" t="s">
        <v>6</v>
      </c>
      <c r="BR22" s="139"/>
      <c r="BS22" s="142"/>
      <c r="BT22" s="390"/>
      <c r="BV22" s="361"/>
      <c r="BW22" s="368"/>
      <c r="BX22" s="394"/>
      <c r="BY22" s="160" t="s">
        <v>6</v>
      </c>
      <c r="BZ22" s="139"/>
      <c r="CA22" s="142"/>
      <c r="CB22" s="390"/>
      <c r="CD22" s="361"/>
      <c r="CE22" s="368"/>
      <c r="CF22" s="394"/>
      <c r="CG22" s="160" t="s">
        <v>6</v>
      </c>
      <c r="CH22" s="139"/>
      <c r="CI22" s="142"/>
      <c r="CJ22" s="390"/>
      <c r="CL22" s="361"/>
      <c r="CM22" s="368"/>
      <c r="CN22" s="394"/>
      <c r="CO22" s="160" t="s">
        <v>6</v>
      </c>
      <c r="CP22" s="139"/>
      <c r="CQ22" s="142"/>
      <c r="CR22" s="390"/>
      <c r="CT22" s="361"/>
      <c r="CU22" s="368"/>
      <c r="CV22" s="274"/>
      <c r="CW22" s="21" t="s">
        <v>6</v>
      </c>
      <c r="CX22" s="83">
        <v>45</v>
      </c>
      <c r="CY22" s="154">
        <f t="shared" si="0"/>
        <v>225</v>
      </c>
      <c r="CZ22" s="283"/>
      <c r="DB22" s="361"/>
      <c r="DC22" s="368"/>
      <c r="DD22" s="274"/>
      <c r="DE22" s="21" t="s">
        <v>6</v>
      </c>
      <c r="DF22" s="151">
        <v>2</v>
      </c>
      <c r="DG22" s="154">
        <f>SUM(DF22*5)</f>
        <v>10</v>
      </c>
      <c r="DH22" s="283"/>
      <c r="DJ22" s="361"/>
      <c r="DK22" s="368"/>
      <c r="DL22" s="394"/>
      <c r="DM22" s="160" t="s">
        <v>6</v>
      </c>
      <c r="DN22" s="139"/>
      <c r="DO22" s="142"/>
      <c r="DP22" s="390"/>
      <c r="DR22" s="361"/>
      <c r="DS22" s="368"/>
      <c r="DT22" s="394"/>
      <c r="DU22" s="160" t="s">
        <v>6</v>
      </c>
      <c r="DV22" s="139"/>
      <c r="DW22" s="142"/>
      <c r="DX22" s="390"/>
      <c r="DZ22" s="361"/>
      <c r="EA22" s="368"/>
      <c r="EB22" s="274"/>
      <c r="EC22" s="21" t="s">
        <v>6</v>
      </c>
      <c r="ED22" s="151">
        <v>8</v>
      </c>
      <c r="EE22" s="154">
        <f t="shared" si="5"/>
        <v>40</v>
      </c>
      <c r="EF22" s="283"/>
      <c r="EH22" s="361"/>
      <c r="EI22" s="368"/>
      <c r="EJ22" s="274"/>
      <c r="EK22" s="21" t="s">
        <v>6</v>
      </c>
      <c r="EL22" s="151">
        <v>386</v>
      </c>
      <c r="EM22" s="154">
        <f t="shared" si="6"/>
        <v>1930</v>
      </c>
      <c r="EN22" s="283"/>
      <c r="EP22" s="361"/>
      <c r="EQ22" s="368"/>
      <c r="ER22" s="274"/>
      <c r="ES22" s="21" t="s">
        <v>6</v>
      </c>
      <c r="ET22" s="139"/>
      <c r="EU22" s="142"/>
      <c r="EV22" s="390"/>
      <c r="EX22" s="361"/>
      <c r="EY22" s="368"/>
      <c r="EZ22" s="394"/>
      <c r="FA22" s="160" t="s">
        <v>6</v>
      </c>
      <c r="FB22" s="139"/>
      <c r="FC22" s="142"/>
      <c r="FD22" s="390"/>
      <c r="FF22" s="361"/>
      <c r="FG22" s="368"/>
      <c r="FH22" s="274"/>
      <c r="FI22" s="21" t="s">
        <v>6</v>
      </c>
      <c r="FJ22" s="83">
        <v>21.5</v>
      </c>
      <c r="FK22" s="154">
        <f t="shared" si="4"/>
        <v>107.5</v>
      </c>
      <c r="FL22" s="283"/>
      <c r="FN22" s="376"/>
      <c r="FO22" s="407"/>
      <c r="FP22" s="274"/>
      <c r="FQ22" s="21" t="s">
        <v>6</v>
      </c>
      <c r="FR22" s="83">
        <v>7.7</v>
      </c>
      <c r="FS22" s="25">
        <f>SUM(FR22)*125</f>
        <v>962.5</v>
      </c>
      <c r="FT22" s="283"/>
      <c r="FV22" s="376"/>
      <c r="FW22" s="407"/>
      <c r="FX22" s="394"/>
      <c r="FY22" s="160" t="s">
        <v>6</v>
      </c>
      <c r="FZ22" s="139"/>
      <c r="GA22" s="142"/>
      <c r="GB22" s="390"/>
      <c r="GD22" s="376"/>
      <c r="GE22" s="407"/>
      <c r="GF22" s="394"/>
      <c r="GG22" s="160" t="s">
        <v>6</v>
      </c>
      <c r="GH22" s="139"/>
      <c r="GI22" s="142"/>
      <c r="GJ22" s="390"/>
      <c r="GL22" s="376"/>
      <c r="GM22" s="407"/>
      <c r="GN22" s="394"/>
      <c r="GO22" s="160" t="s">
        <v>6</v>
      </c>
      <c r="GP22" s="139"/>
      <c r="GQ22" s="142"/>
      <c r="GR22" s="390"/>
      <c r="GT22" s="376"/>
      <c r="GU22" s="407"/>
      <c r="GV22" s="394"/>
      <c r="GW22" s="160" t="s">
        <v>6</v>
      </c>
      <c r="GX22" s="139"/>
      <c r="GY22" s="142"/>
      <c r="GZ22" s="390"/>
    </row>
    <row r="23" spans="1:208" ht="15" customHeight="1" x14ac:dyDescent="0.25">
      <c r="A23" s="13"/>
      <c r="B23" s="361"/>
      <c r="C23" s="368"/>
      <c r="D23" s="274"/>
      <c r="E23" s="21" t="s">
        <v>5</v>
      </c>
      <c r="F23" s="141"/>
      <c r="G23" s="142"/>
      <c r="H23" s="390"/>
      <c r="I23" s="13"/>
      <c r="J23" s="376"/>
      <c r="K23" s="377"/>
      <c r="L23" s="394"/>
      <c r="M23" s="160" t="s">
        <v>5</v>
      </c>
      <c r="N23" s="141"/>
      <c r="O23" s="142"/>
      <c r="P23" s="390"/>
      <c r="Q23" s="13"/>
      <c r="R23" s="361"/>
      <c r="S23" s="362"/>
      <c r="T23" s="394"/>
      <c r="U23" s="160" t="s">
        <v>5</v>
      </c>
      <c r="V23" s="141"/>
      <c r="W23" s="142"/>
      <c r="X23" s="390"/>
      <c r="Y23" s="13"/>
      <c r="Z23" s="376"/>
      <c r="AA23" s="377"/>
      <c r="AB23" s="394"/>
      <c r="AC23" s="160" t="s">
        <v>5</v>
      </c>
      <c r="AD23" s="141"/>
      <c r="AE23" s="142"/>
      <c r="AF23" s="390"/>
      <c r="AG23" s="13"/>
      <c r="AH23" s="361"/>
      <c r="AI23" s="368"/>
      <c r="AJ23" s="274"/>
      <c r="AK23" s="21" t="s">
        <v>5</v>
      </c>
      <c r="AL23" s="83">
        <v>16</v>
      </c>
      <c r="AM23" s="126">
        <f t="shared" si="2"/>
        <v>80</v>
      </c>
      <c r="AN23" s="283"/>
      <c r="AO23" s="125"/>
      <c r="AP23" s="361"/>
      <c r="AQ23" s="368"/>
      <c r="AR23" s="274"/>
      <c r="AS23" s="21" t="s">
        <v>5</v>
      </c>
      <c r="AT23" s="83">
        <v>65</v>
      </c>
      <c r="AU23" s="126">
        <f t="shared" si="3"/>
        <v>325</v>
      </c>
      <c r="AV23" s="283"/>
      <c r="AW23" s="125"/>
      <c r="AX23" s="361"/>
      <c r="AY23" s="368"/>
      <c r="AZ23" s="394"/>
      <c r="BA23" s="160" t="s">
        <v>5</v>
      </c>
      <c r="BB23" s="141"/>
      <c r="BC23" s="146"/>
      <c r="BD23" s="390"/>
      <c r="BE23" s="125"/>
      <c r="BF23" s="361"/>
      <c r="BG23" s="368"/>
      <c r="BH23" s="274"/>
      <c r="BI23" s="21" t="s">
        <v>5</v>
      </c>
      <c r="BJ23" s="83">
        <v>18</v>
      </c>
      <c r="BK23" s="25">
        <f>SUM(BJ23*5)</f>
        <v>90</v>
      </c>
      <c r="BL23" s="283"/>
      <c r="BN23" s="376"/>
      <c r="BO23" s="377"/>
      <c r="BP23" s="394"/>
      <c r="BQ23" s="160" t="s">
        <v>5</v>
      </c>
      <c r="BR23" s="141"/>
      <c r="BS23" s="146"/>
      <c r="BT23" s="390"/>
      <c r="BV23" s="361"/>
      <c r="BW23" s="368"/>
      <c r="BX23" s="394"/>
      <c r="BY23" s="160" t="s">
        <v>5</v>
      </c>
      <c r="BZ23" s="141"/>
      <c r="CA23" s="146"/>
      <c r="CB23" s="390"/>
      <c r="CD23" s="361"/>
      <c r="CE23" s="368"/>
      <c r="CF23" s="394"/>
      <c r="CG23" s="160" t="s">
        <v>5</v>
      </c>
      <c r="CH23" s="141"/>
      <c r="CI23" s="146"/>
      <c r="CJ23" s="390"/>
      <c r="CL23" s="361"/>
      <c r="CM23" s="368"/>
      <c r="CN23" s="394"/>
      <c r="CO23" s="160" t="s">
        <v>5</v>
      </c>
      <c r="CP23" s="141"/>
      <c r="CQ23" s="146"/>
      <c r="CR23" s="390"/>
      <c r="CT23" s="361"/>
      <c r="CU23" s="368"/>
      <c r="CV23" s="274"/>
      <c r="CW23" s="21" t="s">
        <v>5</v>
      </c>
      <c r="CX23" s="83">
        <v>45</v>
      </c>
      <c r="CY23" s="126">
        <f t="shared" si="0"/>
        <v>225</v>
      </c>
      <c r="CZ23" s="283"/>
      <c r="DB23" s="361"/>
      <c r="DC23" s="368"/>
      <c r="DD23" s="274"/>
      <c r="DE23" s="21" t="s">
        <v>5</v>
      </c>
      <c r="DF23" s="83"/>
      <c r="DG23" s="126"/>
      <c r="DH23" s="283"/>
      <c r="DJ23" s="361"/>
      <c r="DK23" s="368"/>
      <c r="DL23" s="394"/>
      <c r="DM23" s="160" t="s">
        <v>5</v>
      </c>
      <c r="DN23" s="141"/>
      <c r="DO23" s="146"/>
      <c r="DP23" s="390"/>
      <c r="DR23" s="361"/>
      <c r="DS23" s="368"/>
      <c r="DT23" s="394"/>
      <c r="DU23" s="160" t="s">
        <v>5</v>
      </c>
      <c r="DV23" s="141"/>
      <c r="DW23" s="146"/>
      <c r="DX23" s="390"/>
      <c r="DZ23" s="361"/>
      <c r="EA23" s="368"/>
      <c r="EB23" s="274"/>
      <c r="EC23" s="21" t="s">
        <v>5</v>
      </c>
      <c r="ED23" s="83">
        <v>8</v>
      </c>
      <c r="EE23" s="126">
        <f t="shared" si="5"/>
        <v>40</v>
      </c>
      <c r="EF23" s="283"/>
      <c r="EH23" s="361"/>
      <c r="EI23" s="368"/>
      <c r="EJ23" s="274"/>
      <c r="EK23" s="21" t="s">
        <v>5</v>
      </c>
      <c r="EL23" s="83">
        <v>386</v>
      </c>
      <c r="EM23" s="126">
        <f t="shared" si="6"/>
        <v>1930</v>
      </c>
      <c r="EN23" s="283"/>
      <c r="EP23" s="361"/>
      <c r="EQ23" s="368"/>
      <c r="ER23" s="274"/>
      <c r="ES23" s="21" t="s">
        <v>5</v>
      </c>
      <c r="ET23" s="141"/>
      <c r="EU23" s="146"/>
      <c r="EV23" s="390"/>
      <c r="EX23" s="361"/>
      <c r="EY23" s="368"/>
      <c r="EZ23" s="394"/>
      <c r="FA23" s="160" t="s">
        <v>5</v>
      </c>
      <c r="FB23" s="141"/>
      <c r="FC23" s="146"/>
      <c r="FD23" s="390"/>
      <c r="FF23" s="361"/>
      <c r="FG23" s="368"/>
      <c r="FH23" s="274"/>
      <c r="FI23" s="21" t="s">
        <v>5</v>
      </c>
      <c r="FJ23" s="83">
        <v>21.5</v>
      </c>
      <c r="FK23" s="126">
        <f t="shared" si="4"/>
        <v>107.5</v>
      </c>
      <c r="FL23" s="283"/>
      <c r="FN23" s="376"/>
      <c r="FO23" s="407"/>
      <c r="FP23" s="274"/>
      <c r="FQ23" s="21" t="s">
        <v>5</v>
      </c>
      <c r="FR23" s="83"/>
      <c r="FS23" s="25"/>
      <c r="FT23" s="283"/>
      <c r="FV23" s="376"/>
      <c r="FW23" s="407"/>
      <c r="FX23" s="394"/>
      <c r="FY23" s="160" t="s">
        <v>5</v>
      </c>
      <c r="FZ23" s="141"/>
      <c r="GA23" s="146"/>
      <c r="GB23" s="390"/>
      <c r="GD23" s="376"/>
      <c r="GE23" s="407"/>
      <c r="GF23" s="394"/>
      <c r="GG23" s="160" t="s">
        <v>5</v>
      </c>
      <c r="GH23" s="141"/>
      <c r="GI23" s="146"/>
      <c r="GJ23" s="390"/>
      <c r="GL23" s="376"/>
      <c r="GM23" s="407"/>
      <c r="GN23" s="394"/>
      <c r="GO23" s="160" t="s">
        <v>5</v>
      </c>
      <c r="GP23" s="141"/>
      <c r="GQ23" s="146"/>
      <c r="GR23" s="390"/>
      <c r="GT23" s="376"/>
      <c r="GU23" s="407"/>
      <c r="GV23" s="394"/>
      <c r="GW23" s="160" t="s">
        <v>5</v>
      </c>
      <c r="GX23" s="141"/>
      <c r="GY23" s="146"/>
      <c r="GZ23" s="390"/>
    </row>
    <row r="24" spans="1:208" ht="15" customHeight="1" x14ac:dyDescent="0.25">
      <c r="A24" s="13"/>
      <c r="B24" s="361"/>
      <c r="C24" s="368"/>
      <c r="D24" s="274"/>
      <c r="E24" s="21" t="s">
        <v>7</v>
      </c>
      <c r="F24" s="139"/>
      <c r="G24" s="142"/>
      <c r="H24" s="390"/>
      <c r="I24" s="13"/>
      <c r="J24" s="376"/>
      <c r="K24" s="377"/>
      <c r="L24" s="394"/>
      <c r="M24" s="160" t="s">
        <v>7</v>
      </c>
      <c r="N24" s="139"/>
      <c r="O24" s="142"/>
      <c r="P24" s="390"/>
      <c r="Q24" s="13"/>
      <c r="R24" s="361"/>
      <c r="S24" s="362"/>
      <c r="T24" s="394"/>
      <c r="U24" s="160" t="s">
        <v>7</v>
      </c>
      <c r="V24" s="139"/>
      <c r="W24" s="142"/>
      <c r="X24" s="390"/>
      <c r="Y24" s="13"/>
      <c r="Z24" s="376"/>
      <c r="AA24" s="377"/>
      <c r="AB24" s="394"/>
      <c r="AC24" s="160" t="s">
        <v>7</v>
      </c>
      <c r="AD24" s="139"/>
      <c r="AE24" s="142"/>
      <c r="AF24" s="390"/>
      <c r="AG24" s="13"/>
      <c r="AH24" s="361"/>
      <c r="AI24" s="368"/>
      <c r="AJ24" s="274"/>
      <c r="AK24" s="21" t="s">
        <v>7</v>
      </c>
      <c r="AL24" s="83">
        <v>16</v>
      </c>
      <c r="AM24" s="126">
        <f t="shared" si="2"/>
        <v>80</v>
      </c>
      <c r="AN24" s="283"/>
      <c r="AO24" s="125"/>
      <c r="AP24" s="361"/>
      <c r="AQ24" s="368"/>
      <c r="AR24" s="274"/>
      <c r="AS24" s="21" t="s">
        <v>7</v>
      </c>
      <c r="AT24" s="83">
        <v>65</v>
      </c>
      <c r="AU24" s="126">
        <f t="shared" si="3"/>
        <v>325</v>
      </c>
      <c r="AV24" s="283"/>
      <c r="AW24" s="125"/>
      <c r="AX24" s="361"/>
      <c r="AY24" s="368"/>
      <c r="AZ24" s="394"/>
      <c r="BA24" s="160" t="s">
        <v>7</v>
      </c>
      <c r="BB24" s="139"/>
      <c r="BC24" s="147"/>
      <c r="BD24" s="390"/>
      <c r="BE24" s="125"/>
      <c r="BF24" s="361"/>
      <c r="BG24" s="368"/>
      <c r="BH24" s="274"/>
      <c r="BI24" s="21" t="s">
        <v>7</v>
      </c>
      <c r="BJ24" s="83">
        <v>18</v>
      </c>
      <c r="BK24" s="25">
        <f>SUM(BJ24*5)</f>
        <v>90</v>
      </c>
      <c r="BL24" s="283"/>
      <c r="BN24" s="376"/>
      <c r="BO24" s="377"/>
      <c r="BP24" s="394"/>
      <c r="BQ24" s="160" t="s">
        <v>7</v>
      </c>
      <c r="BR24" s="139"/>
      <c r="BS24" s="147"/>
      <c r="BT24" s="390"/>
      <c r="BV24" s="361"/>
      <c r="BW24" s="368"/>
      <c r="BX24" s="394"/>
      <c r="BY24" s="160" t="s">
        <v>7</v>
      </c>
      <c r="BZ24" s="139"/>
      <c r="CA24" s="147"/>
      <c r="CB24" s="390"/>
      <c r="CD24" s="361"/>
      <c r="CE24" s="368"/>
      <c r="CF24" s="394"/>
      <c r="CG24" s="160" t="s">
        <v>7</v>
      </c>
      <c r="CH24" s="139"/>
      <c r="CI24" s="147"/>
      <c r="CJ24" s="390"/>
      <c r="CL24" s="361"/>
      <c r="CM24" s="368"/>
      <c r="CN24" s="394"/>
      <c r="CO24" s="160" t="s">
        <v>7</v>
      </c>
      <c r="CP24" s="139"/>
      <c r="CQ24" s="147"/>
      <c r="CR24" s="390"/>
      <c r="CT24" s="361"/>
      <c r="CU24" s="368"/>
      <c r="CV24" s="274"/>
      <c r="CW24" s="21" t="s">
        <v>7</v>
      </c>
      <c r="CX24" s="83">
        <v>45</v>
      </c>
      <c r="CY24" s="126">
        <f t="shared" si="0"/>
        <v>225</v>
      </c>
      <c r="CZ24" s="283"/>
      <c r="DB24" s="361"/>
      <c r="DC24" s="368"/>
      <c r="DD24" s="274"/>
      <c r="DE24" s="21" t="s">
        <v>7</v>
      </c>
      <c r="DF24" s="151"/>
      <c r="DG24" s="155"/>
      <c r="DH24" s="283"/>
      <c r="DJ24" s="361"/>
      <c r="DK24" s="368"/>
      <c r="DL24" s="394"/>
      <c r="DM24" s="160" t="s">
        <v>7</v>
      </c>
      <c r="DN24" s="139"/>
      <c r="DO24" s="147"/>
      <c r="DP24" s="390"/>
      <c r="DR24" s="361"/>
      <c r="DS24" s="368"/>
      <c r="DT24" s="394"/>
      <c r="DU24" s="160" t="s">
        <v>7</v>
      </c>
      <c r="DV24" s="139"/>
      <c r="DW24" s="147"/>
      <c r="DX24" s="390"/>
      <c r="DZ24" s="361"/>
      <c r="EA24" s="368"/>
      <c r="EB24" s="274"/>
      <c r="EC24" s="21" t="s">
        <v>7</v>
      </c>
      <c r="ED24" s="151">
        <v>8</v>
      </c>
      <c r="EE24" s="126">
        <f t="shared" si="5"/>
        <v>40</v>
      </c>
      <c r="EF24" s="283"/>
      <c r="EH24" s="361"/>
      <c r="EI24" s="368"/>
      <c r="EJ24" s="274"/>
      <c r="EK24" s="21" t="s">
        <v>7</v>
      </c>
      <c r="EL24" s="151">
        <v>386</v>
      </c>
      <c r="EM24" s="126">
        <f t="shared" si="6"/>
        <v>1930</v>
      </c>
      <c r="EN24" s="283"/>
      <c r="EP24" s="361"/>
      <c r="EQ24" s="368"/>
      <c r="ER24" s="274"/>
      <c r="ES24" s="21" t="s">
        <v>7</v>
      </c>
      <c r="ET24" s="139"/>
      <c r="EU24" s="147"/>
      <c r="EV24" s="390"/>
      <c r="EX24" s="361"/>
      <c r="EY24" s="368"/>
      <c r="EZ24" s="394"/>
      <c r="FA24" s="160" t="s">
        <v>7</v>
      </c>
      <c r="FB24" s="139"/>
      <c r="FC24" s="147"/>
      <c r="FD24" s="390"/>
      <c r="FF24" s="361"/>
      <c r="FG24" s="368"/>
      <c r="FH24" s="274"/>
      <c r="FI24" s="21" t="s">
        <v>7</v>
      </c>
      <c r="FJ24" s="83">
        <v>21.5</v>
      </c>
      <c r="FK24" s="126">
        <f t="shared" si="4"/>
        <v>107.5</v>
      </c>
      <c r="FL24" s="283"/>
      <c r="FN24" s="376"/>
      <c r="FO24" s="407"/>
      <c r="FP24" s="274"/>
      <c r="FQ24" s="21" t="s">
        <v>7</v>
      </c>
      <c r="FR24" s="83"/>
      <c r="FS24" s="25"/>
      <c r="FT24" s="283"/>
      <c r="FV24" s="376"/>
      <c r="FW24" s="407"/>
      <c r="FX24" s="394"/>
      <c r="FY24" s="160" t="s">
        <v>7</v>
      </c>
      <c r="FZ24" s="139"/>
      <c r="GA24" s="147"/>
      <c r="GB24" s="390"/>
      <c r="GD24" s="376"/>
      <c r="GE24" s="407"/>
      <c r="GF24" s="394"/>
      <c r="GG24" s="160" t="s">
        <v>7</v>
      </c>
      <c r="GH24" s="139"/>
      <c r="GI24" s="147"/>
      <c r="GJ24" s="390"/>
      <c r="GL24" s="376"/>
      <c r="GM24" s="407"/>
      <c r="GN24" s="394"/>
      <c r="GO24" s="160" t="s">
        <v>7</v>
      </c>
      <c r="GP24" s="139"/>
      <c r="GQ24" s="147"/>
      <c r="GR24" s="390"/>
      <c r="GT24" s="376"/>
      <c r="GU24" s="407"/>
      <c r="GV24" s="394"/>
      <c r="GW24" s="160" t="s">
        <v>7</v>
      </c>
      <c r="GX24" s="139"/>
      <c r="GY24" s="147"/>
      <c r="GZ24" s="390"/>
    </row>
    <row r="25" spans="1:208" ht="15" customHeight="1" x14ac:dyDescent="0.25">
      <c r="A25" s="13"/>
      <c r="B25" s="361"/>
      <c r="C25" s="368"/>
      <c r="D25" s="274"/>
      <c r="E25" s="27" t="s">
        <v>8</v>
      </c>
      <c r="F25" s="143"/>
      <c r="G25" s="142"/>
      <c r="H25" s="390"/>
      <c r="I25" s="13"/>
      <c r="J25" s="376"/>
      <c r="K25" s="377"/>
      <c r="L25" s="394"/>
      <c r="M25" s="161" t="s">
        <v>8</v>
      </c>
      <c r="N25" s="143"/>
      <c r="O25" s="142"/>
      <c r="P25" s="390"/>
      <c r="Q25" s="13"/>
      <c r="R25" s="361"/>
      <c r="S25" s="362"/>
      <c r="T25" s="394"/>
      <c r="U25" s="161" t="s">
        <v>8</v>
      </c>
      <c r="V25" s="143"/>
      <c r="W25" s="142"/>
      <c r="X25" s="390"/>
      <c r="Y25" s="13"/>
      <c r="Z25" s="376"/>
      <c r="AA25" s="377"/>
      <c r="AB25" s="394"/>
      <c r="AC25" s="161" t="s">
        <v>8</v>
      </c>
      <c r="AD25" s="143"/>
      <c r="AE25" s="142"/>
      <c r="AF25" s="390"/>
      <c r="AG25" s="13"/>
      <c r="AH25" s="361"/>
      <c r="AI25" s="368"/>
      <c r="AJ25" s="274"/>
      <c r="AK25" s="27" t="s">
        <v>8</v>
      </c>
      <c r="AL25" s="22">
        <v>16</v>
      </c>
      <c r="AM25" s="154">
        <f t="shared" si="2"/>
        <v>80</v>
      </c>
      <c r="AN25" s="283"/>
      <c r="AO25" s="125"/>
      <c r="AP25" s="361"/>
      <c r="AQ25" s="368"/>
      <c r="AR25" s="274"/>
      <c r="AS25" s="27" t="s">
        <v>8</v>
      </c>
      <c r="AT25" s="22">
        <v>65</v>
      </c>
      <c r="AU25" s="154">
        <f t="shared" si="3"/>
        <v>325</v>
      </c>
      <c r="AV25" s="283"/>
      <c r="AW25" s="125"/>
      <c r="AX25" s="361"/>
      <c r="AY25" s="368"/>
      <c r="AZ25" s="394"/>
      <c r="BA25" s="161" t="s">
        <v>8</v>
      </c>
      <c r="BB25" s="143"/>
      <c r="BC25" s="142"/>
      <c r="BD25" s="390"/>
      <c r="BE25" s="125"/>
      <c r="BF25" s="361"/>
      <c r="BG25" s="368"/>
      <c r="BH25" s="274"/>
      <c r="BI25" s="27" t="s">
        <v>8</v>
      </c>
      <c r="BJ25" s="22"/>
      <c r="BK25" s="25"/>
      <c r="BL25" s="283"/>
      <c r="BN25" s="376"/>
      <c r="BO25" s="377"/>
      <c r="BP25" s="394"/>
      <c r="BQ25" s="161" t="s">
        <v>8</v>
      </c>
      <c r="BR25" s="143"/>
      <c r="BS25" s="142"/>
      <c r="BT25" s="390"/>
      <c r="BV25" s="361"/>
      <c r="BW25" s="368"/>
      <c r="BX25" s="394"/>
      <c r="BY25" s="161" t="s">
        <v>8</v>
      </c>
      <c r="BZ25" s="143"/>
      <c r="CA25" s="142"/>
      <c r="CB25" s="390"/>
      <c r="CD25" s="361"/>
      <c r="CE25" s="368"/>
      <c r="CF25" s="394"/>
      <c r="CG25" s="161" t="s">
        <v>8</v>
      </c>
      <c r="CH25" s="143"/>
      <c r="CI25" s="142"/>
      <c r="CJ25" s="390"/>
      <c r="CL25" s="361"/>
      <c r="CM25" s="368"/>
      <c r="CN25" s="394"/>
      <c r="CO25" s="161" t="s">
        <v>8</v>
      </c>
      <c r="CP25" s="143"/>
      <c r="CQ25" s="142"/>
      <c r="CR25" s="390"/>
      <c r="CT25" s="361"/>
      <c r="CU25" s="368"/>
      <c r="CV25" s="274"/>
      <c r="CW25" s="27" t="s">
        <v>8</v>
      </c>
      <c r="CX25" s="22">
        <v>45</v>
      </c>
      <c r="CY25" s="154">
        <f t="shared" si="0"/>
        <v>225</v>
      </c>
      <c r="CZ25" s="283"/>
      <c r="DB25" s="361"/>
      <c r="DC25" s="368"/>
      <c r="DD25" s="274"/>
      <c r="DE25" s="27" t="s">
        <v>8</v>
      </c>
      <c r="DF25" s="156"/>
      <c r="DG25" s="154"/>
      <c r="DH25" s="283"/>
      <c r="DJ25" s="361"/>
      <c r="DK25" s="368"/>
      <c r="DL25" s="394"/>
      <c r="DM25" s="161" t="s">
        <v>8</v>
      </c>
      <c r="DN25" s="143"/>
      <c r="DO25" s="142"/>
      <c r="DP25" s="390"/>
      <c r="DR25" s="361"/>
      <c r="DS25" s="368"/>
      <c r="DT25" s="394"/>
      <c r="DU25" s="161" t="s">
        <v>8</v>
      </c>
      <c r="DV25" s="143"/>
      <c r="DW25" s="142"/>
      <c r="DX25" s="390"/>
      <c r="DZ25" s="361"/>
      <c r="EA25" s="368"/>
      <c r="EB25" s="274"/>
      <c r="EC25" s="27" t="s">
        <v>8</v>
      </c>
      <c r="ED25" s="156">
        <v>8</v>
      </c>
      <c r="EE25" s="154">
        <f t="shared" si="5"/>
        <v>40</v>
      </c>
      <c r="EF25" s="283"/>
      <c r="EH25" s="361"/>
      <c r="EI25" s="368"/>
      <c r="EJ25" s="274"/>
      <c r="EK25" s="27" t="s">
        <v>8</v>
      </c>
      <c r="EL25" s="156">
        <v>386</v>
      </c>
      <c r="EM25" s="154">
        <f t="shared" si="6"/>
        <v>1930</v>
      </c>
      <c r="EN25" s="283"/>
      <c r="EP25" s="361"/>
      <c r="EQ25" s="368"/>
      <c r="ER25" s="274"/>
      <c r="ES25" s="27" t="s">
        <v>8</v>
      </c>
      <c r="ET25" s="143"/>
      <c r="EU25" s="142"/>
      <c r="EV25" s="390"/>
      <c r="EX25" s="361"/>
      <c r="EY25" s="368"/>
      <c r="EZ25" s="394"/>
      <c r="FA25" s="161" t="s">
        <v>8</v>
      </c>
      <c r="FB25" s="143"/>
      <c r="FC25" s="142"/>
      <c r="FD25" s="390"/>
      <c r="FF25" s="361"/>
      <c r="FG25" s="368"/>
      <c r="FH25" s="274"/>
      <c r="FI25" s="27" t="s">
        <v>8</v>
      </c>
      <c r="FJ25" s="22">
        <v>21.5</v>
      </c>
      <c r="FK25" s="154">
        <f t="shared" si="4"/>
        <v>107.5</v>
      </c>
      <c r="FL25" s="283"/>
      <c r="FN25" s="376"/>
      <c r="FO25" s="407"/>
      <c r="FP25" s="274"/>
      <c r="FQ25" s="27" t="s">
        <v>8</v>
      </c>
      <c r="FR25" s="22"/>
      <c r="FS25" s="25"/>
      <c r="FT25" s="283"/>
      <c r="FV25" s="376"/>
      <c r="FW25" s="407"/>
      <c r="FX25" s="394"/>
      <c r="FY25" s="161" t="s">
        <v>8</v>
      </c>
      <c r="FZ25" s="143"/>
      <c r="GA25" s="142"/>
      <c r="GB25" s="390"/>
      <c r="GD25" s="376"/>
      <c r="GE25" s="407"/>
      <c r="GF25" s="394"/>
      <c r="GG25" s="161" t="s">
        <v>8</v>
      </c>
      <c r="GH25" s="143"/>
      <c r="GI25" s="142"/>
      <c r="GJ25" s="390"/>
      <c r="GL25" s="376"/>
      <c r="GM25" s="407"/>
      <c r="GN25" s="394"/>
      <c r="GO25" s="161" t="s">
        <v>8</v>
      </c>
      <c r="GP25" s="143"/>
      <c r="GQ25" s="142"/>
      <c r="GR25" s="390"/>
      <c r="GT25" s="376"/>
      <c r="GU25" s="407"/>
      <c r="GV25" s="394"/>
      <c r="GW25" s="161" t="s">
        <v>8</v>
      </c>
      <c r="GX25" s="143"/>
      <c r="GY25" s="142"/>
      <c r="GZ25" s="390"/>
    </row>
    <row r="26" spans="1:208" ht="15" customHeight="1" thickBot="1" x14ac:dyDescent="0.3">
      <c r="A26" s="13"/>
      <c r="B26" s="363"/>
      <c r="C26" s="369"/>
      <c r="D26" s="275"/>
      <c r="E26" s="15" t="s">
        <v>8</v>
      </c>
      <c r="F26" s="144"/>
      <c r="G26" s="145"/>
      <c r="H26" s="391"/>
      <c r="I26" s="13"/>
      <c r="J26" s="378"/>
      <c r="K26" s="379"/>
      <c r="L26" s="395"/>
      <c r="M26" s="162" t="s">
        <v>8</v>
      </c>
      <c r="N26" s="144"/>
      <c r="O26" s="145"/>
      <c r="P26" s="391"/>
      <c r="Q26" s="13"/>
      <c r="R26" s="363"/>
      <c r="S26" s="364"/>
      <c r="T26" s="395"/>
      <c r="U26" s="162" t="s">
        <v>8</v>
      </c>
      <c r="V26" s="144"/>
      <c r="W26" s="145"/>
      <c r="X26" s="391"/>
      <c r="Y26" s="13"/>
      <c r="Z26" s="378"/>
      <c r="AA26" s="379"/>
      <c r="AB26" s="395"/>
      <c r="AC26" s="162" t="s">
        <v>8</v>
      </c>
      <c r="AD26" s="144"/>
      <c r="AE26" s="145"/>
      <c r="AF26" s="391"/>
      <c r="AG26" s="13"/>
      <c r="AH26" s="363"/>
      <c r="AI26" s="369"/>
      <c r="AJ26" s="275"/>
      <c r="AK26" s="15" t="s">
        <v>8</v>
      </c>
      <c r="AL26" s="28">
        <v>16</v>
      </c>
      <c r="AM26" s="158">
        <f t="shared" si="2"/>
        <v>80</v>
      </c>
      <c r="AN26" s="284"/>
      <c r="AO26" s="125"/>
      <c r="AP26" s="363"/>
      <c r="AQ26" s="369"/>
      <c r="AR26" s="275"/>
      <c r="AS26" s="15" t="s">
        <v>8</v>
      </c>
      <c r="AT26" s="28">
        <v>65</v>
      </c>
      <c r="AU26" s="158">
        <f t="shared" si="3"/>
        <v>325</v>
      </c>
      <c r="AV26" s="284"/>
      <c r="AW26" s="125"/>
      <c r="AX26" s="363"/>
      <c r="AY26" s="369"/>
      <c r="AZ26" s="395"/>
      <c r="BA26" s="162" t="s">
        <v>8</v>
      </c>
      <c r="BB26" s="144"/>
      <c r="BC26" s="145"/>
      <c r="BD26" s="391"/>
      <c r="BE26" s="125"/>
      <c r="BF26" s="363"/>
      <c r="BG26" s="369"/>
      <c r="BH26" s="275"/>
      <c r="BI26" s="15" t="s">
        <v>8</v>
      </c>
      <c r="BJ26" s="28"/>
      <c r="BK26" s="29"/>
      <c r="BL26" s="284"/>
      <c r="BN26" s="378"/>
      <c r="BO26" s="379"/>
      <c r="BP26" s="395"/>
      <c r="BQ26" s="162" t="s">
        <v>8</v>
      </c>
      <c r="BR26" s="144"/>
      <c r="BS26" s="145"/>
      <c r="BT26" s="391"/>
      <c r="BV26" s="363"/>
      <c r="BW26" s="369"/>
      <c r="BX26" s="395"/>
      <c r="BY26" s="162" t="s">
        <v>8</v>
      </c>
      <c r="BZ26" s="144"/>
      <c r="CA26" s="145"/>
      <c r="CB26" s="391"/>
      <c r="CD26" s="363"/>
      <c r="CE26" s="369"/>
      <c r="CF26" s="395"/>
      <c r="CG26" s="162" t="s">
        <v>8</v>
      </c>
      <c r="CH26" s="144"/>
      <c r="CI26" s="145"/>
      <c r="CJ26" s="391"/>
      <c r="CL26" s="363"/>
      <c r="CM26" s="369"/>
      <c r="CN26" s="395"/>
      <c r="CO26" s="162" t="s">
        <v>8</v>
      </c>
      <c r="CP26" s="144"/>
      <c r="CQ26" s="145"/>
      <c r="CR26" s="391"/>
      <c r="CT26" s="363"/>
      <c r="CU26" s="369"/>
      <c r="CV26" s="275"/>
      <c r="CW26" s="15" t="s">
        <v>8</v>
      </c>
      <c r="CX26" s="28">
        <v>45</v>
      </c>
      <c r="CY26" s="158">
        <f t="shared" si="0"/>
        <v>225</v>
      </c>
      <c r="CZ26" s="284"/>
      <c r="DB26" s="363"/>
      <c r="DC26" s="369"/>
      <c r="DD26" s="275"/>
      <c r="DE26" s="15" t="s">
        <v>8</v>
      </c>
      <c r="DF26" s="157"/>
      <c r="DG26" s="158"/>
      <c r="DH26" s="284"/>
      <c r="DJ26" s="363"/>
      <c r="DK26" s="369"/>
      <c r="DL26" s="395"/>
      <c r="DM26" s="162" t="s">
        <v>8</v>
      </c>
      <c r="DN26" s="144"/>
      <c r="DO26" s="145"/>
      <c r="DP26" s="391"/>
      <c r="DR26" s="363"/>
      <c r="DS26" s="369"/>
      <c r="DT26" s="395"/>
      <c r="DU26" s="162" t="s">
        <v>8</v>
      </c>
      <c r="DV26" s="144"/>
      <c r="DW26" s="145"/>
      <c r="DX26" s="391"/>
      <c r="DZ26" s="363"/>
      <c r="EA26" s="369"/>
      <c r="EB26" s="275"/>
      <c r="EC26" s="15" t="s">
        <v>8</v>
      </c>
      <c r="ED26" s="157">
        <v>8</v>
      </c>
      <c r="EE26" s="158">
        <f t="shared" si="5"/>
        <v>40</v>
      </c>
      <c r="EF26" s="284"/>
      <c r="EH26" s="363"/>
      <c r="EI26" s="369"/>
      <c r="EJ26" s="275"/>
      <c r="EK26" s="15" t="s">
        <v>8</v>
      </c>
      <c r="EL26" s="157">
        <v>386</v>
      </c>
      <c r="EM26" s="158">
        <f t="shared" si="6"/>
        <v>1930</v>
      </c>
      <c r="EN26" s="284"/>
      <c r="EP26" s="363"/>
      <c r="EQ26" s="369"/>
      <c r="ER26" s="275"/>
      <c r="ES26" s="15" t="s">
        <v>8</v>
      </c>
      <c r="ET26" s="144"/>
      <c r="EU26" s="145"/>
      <c r="EV26" s="391"/>
      <c r="EX26" s="363"/>
      <c r="EY26" s="369"/>
      <c r="EZ26" s="395"/>
      <c r="FA26" s="162" t="s">
        <v>8</v>
      </c>
      <c r="FB26" s="144"/>
      <c r="FC26" s="145"/>
      <c r="FD26" s="391"/>
      <c r="FF26" s="363"/>
      <c r="FG26" s="369"/>
      <c r="FH26" s="275"/>
      <c r="FI26" s="15" t="s">
        <v>8</v>
      </c>
      <c r="FJ26" s="28">
        <v>21.5</v>
      </c>
      <c r="FK26" s="158">
        <f t="shared" si="4"/>
        <v>107.5</v>
      </c>
      <c r="FL26" s="284"/>
      <c r="FN26" s="378"/>
      <c r="FO26" s="408"/>
      <c r="FP26" s="275"/>
      <c r="FQ26" s="15" t="s">
        <v>8</v>
      </c>
      <c r="FR26" s="28"/>
      <c r="FS26" s="29"/>
      <c r="FT26" s="284"/>
      <c r="FV26" s="378"/>
      <c r="FW26" s="408"/>
      <c r="FX26" s="395"/>
      <c r="FY26" s="162" t="s">
        <v>8</v>
      </c>
      <c r="FZ26" s="144"/>
      <c r="GA26" s="145"/>
      <c r="GB26" s="391"/>
      <c r="GD26" s="378"/>
      <c r="GE26" s="408"/>
      <c r="GF26" s="395"/>
      <c r="GG26" s="162" t="s">
        <v>8</v>
      </c>
      <c r="GH26" s="144"/>
      <c r="GI26" s="145"/>
      <c r="GJ26" s="391"/>
      <c r="GL26" s="378"/>
      <c r="GM26" s="408"/>
      <c r="GN26" s="395"/>
      <c r="GO26" s="162" t="s">
        <v>8</v>
      </c>
      <c r="GP26" s="144"/>
      <c r="GQ26" s="145"/>
      <c r="GR26" s="391"/>
      <c r="GT26" s="378"/>
      <c r="GU26" s="408"/>
      <c r="GV26" s="395"/>
      <c r="GW26" s="162" t="s">
        <v>8</v>
      </c>
      <c r="GX26" s="144"/>
      <c r="GY26" s="145"/>
      <c r="GZ26" s="391"/>
    </row>
    <row r="27" spans="1:208" ht="15" customHeight="1" x14ac:dyDescent="0.25">
      <c r="A27" s="13"/>
      <c r="B27" s="359" t="s">
        <v>2</v>
      </c>
      <c r="C27" s="367"/>
      <c r="D27" s="273" t="s">
        <v>371</v>
      </c>
      <c r="E27" s="30" t="s">
        <v>4</v>
      </c>
      <c r="F27" s="139"/>
      <c r="G27" s="140"/>
      <c r="H27" s="392"/>
      <c r="I27" s="13"/>
      <c r="J27" s="380" t="s">
        <v>9</v>
      </c>
      <c r="K27" s="381"/>
      <c r="L27" s="393" t="s">
        <v>371</v>
      </c>
      <c r="M27" s="159" t="s">
        <v>4</v>
      </c>
      <c r="N27" s="139"/>
      <c r="O27" s="140"/>
      <c r="P27" s="390" t="s">
        <v>374</v>
      </c>
      <c r="Q27" s="13"/>
      <c r="R27" s="361" t="s">
        <v>2</v>
      </c>
      <c r="S27" s="362"/>
      <c r="T27" s="273" t="s">
        <v>371</v>
      </c>
      <c r="U27" s="30" t="s">
        <v>4</v>
      </c>
      <c r="V27" s="16"/>
      <c r="W27" s="19"/>
      <c r="X27" s="282" t="s">
        <v>104</v>
      </c>
      <c r="Y27" s="13"/>
      <c r="Z27" s="376" t="s">
        <v>9</v>
      </c>
      <c r="AA27" s="377"/>
      <c r="AB27" s="393" t="s">
        <v>371</v>
      </c>
      <c r="AC27" s="159" t="s">
        <v>4</v>
      </c>
      <c r="AD27" s="139"/>
      <c r="AE27" s="140"/>
      <c r="AF27" s="390"/>
      <c r="AG27" s="13"/>
      <c r="AH27" s="359" t="s">
        <v>2</v>
      </c>
      <c r="AI27" s="367"/>
      <c r="AJ27" s="273" t="s">
        <v>371</v>
      </c>
      <c r="AK27" s="164" t="s">
        <v>4</v>
      </c>
      <c r="AL27" s="16">
        <v>16</v>
      </c>
      <c r="AM27" s="152">
        <f t="shared" si="2"/>
        <v>80</v>
      </c>
      <c r="AN27" s="283" t="s">
        <v>375</v>
      </c>
      <c r="AO27" s="125"/>
      <c r="AP27" s="359" t="s">
        <v>2</v>
      </c>
      <c r="AQ27" s="367"/>
      <c r="AR27" s="273" t="s">
        <v>371</v>
      </c>
      <c r="AS27" s="164" t="s">
        <v>4</v>
      </c>
      <c r="AT27" s="16">
        <v>65</v>
      </c>
      <c r="AU27" s="152">
        <f t="shared" si="3"/>
        <v>325</v>
      </c>
      <c r="AV27" s="283" t="s">
        <v>376</v>
      </c>
      <c r="AW27" s="125"/>
      <c r="AX27" s="359" t="s">
        <v>2</v>
      </c>
      <c r="AY27" s="367"/>
      <c r="AZ27" s="393" t="s">
        <v>371</v>
      </c>
      <c r="BA27" s="159" t="s">
        <v>4</v>
      </c>
      <c r="BB27" s="139"/>
      <c r="BC27" s="140"/>
      <c r="BD27" s="390"/>
      <c r="BE27" s="125"/>
      <c r="BF27" s="359" t="s">
        <v>2</v>
      </c>
      <c r="BG27" s="367"/>
      <c r="BH27" s="273" t="s">
        <v>371</v>
      </c>
      <c r="BI27" s="164" t="s">
        <v>4</v>
      </c>
      <c r="BJ27" s="16">
        <v>18</v>
      </c>
      <c r="BK27" s="19">
        <f>SUM(BJ27*5)</f>
        <v>90</v>
      </c>
      <c r="BL27" s="388" t="s">
        <v>378</v>
      </c>
      <c r="BN27" s="376" t="s">
        <v>9</v>
      </c>
      <c r="BO27" s="377"/>
      <c r="BP27" s="393" t="s">
        <v>371</v>
      </c>
      <c r="BQ27" s="159" t="s">
        <v>4</v>
      </c>
      <c r="BR27" s="139"/>
      <c r="BS27" s="140"/>
      <c r="BT27" s="390"/>
      <c r="BV27" s="359" t="s">
        <v>2</v>
      </c>
      <c r="BW27" s="367"/>
      <c r="BX27" s="273" t="s">
        <v>371</v>
      </c>
      <c r="BY27" s="164" t="s">
        <v>4</v>
      </c>
      <c r="BZ27" s="151"/>
      <c r="CA27" s="152"/>
      <c r="CB27" s="388"/>
      <c r="CD27" s="359" t="s">
        <v>2</v>
      </c>
      <c r="CE27" s="367"/>
      <c r="CF27" s="393" t="s">
        <v>371</v>
      </c>
      <c r="CG27" s="159" t="s">
        <v>4</v>
      </c>
      <c r="CH27" s="139"/>
      <c r="CI27" s="140"/>
      <c r="CJ27" s="390"/>
      <c r="CL27" s="359" t="s">
        <v>2</v>
      </c>
      <c r="CM27" s="367"/>
      <c r="CN27" s="393" t="s">
        <v>371</v>
      </c>
      <c r="CO27" s="159" t="s">
        <v>4</v>
      </c>
      <c r="CP27" s="139"/>
      <c r="CQ27" s="140"/>
      <c r="CR27" s="390"/>
      <c r="CT27" s="359" t="s">
        <v>2</v>
      </c>
      <c r="CU27" s="367"/>
      <c r="CV27" s="273" t="s">
        <v>371</v>
      </c>
      <c r="CW27" s="164" t="s">
        <v>4</v>
      </c>
      <c r="CX27" s="16">
        <v>45</v>
      </c>
      <c r="CY27" s="152">
        <f t="shared" si="0"/>
        <v>225</v>
      </c>
      <c r="CZ27" s="283" t="s">
        <v>376</v>
      </c>
      <c r="DB27" s="359" t="s">
        <v>2</v>
      </c>
      <c r="DC27" s="367"/>
      <c r="DD27" s="273" t="s">
        <v>371</v>
      </c>
      <c r="DE27" s="164" t="s">
        <v>4</v>
      </c>
      <c r="DF27" s="151"/>
      <c r="DG27" s="152"/>
      <c r="DH27" s="388"/>
      <c r="DJ27" s="359" t="s">
        <v>2</v>
      </c>
      <c r="DK27" s="367"/>
      <c r="DL27" s="393" t="s">
        <v>371</v>
      </c>
      <c r="DM27" s="159" t="s">
        <v>4</v>
      </c>
      <c r="DN27" s="139"/>
      <c r="DO27" s="140"/>
      <c r="DP27" s="390"/>
      <c r="DR27" s="359" t="s">
        <v>2</v>
      </c>
      <c r="DS27" s="367"/>
      <c r="DT27" s="273" t="s">
        <v>371</v>
      </c>
      <c r="DU27" s="164" t="s">
        <v>4</v>
      </c>
      <c r="DV27" s="151">
        <v>2</v>
      </c>
      <c r="DW27" s="152">
        <f>SUM(DV27)*5</f>
        <v>10</v>
      </c>
      <c r="DX27" s="388" t="s">
        <v>381</v>
      </c>
      <c r="DZ27" s="359" t="s">
        <v>2</v>
      </c>
      <c r="EA27" s="367"/>
      <c r="EB27" s="273" t="s">
        <v>371</v>
      </c>
      <c r="EC27" s="164" t="s">
        <v>4</v>
      </c>
      <c r="ED27" s="151">
        <v>8</v>
      </c>
      <c r="EE27" s="152">
        <f t="shared" si="5"/>
        <v>40</v>
      </c>
      <c r="EF27" s="388" t="s">
        <v>238</v>
      </c>
      <c r="EH27" s="359" t="s">
        <v>2</v>
      </c>
      <c r="EI27" s="367"/>
      <c r="EJ27" s="273" t="s">
        <v>371</v>
      </c>
      <c r="EK27" s="164" t="s">
        <v>4</v>
      </c>
      <c r="EL27" s="151">
        <v>386</v>
      </c>
      <c r="EM27" s="152">
        <f t="shared" si="6"/>
        <v>1930</v>
      </c>
      <c r="EN27" s="388" t="s">
        <v>382</v>
      </c>
      <c r="EP27" s="359" t="s">
        <v>2</v>
      </c>
      <c r="EQ27" s="367"/>
      <c r="ER27" s="273" t="s">
        <v>371</v>
      </c>
      <c r="ES27" s="164" t="s">
        <v>4</v>
      </c>
      <c r="ET27" s="139"/>
      <c r="EU27" s="140"/>
      <c r="EV27" s="390"/>
      <c r="EX27" s="359" t="s">
        <v>2</v>
      </c>
      <c r="EY27" s="367"/>
      <c r="EZ27" s="393" t="s">
        <v>371</v>
      </c>
      <c r="FA27" s="159" t="s">
        <v>4</v>
      </c>
      <c r="FB27" s="139"/>
      <c r="FC27" s="140"/>
      <c r="FD27" s="390"/>
      <c r="FF27" s="359" t="s">
        <v>2</v>
      </c>
      <c r="FG27" s="367"/>
      <c r="FH27" s="273" t="s">
        <v>371</v>
      </c>
      <c r="FI27" s="164" t="s">
        <v>4</v>
      </c>
      <c r="FJ27" s="16">
        <v>21.5</v>
      </c>
      <c r="FK27" s="152">
        <f t="shared" si="4"/>
        <v>107.5</v>
      </c>
      <c r="FL27" s="388" t="s">
        <v>376</v>
      </c>
      <c r="FN27" s="380" t="s">
        <v>9</v>
      </c>
      <c r="FO27" s="406"/>
      <c r="FP27" s="273" t="s">
        <v>371</v>
      </c>
      <c r="FQ27" s="164" t="s">
        <v>4</v>
      </c>
      <c r="FR27" s="16"/>
      <c r="FS27" s="19"/>
      <c r="FT27" s="388"/>
      <c r="FV27" s="380" t="s">
        <v>9</v>
      </c>
      <c r="FW27" s="406"/>
      <c r="FX27" s="273" t="s">
        <v>371</v>
      </c>
      <c r="FY27" s="164" t="s">
        <v>4</v>
      </c>
      <c r="FZ27" s="151"/>
      <c r="GA27" s="152"/>
      <c r="GB27" s="388" t="s">
        <v>383</v>
      </c>
      <c r="GD27" s="380" t="s">
        <v>9</v>
      </c>
      <c r="GE27" s="406"/>
      <c r="GF27" s="273" t="s">
        <v>371</v>
      </c>
      <c r="GG27" s="164" t="s">
        <v>4</v>
      </c>
      <c r="GH27" s="151">
        <v>2</v>
      </c>
      <c r="GI27" s="152">
        <f t="shared" ref="GI27:GI32" si="7">SUM(GH27)*125</f>
        <v>250</v>
      </c>
      <c r="GJ27" s="388"/>
      <c r="GL27" s="380" t="s">
        <v>9</v>
      </c>
      <c r="GM27" s="406"/>
      <c r="GN27" s="393" t="s">
        <v>371</v>
      </c>
      <c r="GO27" s="159" t="s">
        <v>4</v>
      </c>
      <c r="GP27" s="139"/>
      <c r="GQ27" s="140"/>
      <c r="GR27" s="390"/>
      <c r="GT27" s="380" t="s">
        <v>9</v>
      </c>
      <c r="GU27" s="406"/>
      <c r="GV27" s="393" t="s">
        <v>371</v>
      </c>
      <c r="GW27" s="159" t="s">
        <v>4</v>
      </c>
      <c r="GX27" s="139"/>
      <c r="GY27" s="140"/>
      <c r="GZ27" s="390"/>
    </row>
    <row r="28" spans="1:208" ht="15" customHeight="1" x14ac:dyDescent="0.25">
      <c r="A28" s="13"/>
      <c r="B28" s="361"/>
      <c r="C28" s="368"/>
      <c r="D28" s="274"/>
      <c r="E28" s="21" t="s">
        <v>5</v>
      </c>
      <c r="F28" s="141"/>
      <c r="G28" s="142"/>
      <c r="H28" s="390"/>
      <c r="I28" s="13"/>
      <c r="J28" s="376"/>
      <c r="K28" s="377"/>
      <c r="L28" s="394"/>
      <c r="M28" s="160" t="s">
        <v>5</v>
      </c>
      <c r="N28" s="141"/>
      <c r="O28" s="142"/>
      <c r="P28" s="390"/>
      <c r="Q28" s="13"/>
      <c r="R28" s="361"/>
      <c r="S28" s="362"/>
      <c r="T28" s="274"/>
      <c r="U28" s="21" t="s">
        <v>5</v>
      </c>
      <c r="V28" s="83">
        <v>8</v>
      </c>
      <c r="W28" s="25"/>
      <c r="X28" s="283"/>
      <c r="Y28" s="13"/>
      <c r="Z28" s="376"/>
      <c r="AA28" s="377"/>
      <c r="AB28" s="394"/>
      <c r="AC28" s="160" t="s">
        <v>5</v>
      </c>
      <c r="AD28" s="141"/>
      <c r="AE28" s="142"/>
      <c r="AF28" s="390"/>
      <c r="AG28" s="13"/>
      <c r="AH28" s="361"/>
      <c r="AI28" s="368"/>
      <c r="AJ28" s="274"/>
      <c r="AK28" s="165" t="s">
        <v>5</v>
      </c>
      <c r="AL28" s="83">
        <v>16</v>
      </c>
      <c r="AM28" s="166">
        <f t="shared" si="2"/>
        <v>80</v>
      </c>
      <c r="AN28" s="283"/>
      <c r="AO28" s="125"/>
      <c r="AP28" s="361"/>
      <c r="AQ28" s="368"/>
      <c r="AR28" s="274"/>
      <c r="AS28" s="165" t="s">
        <v>5</v>
      </c>
      <c r="AT28" s="83">
        <v>65</v>
      </c>
      <c r="AU28" s="166">
        <f t="shared" si="3"/>
        <v>325</v>
      </c>
      <c r="AV28" s="283"/>
      <c r="AW28" s="125"/>
      <c r="AX28" s="361"/>
      <c r="AY28" s="368"/>
      <c r="AZ28" s="394"/>
      <c r="BA28" s="160" t="s">
        <v>5</v>
      </c>
      <c r="BB28" s="141"/>
      <c r="BC28" s="146"/>
      <c r="BD28" s="390"/>
      <c r="BE28" s="125"/>
      <c r="BF28" s="361"/>
      <c r="BG28" s="368"/>
      <c r="BH28" s="274"/>
      <c r="BI28" s="165" t="s">
        <v>5</v>
      </c>
      <c r="BJ28" s="83">
        <v>18</v>
      </c>
      <c r="BK28" s="25">
        <f>SUM(BJ28*5)</f>
        <v>90</v>
      </c>
      <c r="BL28" s="388"/>
      <c r="BN28" s="376"/>
      <c r="BO28" s="377"/>
      <c r="BP28" s="394"/>
      <c r="BQ28" s="160" t="s">
        <v>5</v>
      </c>
      <c r="BR28" s="141"/>
      <c r="BS28" s="146"/>
      <c r="BT28" s="390"/>
      <c r="BV28" s="361"/>
      <c r="BW28" s="368"/>
      <c r="BX28" s="274"/>
      <c r="BY28" s="165" t="s">
        <v>5</v>
      </c>
      <c r="BZ28" s="153">
        <v>1</v>
      </c>
      <c r="CA28" s="166">
        <f>SUM(BZ28*5)</f>
        <v>5</v>
      </c>
      <c r="CB28" s="388"/>
      <c r="CD28" s="361"/>
      <c r="CE28" s="368"/>
      <c r="CF28" s="394"/>
      <c r="CG28" s="160" t="s">
        <v>5</v>
      </c>
      <c r="CH28" s="141"/>
      <c r="CI28" s="146"/>
      <c r="CJ28" s="390"/>
      <c r="CL28" s="361"/>
      <c r="CM28" s="368"/>
      <c r="CN28" s="394"/>
      <c r="CO28" s="160" t="s">
        <v>5</v>
      </c>
      <c r="CP28" s="141"/>
      <c r="CQ28" s="146"/>
      <c r="CR28" s="390"/>
      <c r="CT28" s="361"/>
      <c r="CU28" s="368"/>
      <c r="CV28" s="274"/>
      <c r="CW28" s="165" t="s">
        <v>5</v>
      </c>
      <c r="CX28" s="83">
        <v>45</v>
      </c>
      <c r="CY28" s="166">
        <f t="shared" si="0"/>
        <v>225</v>
      </c>
      <c r="CZ28" s="283"/>
      <c r="DB28" s="361"/>
      <c r="DC28" s="368"/>
      <c r="DD28" s="274"/>
      <c r="DE28" s="165" t="s">
        <v>5</v>
      </c>
      <c r="DF28" s="153">
        <v>4</v>
      </c>
      <c r="DG28" s="166">
        <f>SUM(DF28*5)</f>
        <v>20</v>
      </c>
      <c r="DH28" s="388"/>
      <c r="DJ28" s="361"/>
      <c r="DK28" s="368"/>
      <c r="DL28" s="394"/>
      <c r="DM28" s="160" t="s">
        <v>5</v>
      </c>
      <c r="DN28" s="141"/>
      <c r="DO28" s="146"/>
      <c r="DP28" s="390"/>
      <c r="DR28" s="361"/>
      <c r="DS28" s="368"/>
      <c r="DT28" s="274"/>
      <c r="DU28" s="165" t="s">
        <v>5</v>
      </c>
      <c r="DV28" s="153"/>
      <c r="DW28" s="166"/>
      <c r="DX28" s="388"/>
      <c r="DZ28" s="361"/>
      <c r="EA28" s="368"/>
      <c r="EB28" s="274"/>
      <c r="EC28" s="165" t="s">
        <v>5</v>
      </c>
      <c r="ED28" s="153">
        <v>8</v>
      </c>
      <c r="EE28" s="166">
        <f t="shared" si="5"/>
        <v>40</v>
      </c>
      <c r="EF28" s="388"/>
      <c r="EH28" s="361"/>
      <c r="EI28" s="368"/>
      <c r="EJ28" s="274"/>
      <c r="EK28" s="165" t="s">
        <v>5</v>
      </c>
      <c r="EL28" s="153">
        <v>386</v>
      </c>
      <c r="EM28" s="154">
        <f t="shared" si="6"/>
        <v>1930</v>
      </c>
      <c r="EN28" s="388"/>
      <c r="EP28" s="361"/>
      <c r="EQ28" s="368"/>
      <c r="ER28" s="274"/>
      <c r="ES28" s="165" t="s">
        <v>5</v>
      </c>
      <c r="ET28" s="141"/>
      <c r="EU28" s="146"/>
      <c r="EV28" s="390"/>
      <c r="EX28" s="361"/>
      <c r="EY28" s="368"/>
      <c r="EZ28" s="394"/>
      <c r="FA28" s="160" t="s">
        <v>5</v>
      </c>
      <c r="FB28" s="141"/>
      <c r="FC28" s="146"/>
      <c r="FD28" s="390"/>
      <c r="FF28" s="361"/>
      <c r="FG28" s="368"/>
      <c r="FH28" s="274"/>
      <c r="FI28" s="165" t="s">
        <v>5</v>
      </c>
      <c r="FJ28" s="83">
        <v>21.5</v>
      </c>
      <c r="FK28" s="166">
        <f t="shared" si="4"/>
        <v>107.5</v>
      </c>
      <c r="FL28" s="388"/>
      <c r="FN28" s="376"/>
      <c r="FO28" s="407"/>
      <c r="FP28" s="274"/>
      <c r="FQ28" s="165" t="s">
        <v>5</v>
      </c>
      <c r="FR28" s="83"/>
      <c r="FS28" s="25"/>
      <c r="FT28" s="388"/>
      <c r="FV28" s="376"/>
      <c r="FW28" s="407"/>
      <c r="FX28" s="274"/>
      <c r="FY28" s="165" t="s">
        <v>5</v>
      </c>
      <c r="FZ28" s="153">
        <v>1.5</v>
      </c>
      <c r="GA28" s="154">
        <f t="shared" ref="GA28:GA37" si="8">SUM(FZ28)*125</f>
        <v>187.5</v>
      </c>
      <c r="GB28" s="388"/>
      <c r="GD28" s="376"/>
      <c r="GE28" s="407"/>
      <c r="GF28" s="274"/>
      <c r="GG28" s="165" t="s">
        <v>5</v>
      </c>
      <c r="GH28" s="153">
        <v>2</v>
      </c>
      <c r="GI28" s="154">
        <f t="shared" si="7"/>
        <v>250</v>
      </c>
      <c r="GJ28" s="388"/>
      <c r="GL28" s="376"/>
      <c r="GM28" s="407"/>
      <c r="GN28" s="394"/>
      <c r="GO28" s="160" t="s">
        <v>5</v>
      </c>
      <c r="GP28" s="141"/>
      <c r="GQ28" s="146"/>
      <c r="GR28" s="390"/>
      <c r="GT28" s="376"/>
      <c r="GU28" s="407"/>
      <c r="GV28" s="394"/>
      <c r="GW28" s="160" t="s">
        <v>5</v>
      </c>
      <c r="GX28" s="141"/>
      <c r="GY28" s="146"/>
      <c r="GZ28" s="390"/>
    </row>
    <row r="29" spans="1:208" ht="15" customHeight="1" x14ac:dyDescent="0.25">
      <c r="A29" s="13"/>
      <c r="B29" s="361"/>
      <c r="C29" s="368"/>
      <c r="D29" s="274"/>
      <c r="E29" s="21" t="s">
        <v>6</v>
      </c>
      <c r="F29" s="139"/>
      <c r="G29" s="142"/>
      <c r="H29" s="390"/>
      <c r="I29" s="13"/>
      <c r="J29" s="376"/>
      <c r="K29" s="377"/>
      <c r="L29" s="394"/>
      <c r="M29" s="160" t="s">
        <v>6</v>
      </c>
      <c r="N29" s="139"/>
      <c r="O29" s="142"/>
      <c r="P29" s="390"/>
      <c r="Q29" s="13"/>
      <c r="R29" s="361"/>
      <c r="S29" s="362"/>
      <c r="T29" s="274"/>
      <c r="U29" s="21" t="s">
        <v>6</v>
      </c>
      <c r="V29" s="16">
        <v>8</v>
      </c>
      <c r="W29" s="25"/>
      <c r="X29" s="283"/>
      <c r="Y29" s="13"/>
      <c r="Z29" s="376"/>
      <c r="AA29" s="377"/>
      <c r="AB29" s="394"/>
      <c r="AC29" s="160" t="s">
        <v>6</v>
      </c>
      <c r="AD29" s="139"/>
      <c r="AE29" s="142"/>
      <c r="AF29" s="390"/>
      <c r="AG29" s="13"/>
      <c r="AH29" s="361"/>
      <c r="AI29" s="368"/>
      <c r="AJ29" s="274"/>
      <c r="AK29" s="165" t="s">
        <v>6</v>
      </c>
      <c r="AL29" s="83">
        <v>16</v>
      </c>
      <c r="AM29" s="166">
        <f t="shared" si="2"/>
        <v>80</v>
      </c>
      <c r="AN29" s="283"/>
      <c r="AO29" s="125"/>
      <c r="AP29" s="361"/>
      <c r="AQ29" s="368"/>
      <c r="AR29" s="274"/>
      <c r="AS29" s="165" t="s">
        <v>6</v>
      </c>
      <c r="AT29" s="83">
        <v>65</v>
      </c>
      <c r="AU29" s="166">
        <f t="shared" si="3"/>
        <v>325</v>
      </c>
      <c r="AV29" s="283"/>
      <c r="AW29" s="125"/>
      <c r="AX29" s="361"/>
      <c r="AY29" s="368"/>
      <c r="AZ29" s="394"/>
      <c r="BA29" s="160" t="s">
        <v>6</v>
      </c>
      <c r="BB29" s="148"/>
      <c r="BC29" s="147"/>
      <c r="BD29" s="390"/>
      <c r="BE29" s="125"/>
      <c r="BF29" s="361"/>
      <c r="BG29" s="368"/>
      <c r="BH29" s="274"/>
      <c r="BI29" s="165" t="s">
        <v>6</v>
      </c>
      <c r="BJ29" s="83"/>
      <c r="BK29" s="25"/>
      <c r="BL29" s="388"/>
      <c r="BN29" s="376"/>
      <c r="BO29" s="377"/>
      <c r="BP29" s="394"/>
      <c r="BQ29" s="160" t="s">
        <v>6</v>
      </c>
      <c r="BR29" s="148"/>
      <c r="BS29" s="147"/>
      <c r="BT29" s="390"/>
      <c r="BV29" s="361"/>
      <c r="BW29" s="368"/>
      <c r="BX29" s="274"/>
      <c r="BY29" s="165" t="s">
        <v>6</v>
      </c>
      <c r="BZ29" s="167">
        <v>1</v>
      </c>
      <c r="CA29" s="166">
        <f>SUM(BZ29*5)</f>
        <v>5</v>
      </c>
      <c r="CB29" s="388"/>
      <c r="CD29" s="361"/>
      <c r="CE29" s="368"/>
      <c r="CF29" s="394"/>
      <c r="CG29" s="160" t="s">
        <v>6</v>
      </c>
      <c r="CH29" s="148"/>
      <c r="CI29" s="147"/>
      <c r="CJ29" s="390"/>
      <c r="CL29" s="361"/>
      <c r="CM29" s="368"/>
      <c r="CN29" s="394"/>
      <c r="CO29" s="160" t="s">
        <v>6</v>
      </c>
      <c r="CP29" s="148"/>
      <c r="CQ29" s="147"/>
      <c r="CR29" s="390"/>
      <c r="CT29" s="361"/>
      <c r="CU29" s="368"/>
      <c r="CV29" s="274"/>
      <c r="CW29" s="165" t="s">
        <v>6</v>
      </c>
      <c r="CX29" s="83">
        <v>45</v>
      </c>
      <c r="CY29" s="126">
        <f t="shared" si="0"/>
        <v>225</v>
      </c>
      <c r="CZ29" s="283"/>
      <c r="DB29" s="361"/>
      <c r="DC29" s="368"/>
      <c r="DD29" s="274"/>
      <c r="DE29" s="165" t="s">
        <v>6</v>
      </c>
      <c r="DF29" s="167">
        <v>4</v>
      </c>
      <c r="DG29" s="166">
        <f>SUM(DF29*5)</f>
        <v>20</v>
      </c>
      <c r="DH29" s="388"/>
      <c r="DJ29" s="361"/>
      <c r="DK29" s="368"/>
      <c r="DL29" s="394"/>
      <c r="DM29" s="160" t="s">
        <v>6</v>
      </c>
      <c r="DN29" s="148"/>
      <c r="DO29" s="147"/>
      <c r="DP29" s="390"/>
      <c r="DR29" s="361"/>
      <c r="DS29" s="368"/>
      <c r="DT29" s="274"/>
      <c r="DU29" s="165" t="s">
        <v>6</v>
      </c>
      <c r="DV29" s="167"/>
      <c r="DW29" s="155"/>
      <c r="DX29" s="388"/>
      <c r="DZ29" s="361"/>
      <c r="EA29" s="368"/>
      <c r="EB29" s="274"/>
      <c r="EC29" s="165" t="s">
        <v>6</v>
      </c>
      <c r="ED29" s="151">
        <v>8</v>
      </c>
      <c r="EE29" s="167">
        <f t="shared" si="5"/>
        <v>40</v>
      </c>
      <c r="EF29" s="388"/>
      <c r="EH29" s="361"/>
      <c r="EI29" s="368"/>
      <c r="EJ29" s="274"/>
      <c r="EK29" s="165" t="s">
        <v>6</v>
      </c>
      <c r="EL29" s="151">
        <v>386</v>
      </c>
      <c r="EM29" s="154">
        <f t="shared" si="6"/>
        <v>1930</v>
      </c>
      <c r="EN29" s="388"/>
      <c r="EP29" s="361"/>
      <c r="EQ29" s="368"/>
      <c r="ER29" s="274"/>
      <c r="ES29" s="165" t="s">
        <v>6</v>
      </c>
      <c r="ET29" s="148"/>
      <c r="EU29" s="147"/>
      <c r="EV29" s="390"/>
      <c r="EX29" s="361"/>
      <c r="EY29" s="368"/>
      <c r="EZ29" s="394"/>
      <c r="FA29" s="160" t="s">
        <v>6</v>
      </c>
      <c r="FB29" s="148"/>
      <c r="FC29" s="147"/>
      <c r="FD29" s="390"/>
      <c r="FF29" s="361"/>
      <c r="FG29" s="368"/>
      <c r="FH29" s="274"/>
      <c r="FI29" s="165" t="s">
        <v>6</v>
      </c>
      <c r="FJ29" s="83">
        <v>21.5</v>
      </c>
      <c r="FK29" s="126">
        <f t="shared" si="4"/>
        <v>107.5</v>
      </c>
      <c r="FL29" s="388"/>
      <c r="FN29" s="376"/>
      <c r="FO29" s="407"/>
      <c r="FP29" s="274"/>
      <c r="FQ29" s="165" t="s">
        <v>6</v>
      </c>
      <c r="FR29" s="83">
        <v>7.7</v>
      </c>
      <c r="FS29" s="25">
        <f>SUM(FR29)*125</f>
        <v>962.5</v>
      </c>
      <c r="FT29" s="388"/>
      <c r="FV29" s="376"/>
      <c r="FW29" s="407"/>
      <c r="FX29" s="274"/>
      <c r="FY29" s="165" t="s">
        <v>6</v>
      </c>
      <c r="FZ29" s="151">
        <v>1.5</v>
      </c>
      <c r="GA29" s="154">
        <f t="shared" si="8"/>
        <v>187.5</v>
      </c>
      <c r="GB29" s="388"/>
      <c r="GD29" s="376"/>
      <c r="GE29" s="407"/>
      <c r="GF29" s="274"/>
      <c r="GG29" s="165" t="s">
        <v>6</v>
      </c>
      <c r="GH29" s="151">
        <v>2</v>
      </c>
      <c r="GI29" s="154">
        <f t="shared" si="7"/>
        <v>250</v>
      </c>
      <c r="GJ29" s="388"/>
      <c r="GL29" s="376"/>
      <c r="GM29" s="407"/>
      <c r="GN29" s="394"/>
      <c r="GO29" s="160" t="s">
        <v>6</v>
      </c>
      <c r="GP29" s="148"/>
      <c r="GQ29" s="147"/>
      <c r="GR29" s="390"/>
      <c r="GT29" s="376"/>
      <c r="GU29" s="407"/>
      <c r="GV29" s="394"/>
      <c r="GW29" s="160" t="s">
        <v>6</v>
      </c>
      <c r="GX29" s="148"/>
      <c r="GY29" s="147"/>
      <c r="GZ29" s="390"/>
    </row>
    <row r="30" spans="1:208" ht="15" customHeight="1" x14ac:dyDescent="0.25">
      <c r="A30" s="13"/>
      <c r="B30" s="361"/>
      <c r="C30" s="368"/>
      <c r="D30" s="274"/>
      <c r="E30" s="21" t="s">
        <v>5</v>
      </c>
      <c r="F30" s="141"/>
      <c r="G30" s="142"/>
      <c r="H30" s="390"/>
      <c r="I30" s="13"/>
      <c r="J30" s="376"/>
      <c r="K30" s="377"/>
      <c r="L30" s="394"/>
      <c r="M30" s="160" t="s">
        <v>5</v>
      </c>
      <c r="N30" s="141"/>
      <c r="O30" s="142"/>
      <c r="P30" s="390"/>
      <c r="Q30" s="13"/>
      <c r="R30" s="361"/>
      <c r="S30" s="362"/>
      <c r="T30" s="274"/>
      <c r="U30" s="21" t="s">
        <v>5</v>
      </c>
      <c r="V30" s="83"/>
      <c r="W30" s="25"/>
      <c r="X30" s="283"/>
      <c r="Y30" s="13"/>
      <c r="Z30" s="376"/>
      <c r="AA30" s="377"/>
      <c r="AB30" s="394"/>
      <c r="AC30" s="160" t="s">
        <v>5</v>
      </c>
      <c r="AD30" s="141"/>
      <c r="AE30" s="142"/>
      <c r="AF30" s="390"/>
      <c r="AG30" s="13"/>
      <c r="AH30" s="361"/>
      <c r="AI30" s="368"/>
      <c r="AJ30" s="274"/>
      <c r="AK30" s="165" t="s">
        <v>5</v>
      </c>
      <c r="AL30" s="83">
        <v>16</v>
      </c>
      <c r="AM30" s="166">
        <f t="shared" si="2"/>
        <v>80</v>
      </c>
      <c r="AN30" s="283"/>
      <c r="AO30" s="125"/>
      <c r="AP30" s="361"/>
      <c r="AQ30" s="368"/>
      <c r="AR30" s="274"/>
      <c r="AS30" s="165" t="s">
        <v>5</v>
      </c>
      <c r="AT30" s="83">
        <v>65</v>
      </c>
      <c r="AU30" s="166">
        <f t="shared" si="3"/>
        <v>325</v>
      </c>
      <c r="AV30" s="283"/>
      <c r="AW30" s="125"/>
      <c r="AX30" s="361"/>
      <c r="AY30" s="368"/>
      <c r="AZ30" s="394"/>
      <c r="BA30" s="160" t="s">
        <v>5</v>
      </c>
      <c r="BB30" s="141"/>
      <c r="BC30" s="146"/>
      <c r="BD30" s="390"/>
      <c r="BE30" s="125"/>
      <c r="BF30" s="361"/>
      <c r="BG30" s="368"/>
      <c r="BH30" s="274"/>
      <c r="BI30" s="165" t="s">
        <v>5</v>
      </c>
      <c r="BJ30" s="83">
        <v>18</v>
      </c>
      <c r="BK30" s="25">
        <f>SUM(BJ30*5)</f>
        <v>90</v>
      </c>
      <c r="BL30" s="388"/>
      <c r="BN30" s="376"/>
      <c r="BO30" s="377"/>
      <c r="BP30" s="394"/>
      <c r="BQ30" s="160" t="s">
        <v>5</v>
      </c>
      <c r="BR30" s="141"/>
      <c r="BS30" s="146"/>
      <c r="BT30" s="390"/>
      <c r="BV30" s="361"/>
      <c r="BW30" s="368"/>
      <c r="BX30" s="274"/>
      <c r="BY30" s="165" t="s">
        <v>5</v>
      </c>
      <c r="BZ30" s="153">
        <v>1</v>
      </c>
      <c r="CA30" s="166">
        <f>SUM(BZ30*5)</f>
        <v>5</v>
      </c>
      <c r="CB30" s="388"/>
      <c r="CD30" s="361"/>
      <c r="CE30" s="368"/>
      <c r="CF30" s="394"/>
      <c r="CG30" s="160" t="s">
        <v>5</v>
      </c>
      <c r="CH30" s="141"/>
      <c r="CI30" s="146"/>
      <c r="CJ30" s="390"/>
      <c r="CL30" s="361"/>
      <c r="CM30" s="368"/>
      <c r="CN30" s="394"/>
      <c r="CO30" s="160" t="s">
        <v>5</v>
      </c>
      <c r="CP30" s="141"/>
      <c r="CQ30" s="146"/>
      <c r="CR30" s="390"/>
      <c r="CT30" s="361"/>
      <c r="CU30" s="368"/>
      <c r="CV30" s="274"/>
      <c r="CW30" s="165" t="s">
        <v>5</v>
      </c>
      <c r="CX30" s="83">
        <v>45</v>
      </c>
      <c r="CY30" s="126">
        <f t="shared" si="0"/>
        <v>225</v>
      </c>
      <c r="CZ30" s="283"/>
      <c r="DB30" s="361"/>
      <c r="DC30" s="368"/>
      <c r="DD30" s="274"/>
      <c r="DE30" s="165" t="s">
        <v>5</v>
      </c>
      <c r="DF30" s="153"/>
      <c r="DG30" s="166"/>
      <c r="DH30" s="388"/>
      <c r="DJ30" s="361"/>
      <c r="DK30" s="368"/>
      <c r="DL30" s="394"/>
      <c r="DM30" s="160" t="s">
        <v>5</v>
      </c>
      <c r="DN30" s="141"/>
      <c r="DO30" s="146"/>
      <c r="DP30" s="390"/>
      <c r="DR30" s="361"/>
      <c r="DS30" s="368"/>
      <c r="DT30" s="274"/>
      <c r="DU30" s="165" t="s">
        <v>5</v>
      </c>
      <c r="DV30" s="153"/>
      <c r="DW30" s="166"/>
      <c r="DX30" s="388"/>
      <c r="DZ30" s="361"/>
      <c r="EA30" s="368"/>
      <c r="EB30" s="274"/>
      <c r="EC30" s="165" t="s">
        <v>5</v>
      </c>
      <c r="ED30" s="83">
        <v>8</v>
      </c>
      <c r="EE30" s="166">
        <f t="shared" si="5"/>
        <v>40</v>
      </c>
      <c r="EF30" s="388"/>
      <c r="EH30" s="361"/>
      <c r="EI30" s="368"/>
      <c r="EJ30" s="274"/>
      <c r="EK30" s="165" t="s">
        <v>5</v>
      </c>
      <c r="EL30" s="83">
        <v>386</v>
      </c>
      <c r="EM30" s="126">
        <f t="shared" si="6"/>
        <v>1930</v>
      </c>
      <c r="EN30" s="388"/>
      <c r="EP30" s="361"/>
      <c r="EQ30" s="368"/>
      <c r="ER30" s="274"/>
      <c r="ES30" s="165" t="s">
        <v>5</v>
      </c>
      <c r="ET30" s="141"/>
      <c r="EU30" s="146"/>
      <c r="EV30" s="390"/>
      <c r="EX30" s="361"/>
      <c r="EY30" s="368"/>
      <c r="EZ30" s="394"/>
      <c r="FA30" s="160" t="s">
        <v>5</v>
      </c>
      <c r="FB30" s="141"/>
      <c r="FC30" s="146"/>
      <c r="FD30" s="390"/>
      <c r="FF30" s="361"/>
      <c r="FG30" s="368"/>
      <c r="FH30" s="274"/>
      <c r="FI30" s="165" t="s">
        <v>5</v>
      </c>
      <c r="FJ30" s="83">
        <v>21.5</v>
      </c>
      <c r="FK30" s="166">
        <f t="shared" si="4"/>
        <v>107.5</v>
      </c>
      <c r="FL30" s="388"/>
      <c r="FN30" s="376"/>
      <c r="FO30" s="407"/>
      <c r="FP30" s="274"/>
      <c r="FQ30" s="165" t="s">
        <v>5</v>
      </c>
      <c r="FR30" s="83"/>
      <c r="FS30" s="25"/>
      <c r="FT30" s="388"/>
      <c r="FV30" s="376"/>
      <c r="FW30" s="407"/>
      <c r="FX30" s="274"/>
      <c r="FY30" s="165" t="s">
        <v>5</v>
      </c>
      <c r="FZ30" s="83">
        <v>1.5</v>
      </c>
      <c r="GA30" s="166">
        <f t="shared" si="8"/>
        <v>187.5</v>
      </c>
      <c r="GB30" s="388"/>
      <c r="GD30" s="376"/>
      <c r="GE30" s="407"/>
      <c r="GF30" s="274"/>
      <c r="GG30" s="165" t="s">
        <v>5</v>
      </c>
      <c r="GH30" s="153">
        <v>2</v>
      </c>
      <c r="GI30" s="166">
        <f t="shared" si="7"/>
        <v>250</v>
      </c>
      <c r="GJ30" s="388"/>
      <c r="GL30" s="376"/>
      <c r="GM30" s="407"/>
      <c r="GN30" s="394"/>
      <c r="GO30" s="160" t="s">
        <v>5</v>
      </c>
      <c r="GP30" s="141"/>
      <c r="GQ30" s="146"/>
      <c r="GR30" s="390"/>
      <c r="GT30" s="376"/>
      <c r="GU30" s="407"/>
      <c r="GV30" s="394"/>
      <c r="GW30" s="160" t="s">
        <v>5</v>
      </c>
      <c r="GX30" s="141"/>
      <c r="GY30" s="146"/>
      <c r="GZ30" s="390"/>
    </row>
    <row r="31" spans="1:208" ht="15" customHeight="1" x14ac:dyDescent="0.25">
      <c r="A31" s="13"/>
      <c r="B31" s="361"/>
      <c r="C31" s="368"/>
      <c r="D31" s="274"/>
      <c r="E31" s="21" t="s">
        <v>7</v>
      </c>
      <c r="F31" s="139"/>
      <c r="G31" s="142"/>
      <c r="H31" s="390"/>
      <c r="I31" s="13"/>
      <c r="J31" s="376"/>
      <c r="K31" s="377"/>
      <c r="L31" s="394"/>
      <c r="M31" s="160" t="s">
        <v>7</v>
      </c>
      <c r="N31" s="139"/>
      <c r="O31" s="142"/>
      <c r="P31" s="390"/>
      <c r="Q31" s="13"/>
      <c r="R31" s="361"/>
      <c r="S31" s="362"/>
      <c r="T31" s="274"/>
      <c r="U31" s="21" t="s">
        <v>7</v>
      </c>
      <c r="V31" s="16"/>
      <c r="W31" s="25"/>
      <c r="X31" s="283"/>
      <c r="Y31" s="13"/>
      <c r="Z31" s="376"/>
      <c r="AA31" s="377"/>
      <c r="AB31" s="394"/>
      <c r="AC31" s="160" t="s">
        <v>7</v>
      </c>
      <c r="AD31" s="141"/>
      <c r="AE31" s="142"/>
      <c r="AF31" s="390"/>
      <c r="AG31" s="13"/>
      <c r="AH31" s="361"/>
      <c r="AI31" s="368"/>
      <c r="AJ31" s="274"/>
      <c r="AK31" s="165" t="s">
        <v>7</v>
      </c>
      <c r="AL31" s="83">
        <v>16</v>
      </c>
      <c r="AM31" s="166">
        <f t="shared" si="2"/>
        <v>80</v>
      </c>
      <c r="AN31" s="283"/>
      <c r="AO31" s="125"/>
      <c r="AP31" s="361"/>
      <c r="AQ31" s="368"/>
      <c r="AR31" s="274"/>
      <c r="AS31" s="165" t="s">
        <v>7</v>
      </c>
      <c r="AT31" s="83">
        <v>65</v>
      </c>
      <c r="AU31" s="166">
        <f t="shared" si="3"/>
        <v>325</v>
      </c>
      <c r="AV31" s="283"/>
      <c r="AW31" s="125"/>
      <c r="AX31" s="361"/>
      <c r="AY31" s="368"/>
      <c r="AZ31" s="394"/>
      <c r="BA31" s="160" t="s">
        <v>7</v>
      </c>
      <c r="BB31" s="139"/>
      <c r="BC31" s="147"/>
      <c r="BD31" s="390"/>
      <c r="BE31" s="125"/>
      <c r="BF31" s="361"/>
      <c r="BG31" s="368"/>
      <c r="BH31" s="274"/>
      <c r="BI31" s="165" t="s">
        <v>7</v>
      </c>
      <c r="BJ31" s="83">
        <v>18</v>
      </c>
      <c r="BK31" s="25">
        <f>SUM(BJ31*5)</f>
        <v>90</v>
      </c>
      <c r="BL31" s="388"/>
      <c r="BN31" s="376"/>
      <c r="BO31" s="377"/>
      <c r="BP31" s="394"/>
      <c r="BQ31" s="160" t="s">
        <v>7</v>
      </c>
      <c r="BR31" s="139"/>
      <c r="BS31" s="147"/>
      <c r="BT31" s="390"/>
      <c r="BV31" s="361"/>
      <c r="BW31" s="368"/>
      <c r="BX31" s="274"/>
      <c r="BY31" s="165" t="s">
        <v>7</v>
      </c>
      <c r="BZ31" s="151"/>
      <c r="CA31" s="155"/>
      <c r="CB31" s="388"/>
      <c r="CD31" s="361"/>
      <c r="CE31" s="368"/>
      <c r="CF31" s="394"/>
      <c r="CG31" s="160" t="s">
        <v>7</v>
      </c>
      <c r="CH31" s="139"/>
      <c r="CI31" s="147"/>
      <c r="CJ31" s="390"/>
      <c r="CL31" s="361"/>
      <c r="CM31" s="368"/>
      <c r="CN31" s="394"/>
      <c r="CO31" s="160" t="s">
        <v>7</v>
      </c>
      <c r="CP31" s="139"/>
      <c r="CQ31" s="147"/>
      <c r="CR31" s="390"/>
      <c r="CT31" s="361"/>
      <c r="CU31" s="368"/>
      <c r="CV31" s="274"/>
      <c r="CW31" s="165" t="s">
        <v>7</v>
      </c>
      <c r="CX31" s="83">
        <v>45</v>
      </c>
      <c r="CY31" s="126">
        <f t="shared" si="0"/>
        <v>225</v>
      </c>
      <c r="CZ31" s="283"/>
      <c r="DB31" s="361"/>
      <c r="DC31" s="368"/>
      <c r="DD31" s="274"/>
      <c r="DE31" s="165" t="s">
        <v>7</v>
      </c>
      <c r="DF31" s="151"/>
      <c r="DG31" s="155"/>
      <c r="DH31" s="388"/>
      <c r="DJ31" s="361"/>
      <c r="DK31" s="368"/>
      <c r="DL31" s="394"/>
      <c r="DM31" s="160" t="s">
        <v>7</v>
      </c>
      <c r="DN31" s="139"/>
      <c r="DO31" s="147"/>
      <c r="DP31" s="390"/>
      <c r="DR31" s="361"/>
      <c r="DS31" s="368"/>
      <c r="DT31" s="274"/>
      <c r="DU31" s="165" t="s">
        <v>7</v>
      </c>
      <c r="DV31" s="151">
        <v>2</v>
      </c>
      <c r="DW31" s="154">
        <f>SUM(DV31)*5</f>
        <v>10</v>
      </c>
      <c r="DX31" s="388"/>
      <c r="DZ31" s="361"/>
      <c r="EA31" s="368"/>
      <c r="EB31" s="274"/>
      <c r="EC31" s="165" t="s">
        <v>7</v>
      </c>
      <c r="ED31" s="151">
        <v>8</v>
      </c>
      <c r="EE31" s="167">
        <f t="shared" si="5"/>
        <v>40</v>
      </c>
      <c r="EF31" s="388"/>
      <c r="EH31" s="361"/>
      <c r="EI31" s="368"/>
      <c r="EJ31" s="274"/>
      <c r="EK31" s="165" t="s">
        <v>7</v>
      </c>
      <c r="EL31" s="151">
        <v>386</v>
      </c>
      <c r="EM31" s="126">
        <f t="shared" si="6"/>
        <v>1930</v>
      </c>
      <c r="EN31" s="388"/>
      <c r="EP31" s="361"/>
      <c r="EQ31" s="368"/>
      <c r="ER31" s="274"/>
      <c r="ES31" s="165" t="s">
        <v>7</v>
      </c>
      <c r="ET31" s="139"/>
      <c r="EU31" s="147"/>
      <c r="EV31" s="390"/>
      <c r="EX31" s="361"/>
      <c r="EY31" s="368"/>
      <c r="EZ31" s="394"/>
      <c r="FA31" s="160" t="s">
        <v>7</v>
      </c>
      <c r="FB31" s="139"/>
      <c r="FC31" s="147"/>
      <c r="FD31" s="390"/>
      <c r="FF31" s="361"/>
      <c r="FG31" s="368"/>
      <c r="FH31" s="274"/>
      <c r="FI31" s="165" t="s">
        <v>7</v>
      </c>
      <c r="FJ31" s="83">
        <v>21.5</v>
      </c>
      <c r="FK31" s="126">
        <f t="shared" si="4"/>
        <v>107.5</v>
      </c>
      <c r="FL31" s="388"/>
      <c r="FN31" s="376"/>
      <c r="FO31" s="407"/>
      <c r="FP31" s="274"/>
      <c r="FQ31" s="165" t="s">
        <v>7</v>
      </c>
      <c r="FR31" s="83"/>
      <c r="FS31" s="25"/>
      <c r="FT31" s="388"/>
      <c r="FV31" s="376"/>
      <c r="FW31" s="407"/>
      <c r="FX31" s="274"/>
      <c r="FY31" s="165" t="s">
        <v>7</v>
      </c>
      <c r="FZ31" s="151"/>
      <c r="GA31" s="155"/>
      <c r="GB31" s="388"/>
      <c r="GD31" s="376"/>
      <c r="GE31" s="407"/>
      <c r="GF31" s="274"/>
      <c r="GG31" s="165" t="s">
        <v>7</v>
      </c>
      <c r="GH31" s="151">
        <v>2</v>
      </c>
      <c r="GI31" s="166">
        <f t="shared" si="7"/>
        <v>250</v>
      </c>
      <c r="GJ31" s="388"/>
      <c r="GL31" s="376"/>
      <c r="GM31" s="407"/>
      <c r="GN31" s="394"/>
      <c r="GO31" s="160" t="s">
        <v>7</v>
      </c>
      <c r="GP31" s="139"/>
      <c r="GQ31" s="147"/>
      <c r="GR31" s="390"/>
      <c r="GT31" s="376"/>
      <c r="GU31" s="407"/>
      <c r="GV31" s="394"/>
      <c r="GW31" s="160" t="s">
        <v>7</v>
      </c>
      <c r="GX31" s="139"/>
      <c r="GY31" s="147"/>
      <c r="GZ31" s="390"/>
    </row>
    <row r="32" spans="1:208" ht="15" customHeight="1" x14ac:dyDescent="0.25">
      <c r="A32" s="13"/>
      <c r="B32" s="361"/>
      <c r="C32" s="368"/>
      <c r="D32" s="274"/>
      <c r="E32" s="27" t="s">
        <v>8</v>
      </c>
      <c r="F32" s="143"/>
      <c r="G32" s="142"/>
      <c r="H32" s="390"/>
      <c r="I32" s="13"/>
      <c r="J32" s="376"/>
      <c r="K32" s="377"/>
      <c r="L32" s="394"/>
      <c r="M32" s="161" t="s">
        <v>8</v>
      </c>
      <c r="N32" s="143"/>
      <c r="O32" s="142"/>
      <c r="P32" s="390"/>
      <c r="Q32" s="13"/>
      <c r="R32" s="361"/>
      <c r="S32" s="362"/>
      <c r="T32" s="274"/>
      <c r="U32" s="27" t="s">
        <v>8</v>
      </c>
      <c r="V32" s="22"/>
      <c r="W32" s="25"/>
      <c r="X32" s="283"/>
      <c r="Y32" s="13"/>
      <c r="Z32" s="376"/>
      <c r="AA32" s="377"/>
      <c r="AB32" s="394"/>
      <c r="AC32" s="161" t="s">
        <v>8</v>
      </c>
      <c r="AD32" s="148"/>
      <c r="AE32" s="142"/>
      <c r="AF32" s="390"/>
      <c r="AG32" s="13"/>
      <c r="AH32" s="361"/>
      <c r="AI32" s="368"/>
      <c r="AJ32" s="274"/>
      <c r="AK32" s="168" t="s">
        <v>8</v>
      </c>
      <c r="AL32" s="22">
        <v>16</v>
      </c>
      <c r="AM32" s="154">
        <f t="shared" si="2"/>
        <v>80</v>
      </c>
      <c r="AN32" s="283"/>
      <c r="AO32" s="125"/>
      <c r="AP32" s="361"/>
      <c r="AQ32" s="368"/>
      <c r="AR32" s="274"/>
      <c r="AS32" s="168" t="s">
        <v>8</v>
      </c>
      <c r="AT32" s="22">
        <v>65</v>
      </c>
      <c r="AU32" s="154">
        <f t="shared" si="3"/>
        <v>325</v>
      </c>
      <c r="AV32" s="283"/>
      <c r="AW32" s="125"/>
      <c r="AX32" s="361"/>
      <c r="AY32" s="368"/>
      <c r="AZ32" s="394"/>
      <c r="BA32" s="161" t="s">
        <v>8</v>
      </c>
      <c r="BB32" s="143"/>
      <c r="BC32" s="142"/>
      <c r="BD32" s="390"/>
      <c r="BE32" s="125"/>
      <c r="BF32" s="361"/>
      <c r="BG32" s="368"/>
      <c r="BH32" s="274"/>
      <c r="BI32" s="168" t="s">
        <v>8</v>
      </c>
      <c r="BJ32" s="22"/>
      <c r="BK32" s="25"/>
      <c r="BL32" s="388"/>
      <c r="BN32" s="376"/>
      <c r="BO32" s="377"/>
      <c r="BP32" s="394"/>
      <c r="BQ32" s="161" t="s">
        <v>8</v>
      </c>
      <c r="BR32" s="143"/>
      <c r="BS32" s="142"/>
      <c r="BT32" s="390"/>
      <c r="BV32" s="361"/>
      <c r="BW32" s="368"/>
      <c r="BX32" s="274"/>
      <c r="BY32" s="168" t="s">
        <v>8</v>
      </c>
      <c r="BZ32" s="156"/>
      <c r="CA32" s="154"/>
      <c r="CB32" s="388"/>
      <c r="CD32" s="361"/>
      <c r="CE32" s="368"/>
      <c r="CF32" s="394"/>
      <c r="CG32" s="161" t="s">
        <v>8</v>
      </c>
      <c r="CH32" s="143"/>
      <c r="CI32" s="142"/>
      <c r="CJ32" s="390"/>
      <c r="CL32" s="361"/>
      <c r="CM32" s="368"/>
      <c r="CN32" s="394"/>
      <c r="CO32" s="161" t="s">
        <v>8</v>
      </c>
      <c r="CP32" s="143"/>
      <c r="CQ32" s="142"/>
      <c r="CR32" s="390"/>
      <c r="CT32" s="361"/>
      <c r="CU32" s="368"/>
      <c r="CV32" s="274"/>
      <c r="CW32" s="168" t="s">
        <v>8</v>
      </c>
      <c r="CX32" s="22">
        <v>45</v>
      </c>
      <c r="CY32" s="154">
        <f t="shared" si="0"/>
        <v>225</v>
      </c>
      <c r="CZ32" s="283"/>
      <c r="DB32" s="361"/>
      <c r="DC32" s="368"/>
      <c r="DD32" s="274"/>
      <c r="DE32" s="168" t="s">
        <v>8</v>
      </c>
      <c r="DF32" s="156"/>
      <c r="DG32" s="154"/>
      <c r="DH32" s="388"/>
      <c r="DJ32" s="361"/>
      <c r="DK32" s="368"/>
      <c r="DL32" s="394"/>
      <c r="DM32" s="161" t="s">
        <v>8</v>
      </c>
      <c r="DN32" s="143"/>
      <c r="DO32" s="142"/>
      <c r="DP32" s="390"/>
      <c r="DR32" s="361"/>
      <c r="DS32" s="368"/>
      <c r="DT32" s="274"/>
      <c r="DU32" s="168" t="s">
        <v>8</v>
      </c>
      <c r="DV32" s="156">
        <v>2</v>
      </c>
      <c r="DW32" s="154">
        <f>SUM(DV32)*5</f>
        <v>10</v>
      </c>
      <c r="DX32" s="388"/>
      <c r="DZ32" s="361"/>
      <c r="EA32" s="368"/>
      <c r="EB32" s="274"/>
      <c r="EC32" s="168" t="s">
        <v>8</v>
      </c>
      <c r="ED32" s="156">
        <v>8</v>
      </c>
      <c r="EE32" s="154">
        <f t="shared" si="5"/>
        <v>40</v>
      </c>
      <c r="EF32" s="388"/>
      <c r="EH32" s="361"/>
      <c r="EI32" s="368"/>
      <c r="EJ32" s="274"/>
      <c r="EK32" s="168" t="s">
        <v>8</v>
      </c>
      <c r="EL32" s="156">
        <v>386</v>
      </c>
      <c r="EM32" s="154">
        <f t="shared" si="6"/>
        <v>1930</v>
      </c>
      <c r="EN32" s="388"/>
      <c r="EP32" s="361"/>
      <c r="EQ32" s="368"/>
      <c r="ER32" s="274"/>
      <c r="ES32" s="168" t="s">
        <v>8</v>
      </c>
      <c r="ET32" s="143"/>
      <c r="EU32" s="142"/>
      <c r="EV32" s="390"/>
      <c r="EX32" s="361"/>
      <c r="EY32" s="368"/>
      <c r="EZ32" s="394"/>
      <c r="FA32" s="161" t="s">
        <v>8</v>
      </c>
      <c r="FB32" s="143"/>
      <c r="FC32" s="142"/>
      <c r="FD32" s="390"/>
      <c r="FF32" s="361"/>
      <c r="FG32" s="368"/>
      <c r="FH32" s="274"/>
      <c r="FI32" s="168" t="s">
        <v>8</v>
      </c>
      <c r="FJ32" s="22">
        <v>21.5</v>
      </c>
      <c r="FK32" s="154">
        <f t="shared" si="4"/>
        <v>107.5</v>
      </c>
      <c r="FL32" s="388"/>
      <c r="FN32" s="376"/>
      <c r="FO32" s="407"/>
      <c r="FP32" s="274"/>
      <c r="FQ32" s="168" t="s">
        <v>8</v>
      </c>
      <c r="FR32" s="22"/>
      <c r="FS32" s="25"/>
      <c r="FT32" s="388"/>
      <c r="FV32" s="376"/>
      <c r="FW32" s="407"/>
      <c r="FX32" s="274"/>
      <c r="FY32" s="168" t="s">
        <v>8</v>
      </c>
      <c r="FZ32" s="156"/>
      <c r="GA32" s="154"/>
      <c r="GB32" s="388"/>
      <c r="GD32" s="376"/>
      <c r="GE32" s="407"/>
      <c r="GF32" s="274"/>
      <c r="GG32" s="168" t="s">
        <v>8</v>
      </c>
      <c r="GH32" s="156">
        <v>2</v>
      </c>
      <c r="GI32" s="154">
        <f t="shared" si="7"/>
        <v>250</v>
      </c>
      <c r="GJ32" s="388"/>
      <c r="GL32" s="376"/>
      <c r="GM32" s="407"/>
      <c r="GN32" s="394"/>
      <c r="GO32" s="161" t="s">
        <v>8</v>
      </c>
      <c r="GP32" s="143"/>
      <c r="GQ32" s="142"/>
      <c r="GR32" s="390"/>
      <c r="GT32" s="376"/>
      <c r="GU32" s="407"/>
      <c r="GV32" s="394"/>
      <c r="GW32" s="161" t="s">
        <v>8</v>
      </c>
      <c r="GX32" s="143"/>
      <c r="GY32" s="142"/>
      <c r="GZ32" s="390"/>
    </row>
    <row r="33" spans="1:208" ht="15" customHeight="1" thickBot="1" x14ac:dyDescent="0.3">
      <c r="A33" s="13"/>
      <c r="B33" s="363"/>
      <c r="C33" s="369"/>
      <c r="D33" s="275"/>
      <c r="E33" s="35" t="s">
        <v>8</v>
      </c>
      <c r="F33" s="144"/>
      <c r="G33" s="145"/>
      <c r="H33" s="391"/>
      <c r="I33" s="13"/>
      <c r="J33" s="378"/>
      <c r="K33" s="379"/>
      <c r="L33" s="395"/>
      <c r="M33" s="163" t="s">
        <v>8</v>
      </c>
      <c r="N33" s="144"/>
      <c r="O33" s="145"/>
      <c r="P33" s="391"/>
      <c r="Q33" s="13"/>
      <c r="R33" s="363"/>
      <c r="S33" s="364"/>
      <c r="T33" s="275"/>
      <c r="U33" s="35" t="s">
        <v>8</v>
      </c>
      <c r="V33" s="28"/>
      <c r="W33" s="29"/>
      <c r="X33" s="284"/>
      <c r="Y33" s="13"/>
      <c r="Z33" s="378"/>
      <c r="AA33" s="379"/>
      <c r="AB33" s="395"/>
      <c r="AC33" s="163" t="s">
        <v>8</v>
      </c>
      <c r="AD33" s="144"/>
      <c r="AE33" s="145"/>
      <c r="AF33" s="391"/>
      <c r="AG33" s="13"/>
      <c r="AH33" s="363"/>
      <c r="AI33" s="369"/>
      <c r="AJ33" s="275"/>
      <c r="AK33" s="169" t="s">
        <v>8</v>
      </c>
      <c r="AL33" s="28">
        <v>16</v>
      </c>
      <c r="AM33" s="158">
        <f t="shared" si="2"/>
        <v>80</v>
      </c>
      <c r="AN33" s="284"/>
      <c r="AO33" s="125"/>
      <c r="AP33" s="363"/>
      <c r="AQ33" s="369"/>
      <c r="AR33" s="275"/>
      <c r="AS33" s="169" t="s">
        <v>8</v>
      </c>
      <c r="AT33" s="28">
        <v>65</v>
      </c>
      <c r="AU33" s="158">
        <f t="shared" si="3"/>
        <v>325</v>
      </c>
      <c r="AV33" s="284"/>
      <c r="AW33" s="125"/>
      <c r="AX33" s="363"/>
      <c r="AY33" s="369"/>
      <c r="AZ33" s="395"/>
      <c r="BA33" s="163" t="s">
        <v>8</v>
      </c>
      <c r="BB33" s="144"/>
      <c r="BC33" s="145"/>
      <c r="BD33" s="391"/>
      <c r="BE33" s="125"/>
      <c r="BF33" s="363"/>
      <c r="BG33" s="369"/>
      <c r="BH33" s="275"/>
      <c r="BI33" s="169" t="s">
        <v>8</v>
      </c>
      <c r="BJ33" s="28"/>
      <c r="BK33" s="29"/>
      <c r="BL33" s="389"/>
      <c r="BN33" s="378"/>
      <c r="BO33" s="379"/>
      <c r="BP33" s="395"/>
      <c r="BQ33" s="163" t="s">
        <v>8</v>
      </c>
      <c r="BR33" s="144"/>
      <c r="BS33" s="145"/>
      <c r="BT33" s="391"/>
      <c r="BV33" s="363"/>
      <c r="BW33" s="369"/>
      <c r="BX33" s="275"/>
      <c r="BY33" s="169" t="s">
        <v>8</v>
      </c>
      <c r="BZ33" s="157"/>
      <c r="CA33" s="158"/>
      <c r="CB33" s="389"/>
      <c r="CD33" s="363"/>
      <c r="CE33" s="369"/>
      <c r="CF33" s="395"/>
      <c r="CG33" s="163" t="s">
        <v>8</v>
      </c>
      <c r="CH33" s="144"/>
      <c r="CI33" s="145"/>
      <c r="CJ33" s="391"/>
      <c r="CL33" s="363"/>
      <c r="CM33" s="369"/>
      <c r="CN33" s="395"/>
      <c r="CO33" s="163" t="s">
        <v>8</v>
      </c>
      <c r="CP33" s="144"/>
      <c r="CQ33" s="145"/>
      <c r="CR33" s="391"/>
      <c r="CT33" s="363"/>
      <c r="CU33" s="369"/>
      <c r="CV33" s="275"/>
      <c r="CW33" s="169" t="s">
        <v>8</v>
      </c>
      <c r="CX33" s="28">
        <v>45</v>
      </c>
      <c r="CY33" s="158">
        <f t="shared" si="0"/>
        <v>225</v>
      </c>
      <c r="CZ33" s="284"/>
      <c r="DB33" s="363"/>
      <c r="DC33" s="369"/>
      <c r="DD33" s="275"/>
      <c r="DE33" s="169" t="s">
        <v>8</v>
      </c>
      <c r="DF33" s="157"/>
      <c r="DG33" s="158"/>
      <c r="DH33" s="389"/>
      <c r="DJ33" s="363"/>
      <c r="DK33" s="369"/>
      <c r="DL33" s="395"/>
      <c r="DM33" s="163" t="s">
        <v>8</v>
      </c>
      <c r="DN33" s="144"/>
      <c r="DO33" s="145"/>
      <c r="DP33" s="391"/>
      <c r="DR33" s="363"/>
      <c r="DS33" s="369"/>
      <c r="DT33" s="275"/>
      <c r="DU33" s="169" t="s">
        <v>8</v>
      </c>
      <c r="DV33" s="157">
        <v>2</v>
      </c>
      <c r="DW33" s="158">
        <f>SUM(DV33)*5</f>
        <v>10</v>
      </c>
      <c r="DX33" s="389"/>
      <c r="DZ33" s="363"/>
      <c r="EA33" s="369"/>
      <c r="EB33" s="275"/>
      <c r="EC33" s="169" t="s">
        <v>8</v>
      </c>
      <c r="ED33" s="157">
        <v>8</v>
      </c>
      <c r="EE33" s="158">
        <f t="shared" si="5"/>
        <v>40</v>
      </c>
      <c r="EF33" s="389"/>
      <c r="EH33" s="363"/>
      <c r="EI33" s="369"/>
      <c r="EJ33" s="275"/>
      <c r="EK33" s="169" t="s">
        <v>8</v>
      </c>
      <c r="EL33" s="157">
        <v>386</v>
      </c>
      <c r="EM33" s="158">
        <f t="shared" si="6"/>
        <v>1930</v>
      </c>
      <c r="EN33" s="389"/>
      <c r="EP33" s="363"/>
      <c r="EQ33" s="369"/>
      <c r="ER33" s="275"/>
      <c r="ES33" s="169" t="s">
        <v>8</v>
      </c>
      <c r="ET33" s="144"/>
      <c r="EU33" s="145"/>
      <c r="EV33" s="391"/>
      <c r="EX33" s="363"/>
      <c r="EY33" s="369"/>
      <c r="EZ33" s="395"/>
      <c r="FA33" s="163" t="s">
        <v>8</v>
      </c>
      <c r="FB33" s="144"/>
      <c r="FC33" s="145"/>
      <c r="FD33" s="391"/>
      <c r="FF33" s="363"/>
      <c r="FG33" s="369"/>
      <c r="FH33" s="275"/>
      <c r="FI33" s="169" t="s">
        <v>8</v>
      </c>
      <c r="FJ33" s="28">
        <v>21.5</v>
      </c>
      <c r="FK33" s="158">
        <f t="shared" si="4"/>
        <v>107.5</v>
      </c>
      <c r="FL33" s="389"/>
      <c r="FN33" s="378"/>
      <c r="FO33" s="408"/>
      <c r="FP33" s="275"/>
      <c r="FQ33" s="169" t="s">
        <v>8</v>
      </c>
      <c r="FR33" s="28"/>
      <c r="FS33" s="29"/>
      <c r="FT33" s="389"/>
      <c r="FV33" s="378"/>
      <c r="FW33" s="408"/>
      <c r="FX33" s="275"/>
      <c r="FY33" s="169" t="s">
        <v>8</v>
      </c>
      <c r="FZ33" s="157"/>
      <c r="GA33" s="158"/>
      <c r="GB33" s="389"/>
      <c r="GD33" s="378"/>
      <c r="GE33" s="408"/>
      <c r="GF33" s="275"/>
      <c r="GG33" s="169" t="s">
        <v>8</v>
      </c>
      <c r="GH33" s="157"/>
      <c r="GI33" s="158"/>
      <c r="GJ33" s="389"/>
      <c r="GL33" s="378"/>
      <c r="GM33" s="408"/>
      <c r="GN33" s="395"/>
      <c r="GO33" s="163" t="s">
        <v>8</v>
      </c>
      <c r="GP33" s="144"/>
      <c r="GQ33" s="145"/>
      <c r="GR33" s="391"/>
      <c r="GT33" s="378"/>
      <c r="GU33" s="408"/>
      <c r="GV33" s="395"/>
      <c r="GW33" s="163" t="s">
        <v>8</v>
      </c>
      <c r="GX33" s="144"/>
      <c r="GY33" s="145"/>
      <c r="GZ33" s="391"/>
    </row>
    <row r="34" spans="1:208" ht="15" customHeight="1" x14ac:dyDescent="0.25">
      <c r="A34" s="13"/>
      <c r="B34" s="359" t="s">
        <v>2</v>
      </c>
      <c r="C34" s="367"/>
      <c r="D34" s="273" t="s">
        <v>372</v>
      </c>
      <c r="E34" s="30" t="s">
        <v>4</v>
      </c>
      <c r="F34" s="16"/>
      <c r="G34" s="19"/>
      <c r="H34" s="282" t="s">
        <v>373</v>
      </c>
      <c r="I34" s="13"/>
      <c r="J34" s="380" t="s">
        <v>9</v>
      </c>
      <c r="K34" s="381"/>
      <c r="L34" s="273" t="s">
        <v>372</v>
      </c>
      <c r="M34" s="164" t="s">
        <v>4</v>
      </c>
      <c r="N34" s="151"/>
      <c r="O34" s="152"/>
      <c r="P34" s="388" t="s">
        <v>374</v>
      </c>
      <c r="Q34" s="13"/>
      <c r="R34" s="361" t="s">
        <v>2</v>
      </c>
      <c r="S34" s="362"/>
      <c r="T34" s="273" t="s">
        <v>372</v>
      </c>
      <c r="U34" s="30" t="s">
        <v>4</v>
      </c>
      <c r="V34" s="16"/>
      <c r="W34" s="19"/>
      <c r="X34" s="282"/>
      <c r="Y34" s="13"/>
      <c r="Z34" s="376" t="s">
        <v>9</v>
      </c>
      <c r="AA34" s="377"/>
      <c r="AB34" s="273" t="s">
        <v>372</v>
      </c>
      <c r="AC34" s="30" t="s">
        <v>4</v>
      </c>
      <c r="AD34" s="151"/>
      <c r="AE34" s="152"/>
      <c r="AF34" s="283" t="s">
        <v>104</v>
      </c>
      <c r="AG34" s="13"/>
      <c r="AH34" s="359" t="s">
        <v>2</v>
      </c>
      <c r="AI34" s="367"/>
      <c r="AJ34" s="273" t="s">
        <v>372</v>
      </c>
      <c r="AK34" s="164" t="s">
        <v>4</v>
      </c>
      <c r="AL34" s="16">
        <v>16</v>
      </c>
      <c r="AM34" s="152">
        <f t="shared" si="2"/>
        <v>80</v>
      </c>
      <c r="AN34" s="283" t="s">
        <v>375</v>
      </c>
      <c r="AO34" s="125"/>
      <c r="AP34" s="359" t="s">
        <v>2</v>
      </c>
      <c r="AQ34" s="367"/>
      <c r="AR34" s="273" t="s">
        <v>372</v>
      </c>
      <c r="AS34" s="164" t="s">
        <v>4</v>
      </c>
      <c r="AT34" s="16">
        <v>65</v>
      </c>
      <c r="AU34" s="152">
        <f t="shared" si="3"/>
        <v>325</v>
      </c>
      <c r="AV34" s="283" t="s">
        <v>376</v>
      </c>
      <c r="AW34" s="125"/>
      <c r="AX34" s="359" t="s">
        <v>2</v>
      </c>
      <c r="AY34" s="367"/>
      <c r="AZ34" s="273" t="s">
        <v>372</v>
      </c>
      <c r="BA34" s="164" t="s">
        <v>4</v>
      </c>
      <c r="BB34" s="151">
        <v>4</v>
      </c>
      <c r="BC34" s="152">
        <f>SUM(BB34)*5</f>
        <v>20</v>
      </c>
      <c r="BD34" s="388" t="s">
        <v>377</v>
      </c>
      <c r="BE34" s="125"/>
      <c r="BF34" s="359" t="s">
        <v>2</v>
      </c>
      <c r="BG34" s="367"/>
      <c r="BH34" s="273" t="s">
        <v>372</v>
      </c>
      <c r="BI34" s="164" t="s">
        <v>4</v>
      </c>
      <c r="BJ34" s="16">
        <v>20</v>
      </c>
      <c r="BK34" s="19">
        <f>SUM(BJ34*5)</f>
        <v>100</v>
      </c>
      <c r="BL34" s="388" t="s">
        <v>378</v>
      </c>
      <c r="BN34" s="376" t="s">
        <v>9</v>
      </c>
      <c r="BO34" s="377"/>
      <c r="BP34" s="273" t="s">
        <v>372</v>
      </c>
      <c r="BQ34" s="164" t="s">
        <v>4</v>
      </c>
      <c r="BR34" s="151"/>
      <c r="BS34" s="152"/>
      <c r="BT34" s="388" t="s">
        <v>379</v>
      </c>
      <c r="BV34" s="359" t="s">
        <v>2</v>
      </c>
      <c r="BW34" s="367"/>
      <c r="BX34" s="273" t="s">
        <v>372</v>
      </c>
      <c r="BY34" s="164" t="s">
        <v>4</v>
      </c>
      <c r="BZ34" s="151"/>
      <c r="CA34" s="152"/>
      <c r="CB34" s="388"/>
      <c r="CD34" s="359" t="s">
        <v>2</v>
      </c>
      <c r="CE34" s="367"/>
      <c r="CF34" s="273" t="s">
        <v>372</v>
      </c>
      <c r="CG34" s="164" t="s">
        <v>4</v>
      </c>
      <c r="CH34" s="151"/>
      <c r="CI34" s="152"/>
      <c r="CJ34" s="388"/>
      <c r="CL34" s="359" t="s">
        <v>2</v>
      </c>
      <c r="CM34" s="367"/>
      <c r="CN34" s="273" t="s">
        <v>372</v>
      </c>
      <c r="CO34" s="164" t="s">
        <v>4</v>
      </c>
      <c r="CP34" s="151"/>
      <c r="CQ34" s="152"/>
      <c r="CR34" s="388" t="s">
        <v>204</v>
      </c>
      <c r="CT34" s="359" t="s">
        <v>2</v>
      </c>
      <c r="CU34" s="367"/>
      <c r="CV34" s="273" t="s">
        <v>372</v>
      </c>
      <c r="CW34" s="164" t="s">
        <v>4</v>
      </c>
      <c r="CX34" s="16">
        <v>45</v>
      </c>
      <c r="CY34" s="152">
        <f t="shared" si="0"/>
        <v>225</v>
      </c>
      <c r="CZ34" s="283" t="s">
        <v>376</v>
      </c>
      <c r="DB34" s="359" t="s">
        <v>2</v>
      </c>
      <c r="DC34" s="367"/>
      <c r="DD34" s="273" t="s">
        <v>372</v>
      </c>
      <c r="DE34" s="164" t="s">
        <v>4</v>
      </c>
      <c r="DF34" s="151"/>
      <c r="DG34" s="152"/>
      <c r="DH34" s="388"/>
      <c r="DJ34" s="359" t="s">
        <v>2</v>
      </c>
      <c r="DK34" s="367"/>
      <c r="DL34" s="273" t="s">
        <v>372</v>
      </c>
      <c r="DM34" s="164" t="s">
        <v>4</v>
      </c>
      <c r="DN34" s="151"/>
      <c r="DO34" s="152"/>
      <c r="DP34" s="283" t="s">
        <v>380</v>
      </c>
      <c r="DR34" s="359" t="s">
        <v>2</v>
      </c>
      <c r="DS34" s="367"/>
      <c r="DT34" s="273" t="s">
        <v>372</v>
      </c>
      <c r="DU34" s="164" t="s">
        <v>4</v>
      </c>
      <c r="DV34" s="151">
        <v>2</v>
      </c>
      <c r="DW34" s="152">
        <f>SUM(DV34)*5</f>
        <v>10</v>
      </c>
      <c r="DX34" s="388" t="s">
        <v>381</v>
      </c>
      <c r="DZ34" s="359" t="s">
        <v>2</v>
      </c>
      <c r="EA34" s="367"/>
      <c r="EB34" s="273" t="s">
        <v>372</v>
      </c>
      <c r="EC34" s="164" t="s">
        <v>4</v>
      </c>
      <c r="ED34" s="151">
        <v>8</v>
      </c>
      <c r="EE34" s="152">
        <f t="shared" si="5"/>
        <v>40</v>
      </c>
      <c r="EF34" s="388" t="s">
        <v>238</v>
      </c>
      <c r="EH34" s="359" t="s">
        <v>2</v>
      </c>
      <c r="EI34" s="367"/>
      <c r="EJ34" s="273" t="s">
        <v>372</v>
      </c>
      <c r="EK34" s="164" t="s">
        <v>4</v>
      </c>
      <c r="EL34" s="151">
        <v>386</v>
      </c>
      <c r="EM34" s="152">
        <f t="shared" si="6"/>
        <v>1930</v>
      </c>
      <c r="EN34" s="388" t="s">
        <v>382</v>
      </c>
      <c r="EP34" s="359" t="s">
        <v>2</v>
      </c>
      <c r="EQ34" s="367"/>
      <c r="ER34" s="273" t="s">
        <v>372</v>
      </c>
      <c r="ES34" s="164" t="s">
        <v>4</v>
      </c>
      <c r="ET34" s="139"/>
      <c r="EU34" s="140"/>
      <c r="EV34" s="390"/>
      <c r="EX34" s="359" t="s">
        <v>2</v>
      </c>
      <c r="EY34" s="367"/>
      <c r="EZ34" s="273" t="s">
        <v>372</v>
      </c>
      <c r="FA34" s="164" t="s">
        <v>4</v>
      </c>
      <c r="FB34" s="151">
        <v>2</v>
      </c>
      <c r="FC34" s="152">
        <f>SUM(FB34*5)</f>
        <v>10</v>
      </c>
      <c r="FD34" s="388" t="s">
        <v>104</v>
      </c>
      <c r="FF34" s="359" t="s">
        <v>2</v>
      </c>
      <c r="FG34" s="367"/>
      <c r="FH34" s="273" t="s">
        <v>372</v>
      </c>
      <c r="FI34" s="164" t="s">
        <v>4</v>
      </c>
      <c r="FJ34" s="16">
        <v>21.5</v>
      </c>
      <c r="FK34" s="152">
        <f t="shared" si="4"/>
        <v>107.5</v>
      </c>
      <c r="FL34" s="388" t="s">
        <v>376</v>
      </c>
      <c r="FN34" s="380" t="s">
        <v>9</v>
      </c>
      <c r="FO34" s="406"/>
      <c r="FP34" s="273" t="s">
        <v>372</v>
      </c>
      <c r="FQ34" s="164" t="s">
        <v>4</v>
      </c>
      <c r="FR34" s="16"/>
      <c r="FS34" s="19"/>
      <c r="FT34" s="388"/>
      <c r="FV34" s="380" t="s">
        <v>9</v>
      </c>
      <c r="FW34" s="406"/>
      <c r="FX34" s="273" t="s">
        <v>372</v>
      </c>
      <c r="FY34" s="164" t="s">
        <v>4</v>
      </c>
      <c r="FZ34" s="151"/>
      <c r="GA34" s="152"/>
      <c r="GB34" s="388" t="s">
        <v>383</v>
      </c>
      <c r="GD34" s="380" t="s">
        <v>9</v>
      </c>
      <c r="GE34" s="406"/>
      <c r="GF34" s="273" t="s">
        <v>372</v>
      </c>
      <c r="GG34" s="164" t="s">
        <v>4</v>
      </c>
      <c r="GH34" s="151">
        <v>2</v>
      </c>
      <c r="GI34" s="152">
        <f t="shared" ref="GI34:GI39" si="9">SUM(GH34)*125</f>
        <v>250</v>
      </c>
      <c r="GJ34" s="388"/>
      <c r="GL34" s="380" t="s">
        <v>9</v>
      </c>
      <c r="GM34" s="406"/>
      <c r="GN34" s="273" t="s">
        <v>372</v>
      </c>
      <c r="GO34" s="164" t="s">
        <v>4</v>
      </c>
      <c r="GP34" s="151"/>
      <c r="GQ34" s="152"/>
      <c r="GR34" s="388" t="s">
        <v>384</v>
      </c>
      <c r="GT34" s="380" t="s">
        <v>9</v>
      </c>
      <c r="GU34" s="406"/>
      <c r="GV34" s="273" t="s">
        <v>372</v>
      </c>
      <c r="GW34" s="164" t="s">
        <v>4</v>
      </c>
      <c r="GX34" s="151"/>
      <c r="GY34" s="152"/>
      <c r="GZ34" s="388" t="s">
        <v>385</v>
      </c>
    </row>
    <row r="35" spans="1:208" ht="15" customHeight="1" x14ac:dyDescent="0.25">
      <c r="A35" s="13"/>
      <c r="B35" s="361"/>
      <c r="C35" s="368"/>
      <c r="D35" s="274"/>
      <c r="E35" s="21" t="s">
        <v>5</v>
      </c>
      <c r="F35" s="83"/>
      <c r="G35" s="25"/>
      <c r="H35" s="283"/>
      <c r="I35" s="13"/>
      <c r="J35" s="376"/>
      <c r="K35" s="377"/>
      <c r="L35" s="274"/>
      <c r="M35" s="165" t="s">
        <v>5</v>
      </c>
      <c r="N35" s="153">
        <v>2</v>
      </c>
      <c r="O35" s="154">
        <f>SUM(N35)*125</f>
        <v>250</v>
      </c>
      <c r="P35" s="388"/>
      <c r="Q35" s="13"/>
      <c r="R35" s="361"/>
      <c r="S35" s="362"/>
      <c r="T35" s="274"/>
      <c r="U35" s="21" t="s">
        <v>5</v>
      </c>
      <c r="V35" s="83">
        <v>8</v>
      </c>
      <c r="W35" s="25"/>
      <c r="X35" s="283"/>
      <c r="Y35" s="13"/>
      <c r="Z35" s="376"/>
      <c r="AA35" s="377"/>
      <c r="AB35" s="274"/>
      <c r="AC35" s="21" t="s">
        <v>5</v>
      </c>
      <c r="AD35" s="153"/>
      <c r="AE35" s="154"/>
      <c r="AF35" s="283"/>
      <c r="AG35" s="13"/>
      <c r="AH35" s="361"/>
      <c r="AI35" s="368"/>
      <c r="AJ35" s="274"/>
      <c r="AK35" s="165" t="s">
        <v>5</v>
      </c>
      <c r="AL35" s="83">
        <v>16</v>
      </c>
      <c r="AM35" s="154">
        <f t="shared" si="2"/>
        <v>80</v>
      </c>
      <c r="AN35" s="283"/>
      <c r="AO35" s="125"/>
      <c r="AP35" s="361"/>
      <c r="AQ35" s="368"/>
      <c r="AR35" s="274"/>
      <c r="AS35" s="165" t="s">
        <v>5</v>
      </c>
      <c r="AT35" s="83">
        <v>65</v>
      </c>
      <c r="AU35" s="154">
        <f t="shared" si="3"/>
        <v>325</v>
      </c>
      <c r="AV35" s="283"/>
      <c r="AW35" s="125"/>
      <c r="AX35" s="361"/>
      <c r="AY35" s="368"/>
      <c r="AZ35" s="274"/>
      <c r="BA35" s="165" t="s">
        <v>5</v>
      </c>
      <c r="BB35" s="153">
        <v>4</v>
      </c>
      <c r="BC35" s="154">
        <f>SUM(BB35)*5</f>
        <v>20</v>
      </c>
      <c r="BD35" s="388"/>
      <c r="BE35" s="125"/>
      <c r="BF35" s="361"/>
      <c r="BG35" s="368"/>
      <c r="BH35" s="274"/>
      <c r="BI35" s="165" t="s">
        <v>5</v>
      </c>
      <c r="BJ35" s="83">
        <v>20</v>
      </c>
      <c r="BK35" s="25">
        <f>SUM(BJ35*5)</f>
        <v>100</v>
      </c>
      <c r="BL35" s="388"/>
      <c r="BN35" s="376"/>
      <c r="BO35" s="377"/>
      <c r="BP35" s="274"/>
      <c r="BQ35" s="165" t="s">
        <v>5</v>
      </c>
      <c r="BR35" s="153"/>
      <c r="BS35" s="154"/>
      <c r="BT35" s="388"/>
      <c r="BV35" s="361"/>
      <c r="BW35" s="368"/>
      <c r="BX35" s="274"/>
      <c r="BY35" s="165" t="s">
        <v>5</v>
      </c>
      <c r="BZ35" s="153">
        <v>3</v>
      </c>
      <c r="CA35" s="154">
        <f>SUM(BZ35*5)</f>
        <v>15</v>
      </c>
      <c r="CB35" s="388"/>
      <c r="CD35" s="361"/>
      <c r="CE35" s="368"/>
      <c r="CF35" s="274"/>
      <c r="CG35" s="165" t="s">
        <v>5</v>
      </c>
      <c r="CH35" s="153">
        <v>4</v>
      </c>
      <c r="CI35" s="154">
        <f>SUM(CH35*5)</f>
        <v>20</v>
      </c>
      <c r="CJ35" s="388"/>
      <c r="CL35" s="361"/>
      <c r="CM35" s="368"/>
      <c r="CN35" s="274"/>
      <c r="CO35" s="165" t="s">
        <v>5</v>
      </c>
      <c r="CP35" s="153">
        <v>4</v>
      </c>
      <c r="CQ35" s="154">
        <f>SUM(CP35)*5</f>
        <v>20</v>
      </c>
      <c r="CR35" s="388"/>
      <c r="CT35" s="361"/>
      <c r="CU35" s="368"/>
      <c r="CV35" s="274"/>
      <c r="CW35" s="165" t="s">
        <v>5</v>
      </c>
      <c r="CX35" s="83">
        <v>45</v>
      </c>
      <c r="CY35" s="154">
        <f t="shared" ref="CY35:CY40" si="10">SUM(CX35*5)</f>
        <v>225</v>
      </c>
      <c r="CZ35" s="283"/>
      <c r="DB35" s="361"/>
      <c r="DC35" s="368"/>
      <c r="DD35" s="274"/>
      <c r="DE35" s="165" t="s">
        <v>5</v>
      </c>
      <c r="DF35" s="153">
        <v>4</v>
      </c>
      <c r="DG35" s="154">
        <f>SUM(DF35*5)</f>
        <v>20</v>
      </c>
      <c r="DH35" s="388"/>
      <c r="DJ35" s="361"/>
      <c r="DK35" s="368"/>
      <c r="DL35" s="274"/>
      <c r="DM35" s="165" t="s">
        <v>5</v>
      </c>
      <c r="DN35" s="153"/>
      <c r="DO35" s="154"/>
      <c r="DP35" s="283"/>
      <c r="DR35" s="361"/>
      <c r="DS35" s="368"/>
      <c r="DT35" s="274"/>
      <c r="DU35" s="165" t="s">
        <v>5</v>
      </c>
      <c r="DV35" s="153"/>
      <c r="DW35" s="154"/>
      <c r="DX35" s="388"/>
      <c r="DZ35" s="361"/>
      <c r="EA35" s="368"/>
      <c r="EB35" s="274"/>
      <c r="EC35" s="165" t="s">
        <v>5</v>
      </c>
      <c r="ED35" s="153">
        <v>8</v>
      </c>
      <c r="EE35" s="154">
        <f t="shared" si="5"/>
        <v>40</v>
      </c>
      <c r="EF35" s="388"/>
      <c r="EH35" s="361"/>
      <c r="EI35" s="368"/>
      <c r="EJ35" s="274"/>
      <c r="EK35" s="165" t="s">
        <v>5</v>
      </c>
      <c r="EL35" s="153">
        <v>386</v>
      </c>
      <c r="EM35" s="154">
        <f t="shared" si="6"/>
        <v>1930</v>
      </c>
      <c r="EN35" s="388"/>
      <c r="EP35" s="361"/>
      <c r="EQ35" s="368"/>
      <c r="ER35" s="274"/>
      <c r="ES35" s="165" t="s">
        <v>5</v>
      </c>
      <c r="ET35" s="141"/>
      <c r="EU35" s="142"/>
      <c r="EV35" s="390"/>
      <c r="EX35" s="361"/>
      <c r="EY35" s="368"/>
      <c r="EZ35" s="274"/>
      <c r="FA35" s="165" t="s">
        <v>5</v>
      </c>
      <c r="FB35" s="153"/>
      <c r="FC35" s="154"/>
      <c r="FD35" s="388"/>
      <c r="FF35" s="361"/>
      <c r="FG35" s="368"/>
      <c r="FH35" s="274"/>
      <c r="FI35" s="165" t="s">
        <v>5</v>
      </c>
      <c r="FJ35" s="83">
        <v>21.5</v>
      </c>
      <c r="FK35" s="154">
        <f t="shared" si="4"/>
        <v>107.5</v>
      </c>
      <c r="FL35" s="388"/>
      <c r="FN35" s="376"/>
      <c r="FO35" s="407"/>
      <c r="FP35" s="274"/>
      <c r="FQ35" s="165" t="s">
        <v>5</v>
      </c>
      <c r="FR35" s="83"/>
      <c r="FS35" s="25"/>
      <c r="FT35" s="388"/>
      <c r="FV35" s="376"/>
      <c r="FW35" s="407"/>
      <c r="FX35" s="274"/>
      <c r="FY35" s="165" t="s">
        <v>5</v>
      </c>
      <c r="FZ35" s="153">
        <v>1.5</v>
      </c>
      <c r="GA35" s="154">
        <f>SUM(FZ35)*125</f>
        <v>187.5</v>
      </c>
      <c r="GB35" s="388"/>
      <c r="GD35" s="376"/>
      <c r="GE35" s="407"/>
      <c r="GF35" s="274"/>
      <c r="GG35" s="165" t="s">
        <v>5</v>
      </c>
      <c r="GH35" s="153">
        <v>2</v>
      </c>
      <c r="GI35" s="154">
        <f t="shared" si="9"/>
        <v>250</v>
      </c>
      <c r="GJ35" s="388"/>
      <c r="GL35" s="376"/>
      <c r="GM35" s="407"/>
      <c r="GN35" s="274"/>
      <c r="GO35" s="165" t="s">
        <v>5</v>
      </c>
      <c r="GP35" s="153">
        <v>1.5</v>
      </c>
      <c r="GQ35" s="154">
        <f>SUM(GP35)*125</f>
        <v>187.5</v>
      </c>
      <c r="GR35" s="388"/>
      <c r="GT35" s="376"/>
      <c r="GU35" s="407"/>
      <c r="GV35" s="274"/>
      <c r="GW35" s="165" t="s">
        <v>5</v>
      </c>
      <c r="GX35" s="153"/>
      <c r="GY35" s="154"/>
      <c r="GZ35" s="388"/>
    </row>
    <row r="36" spans="1:208" ht="15" customHeight="1" x14ac:dyDescent="0.25">
      <c r="A36" s="13"/>
      <c r="B36" s="361"/>
      <c r="C36" s="368"/>
      <c r="D36" s="274"/>
      <c r="E36" s="21" t="s">
        <v>6</v>
      </c>
      <c r="F36" s="16">
        <v>2</v>
      </c>
      <c r="G36" s="25">
        <f>SUM(F36*5)</f>
        <v>10</v>
      </c>
      <c r="H36" s="283"/>
      <c r="I36" s="13"/>
      <c r="J36" s="376"/>
      <c r="K36" s="377"/>
      <c r="L36" s="274"/>
      <c r="M36" s="165" t="s">
        <v>6</v>
      </c>
      <c r="N36" s="151"/>
      <c r="O36" s="154"/>
      <c r="P36" s="388"/>
      <c r="Q36" s="13"/>
      <c r="R36" s="361"/>
      <c r="S36" s="362"/>
      <c r="T36" s="274"/>
      <c r="U36" s="21" t="s">
        <v>6</v>
      </c>
      <c r="V36" s="16">
        <v>8</v>
      </c>
      <c r="W36" s="25"/>
      <c r="X36" s="283"/>
      <c r="Y36" s="13"/>
      <c r="Z36" s="376"/>
      <c r="AA36" s="377"/>
      <c r="AB36" s="274"/>
      <c r="AC36" s="21" t="s">
        <v>6</v>
      </c>
      <c r="AD36" s="151">
        <v>1</v>
      </c>
      <c r="AE36" s="154">
        <f>SUM(AD36*125)</f>
        <v>125</v>
      </c>
      <c r="AF36" s="283"/>
      <c r="AG36" s="13"/>
      <c r="AH36" s="361"/>
      <c r="AI36" s="368"/>
      <c r="AJ36" s="274"/>
      <c r="AK36" s="165" t="s">
        <v>6</v>
      </c>
      <c r="AL36" s="83">
        <v>16</v>
      </c>
      <c r="AM36" s="154">
        <f t="shared" si="2"/>
        <v>80</v>
      </c>
      <c r="AN36" s="283"/>
      <c r="AO36" s="125"/>
      <c r="AP36" s="361"/>
      <c r="AQ36" s="368"/>
      <c r="AR36" s="274"/>
      <c r="AS36" s="165" t="s">
        <v>6</v>
      </c>
      <c r="AT36" s="83">
        <v>65</v>
      </c>
      <c r="AU36" s="154">
        <f t="shared" si="3"/>
        <v>325</v>
      </c>
      <c r="AV36" s="283"/>
      <c r="AW36" s="125"/>
      <c r="AX36" s="361"/>
      <c r="AY36" s="368"/>
      <c r="AZ36" s="274"/>
      <c r="BA36" s="165" t="s">
        <v>6</v>
      </c>
      <c r="BB36" s="151">
        <v>4</v>
      </c>
      <c r="BC36" s="154">
        <f>SUM(BB36)*5</f>
        <v>20</v>
      </c>
      <c r="BD36" s="388"/>
      <c r="BE36" s="125"/>
      <c r="BF36" s="361"/>
      <c r="BG36" s="368"/>
      <c r="BH36" s="274"/>
      <c r="BI36" s="165" t="s">
        <v>6</v>
      </c>
      <c r="BJ36" s="83"/>
      <c r="BK36" s="25"/>
      <c r="BL36" s="388"/>
      <c r="BN36" s="376"/>
      <c r="BO36" s="377"/>
      <c r="BP36" s="274"/>
      <c r="BQ36" s="165" t="s">
        <v>6</v>
      </c>
      <c r="BR36" s="151"/>
      <c r="BS36" s="154"/>
      <c r="BT36" s="388"/>
      <c r="BV36" s="361"/>
      <c r="BW36" s="368"/>
      <c r="BX36" s="274"/>
      <c r="BY36" s="165" t="s">
        <v>6</v>
      </c>
      <c r="BZ36" s="151">
        <v>3</v>
      </c>
      <c r="CA36" s="154">
        <f>SUM(BZ36*5)</f>
        <v>15</v>
      </c>
      <c r="CB36" s="388"/>
      <c r="CD36" s="361"/>
      <c r="CE36" s="368"/>
      <c r="CF36" s="274"/>
      <c r="CG36" s="165" t="s">
        <v>6</v>
      </c>
      <c r="CH36" s="151">
        <v>4</v>
      </c>
      <c r="CI36" s="154">
        <f>SUM(CH36*5)</f>
        <v>20</v>
      </c>
      <c r="CJ36" s="388"/>
      <c r="CL36" s="361"/>
      <c r="CM36" s="368"/>
      <c r="CN36" s="274"/>
      <c r="CO36" s="165" t="s">
        <v>6</v>
      </c>
      <c r="CP36" s="151"/>
      <c r="CQ36" s="154"/>
      <c r="CR36" s="388"/>
      <c r="CT36" s="361"/>
      <c r="CU36" s="368"/>
      <c r="CV36" s="274"/>
      <c r="CW36" s="165" t="s">
        <v>6</v>
      </c>
      <c r="CX36" s="83">
        <v>45</v>
      </c>
      <c r="CY36" s="154">
        <f t="shared" si="10"/>
        <v>225</v>
      </c>
      <c r="CZ36" s="283"/>
      <c r="DB36" s="361"/>
      <c r="DC36" s="368"/>
      <c r="DD36" s="274"/>
      <c r="DE36" s="165" t="s">
        <v>6</v>
      </c>
      <c r="DF36" s="151">
        <v>4</v>
      </c>
      <c r="DG36" s="154">
        <f>SUM(DF36*5)</f>
        <v>20</v>
      </c>
      <c r="DH36" s="388"/>
      <c r="DJ36" s="361"/>
      <c r="DK36" s="368"/>
      <c r="DL36" s="274"/>
      <c r="DM36" s="165" t="s">
        <v>6</v>
      </c>
      <c r="DN36" s="151">
        <v>2</v>
      </c>
      <c r="DO36" s="154">
        <f>SUM(DN36)*5</f>
        <v>10</v>
      </c>
      <c r="DP36" s="283"/>
      <c r="DR36" s="361"/>
      <c r="DS36" s="368"/>
      <c r="DT36" s="274"/>
      <c r="DU36" s="165" t="s">
        <v>6</v>
      </c>
      <c r="DV36" s="151"/>
      <c r="DW36" s="154"/>
      <c r="DX36" s="388"/>
      <c r="DZ36" s="361"/>
      <c r="EA36" s="368"/>
      <c r="EB36" s="274"/>
      <c r="EC36" s="165" t="s">
        <v>6</v>
      </c>
      <c r="ED36" s="151">
        <v>8</v>
      </c>
      <c r="EE36" s="154">
        <f t="shared" si="5"/>
        <v>40</v>
      </c>
      <c r="EF36" s="388"/>
      <c r="EH36" s="361"/>
      <c r="EI36" s="368"/>
      <c r="EJ36" s="274"/>
      <c r="EK36" s="165" t="s">
        <v>6</v>
      </c>
      <c r="EL36" s="151">
        <v>386</v>
      </c>
      <c r="EM36" s="154">
        <f t="shared" si="6"/>
        <v>1930</v>
      </c>
      <c r="EN36" s="388"/>
      <c r="EP36" s="361"/>
      <c r="EQ36" s="368"/>
      <c r="ER36" s="274"/>
      <c r="ES36" s="165" t="s">
        <v>6</v>
      </c>
      <c r="ET36" s="139"/>
      <c r="EU36" s="142"/>
      <c r="EV36" s="390"/>
      <c r="EX36" s="361"/>
      <c r="EY36" s="368"/>
      <c r="EZ36" s="274"/>
      <c r="FA36" s="165" t="s">
        <v>6</v>
      </c>
      <c r="FB36" s="151"/>
      <c r="FC36" s="154"/>
      <c r="FD36" s="388"/>
      <c r="FF36" s="361"/>
      <c r="FG36" s="368"/>
      <c r="FH36" s="274"/>
      <c r="FI36" s="165" t="s">
        <v>6</v>
      </c>
      <c r="FJ36" s="83">
        <v>21.5</v>
      </c>
      <c r="FK36" s="154">
        <f t="shared" si="4"/>
        <v>107.5</v>
      </c>
      <c r="FL36" s="388"/>
      <c r="FN36" s="376"/>
      <c r="FO36" s="407"/>
      <c r="FP36" s="274"/>
      <c r="FQ36" s="165" t="s">
        <v>6</v>
      </c>
      <c r="FR36" s="83">
        <v>7.7</v>
      </c>
      <c r="FS36" s="25">
        <f>SUM(FR36)*125</f>
        <v>962.5</v>
      </c>
      <c r="FT36" s="388"/>
      <c r="FV36" s="376"/>
      <c r="FW36" s="407"/>
      <c r="FX36" s="274"/>
      <c r="FY36" s="165" t="s">
        <v>6</v>
      </c>
      <c r="FZ36" s="151">
        <v>1.5</v>
      </c>
      <c r="GA36" s="154">
        <f t="shared" si="8"/>
        <v>187.5</v>
      </c>
      <c r="GB36" s="388"/>
      <c r="GD36" s="376"/>
      <c r="GE36" s="407"/>
      <c r="GF36" s="274"/>
      <c r="GG36" s="165" t="s">
        <v>6</v>
      </c>
      <c r="GH36" s="151">
        <v>2</v>
      </c>
      <c r="GI36" s="154">
        <f t="shared" si="9"/>
        <v>250</v>
      </c>
      <c r="GJ36" s="388"/>
      <c r="GL36" s="376"/>
      <c r="GM36" s="407"/>
      <c r="GN36" s="274"/>
      <c r="GO36" s="165" t="s">
        <v>6</v>
      </c>
      <c r="GP36" s="151"/>
      <c r="GQ36" s="154"/>
      <c r="GR36" s="388"/>
      <c r="GT36" s="376"/>
      <c r="GU36" s="407"/>
      <c r="GV36" s="274"/>
      <c r="GW36" s="165" t="s">
        <v>6</v>
      </c>
      <c r="GX36" s="151"/>
      <c r="GY36" s="154"/>
      <c r="GZ36" s="388"/>
    </row>
    <row r="37" spans="1:208" ht="15" customHeight="1" x14ac:dyDescent="0.25">
      <c r="A37" s="13"/>
      <c r="B37" s="361"/>
      <c r="C37" s="368"/>
      <c r="D37" s="274"/>
      <c r="E37" s="21" t="s">
        <v>5</v>
      </c>
      <c r="F37" s="83"/>
      <c r="G37" s="25"/>
      <c r="H37" s="283"/>
      <c r="I37" s="13"/>
      <c r="J37" s="376"/>
      <c r="K37" s="377"/>
      <c r="L37" s="274"/>
      <c r="M37" s="165" t="s">
        <v>5</v>
      </c>
      <c r="N37" s="153"/>
      <c r="O37" s="154"/>
      <c r="P37" s="388"/>
      <c r="Q37" s="13"/>
      <c r="R37" s="361"/>
      <c r="S37" s="362"/>
      <c r="T37" s="274"/>
      <c r="U37" s="21" t="s">
        <v>5</v>
      </c>
      <c r="V37" s="83">
        <v>8</v>
      </c>
      <c r="W37" s="25"/>
      <c r="X37" s="283"/>
      <c r="Y37" s="13"/>
      <c r="Z37" s="376"/>
      <c r="AA37" s="377"/>
      <c r="AB37" s="274"/>
      <c r="AC37" s="21" t="s">
        <v>5</v>
      </c>
      <c r="AD37" s="83"/>
      <c r="AE37" s="154"/>
      <c r="AF37" s="283"/>
      <c r="AG37" s="13"/>
      <c r="AH37" s="361"/>
      <c r="AI37" s="368"/>
      <c r="AJ37" s="274"/>
      <c r="AK37" s="165" t="s">
        <v>5</v>
      </c>
      <c r="AL37" s="83">
        <v>16</v>
      </c>
      <c r="AM37" s="166">
        <f t="shared" si="2"/>
        <v>80</v>
      </c>
      <c r="AN37" s="283"/>
      <c r="AO37" s="125"/>
      <c r="AP37" s="361"/>
      <c r="AQ37" s="368"/>
      <c r="AR37" s="274"/>
      <c r="AS37" s="165" t="s">
        <v>5</v>
      </c>
      <c r="AT37" s="83">
        <v>65</v>
      </c>
      <c r="AU37" s="166">
        <f t="shared" si="3"/>
        <v>325</v>
      </c>
      <c r="AV37" s="283"/>
      <c r="AW37" s="125"/>
      <c r="AX37" s="361"/>
      <c r="AY37" s="368"/>
      <c r="AZ37" s="274"/>
      <c r="BA37" s="165" t="s">
        <v>5</v>
      </c>
      <c r="BB37" s="153">
        <v>4</v>
      </c>
      <c r="BC37" s="166">
        <f>SUM(BB37)*5</f>
        <v>20</v>
      </c>
      <c r="BD37" s="388"/>
      <c r="BE37" s="125"/>
      <c r="BF37" s="361"/>
      <c r="BG37" s="368"/>
      <c r="BH37" s="274"/>
      <c r="BI37" s="165" t="s">
        <v>5</v>
      </c>
      <c r="BJ37" s="83">
        <v>20</v>
      </c>
      <c r="BK37" s="25">
        <f>SUM(BJ37*5)</f>
        <v>100</v>
      </c>
      <c r="BL37" s="388"/>
      <c r="BN37" s="376"/>
      <c r="BO37" s="377"/>
      <c r="BP37" s="274"/>
      <c r="BQ37" s="165" t="s">
        <v>5</v>
      </c>
      <c r="BR37" s="153"/>
      <c r="BS37" s="166"/>
      <c r="BT37" s="388"/>
      <c r="BV37" s="361"/>
      <c r="BW37" s="368"/>
      <c r="BX37" s="274"/>
      <c r="BY37" s="165" t="s">
        <v>5</v>
      </c>
      <c r="BZ37" s="153">
        <v>3</v>
      </c>
      <c r="CA37" s="166">
        <f>SUM(BZ37*5)</f>
        <v>15</v>
      </c>
      <c r="CB37" s="388"/>
      <c r="CD37" s="361"/>
      <c r="CE37" s="368"/>
      <c r="CF37" s="274"/>
      <c r="CG37" s="165" t="s">
        <v>5</v>
      </c>
      <c r="CH37" s="153">
        <v>4</v>
      </c>
      <c r="CI37" s="154">
        <f>SUM(CH37*5)</f>
        <v>20</v>
      </c>
      <c r="CJ37" s="388"/>
      <c r="CL37" s="361"/>
      <c r="CM37" s="368"/>
      <c r="CN37" s="274"/>
      <c r="CO37" s="165" t="s">
        <v>5</v>
      </c>
      <c r="CP37" s="153"/>
      <c r="CQ37" s="166"/>
      <c r="CR37" s="388"/>
      <c r="CT37" s="361"/>
      <c r="CU37" s="368"/>
      <c r="CV37" s="274"/>
      <c r="CW37" s="165" t="s">
        <v>5</v>
      </c>
      <c r="CX37" s="83">
        <v>45</v>
      </c>
      <c r="CY37" s="166">
        <f t="shared" si="10"/>
        <v>225</v>
      </c>
      <c r="CZ37" s="283"/>
      <c r="DB37" s="361"/>
      <c r="DC37" s="368"/>
      <c r="DD37" s="274"/>
      <c r="DE37" s="165" t="s">
        <v>5</v>
      </c>
      <c r="DF37" s="153"/>
      <c r="DG37" s="166"/>
      <c r="DH37" s="388"/>
      <c r="DJ37" s="361"/>
      <c r="DK37" s="368"/>
      <c r="DL37" s="274"/>
      <c r="DM37" s="165" t="s">
        <v>5</v>
      </c>
      <c r="DN37" s="153"/>
      <c r="DO37" s="166"/>
      <c r="DP37" s="283"/>
      <c r="DR37" s="361"/>
      <c r="DS37" s="368"/>
      <c r="DT37" s="274"/>
      <c r="DU37" s="165" t="s">
        <v>5</v>
      </c>
      <c r="DV37" s="153"/>
      <c r="DW37" s="166"/>
      <c r="DX37" s="388"/>
      <c r="DZ37" s="361"/>
      <c r="EA37" s="368"/>
      <c r="EB37" s="274"/>
      <c r="EC37" s="165" t="s">
        <v>5</v>
      </c>
      <c r="ED37" s="83">
        <v>8</v>
      </c>
      <c r="EE37" s="126">
        <f t="shared" si="5"/>
        <v>40</v>
      </c>
      <c r="EF37" s="388"/>
      <c r="EH37" s="361"/>
      <c r="EI37" s="368"/>
      <c r="EJ37" s="274"/>
      <c r="EK37" s="165" t="s">
        <v>5</v>
      </c>
      <c r="EL37" s="83">
        <v>386</v>
      </c>
      <c r="EM37" s="126">
        <f t="shared" si="6"/>
        <v>1930</v>
      </c>
      <c r="EN37" s="388"/>
      <c r="EP37" s="361"/>
      <c r="EQ37" s="368"/>
      <c r="ER37" s="274"/>
      <c r="ES37" s="165" t="s">
        <v>5</v>
      </c>
      <c r="ET37" s="141"/>
      <c r="EU37" s="146"/>
      <c r="EV37" s="390"/>
      <c r="EX37" s="361"/>
      <c r="EY37" s="368"/>
      <c r="EZ37" s="274"/>
      <c r="FA37" s="165" t="s">
        <v>5</v>
      </c>
      <c r="FB37" s="153"/>
      <c r="FC37" s="166"/>
      <c r="FD37" s="388"/>
      <c r="FF37" s="361"/>
      <c r="FG37" s="368"/>
      <c r="FH37" s="274"/>
      <c r="FI37" s="165" t="s">
        <v>5</v>
      </c>
      <c r="FJ37" s="83">
        <v>21.5</v>
      </c>
      <c r="FK37" s="166">
        <f t="shared" si="4"/>
        <v>107.5</v>
      </c>
      <c r="FL37" s="388"/>
      <c r="FN37" s="376"/>
      <c r="FO37" s="407"/>
      <c r="FP37" s="274"/>
      <c r="FQ37" s="165" t="s">
        <v>5</v>
      </c>
      <c r="FR37" s="83"/>
      <c r="FS37" s="25"/>
      <c r="FT37" s="388"/>
      <c r="FV37" s="376"/>
      <c r="FW37" s="407"/>
      <c r="FX37" s="274"/>
      <c r="FY37" s="165" t="s">
        <v>5</v>
      </c>
      <c r="FZ37" s="83">
        <v>1.5</v>
      </c>
      <c r="GA37" s="166">
        <f t="shared" si="8"/>
        <v>187.5</v>
      </c>
      <c r="GB37" s="388"/>
      <c r="GD37" s="376"/>
      <c r="GE37" s="407"/>
      <c r="GF37" s="274"/>
      <c r="GG37" s="165" t="s">
        <v>5</v>
      </c>
      <c r="GH37" s="153">
        <v>2</v>
      </c>
      <c r="GI37" s="166">
        <f t="shared" si="9"/>
        <v>250</v>
      </c>
      <c r="GJ37" s="388"/>
      <c r="GL37" s="376"/>
      <c r="GM37" s="407"/>
      <c r="GN37" s="274"/>
      <c r="GO37" s="165" t="s">
        <v>5</v>
      </c>
      <c r="GP37" s="153"/>
      <c r="GQ37" s="166"/>
      <c r="GR37" s="388"/>
      <c r="GT37" s="376"/>
      <c r="GU37" s="407"/>
      <c r="GV37" s="274"/>
      <c r="GW37" s="165" t="s">
        <v>5</v>
      </c>
      <c r="GX37" s="153"/>
      <c r="GY37" s="166"/>
      <c r="GZ37" s="388"/>
    </row>
    <row r="38" spans="1:208" ht="15" customHeight="1" x14ac:dyDescent="0.25">
      <c r="A38" s="13"/>
      <c r="B38" s="361"/>
      <c r="C38" s="368"/>
      <c r="D38" s="274"/>
      <c r="E38" s="21" t="s">
        <v>7</v>
      </c>
      <c r="F38" s="16"/>
      <c r="G38" s="25"/>
      <c r="H38" s="283"/>
      <c r="I38" s="13"/>
      <c r="J38" s="376"/>
      <c r="K38" s="377"/>
      <c r="L38" s="274"/>
      <c r="M38" s="165" t="s">
        <v>7</v>
      </c>
      <c r="N38" s="151"/>
      <c r="O38" s="154"/>
      <c r="P38" s="388"/>
      <c r="Q38" s="13"/>
      <c r="R38" s="361"/>
      <c r="S38" s="362"/>
      <c r="T38" s="274"/>
      <c r="U38" s="21" t="s">
        <v>7</v>
      </c>
      <c r="V38" s="16"/>
      <c r="W38" s="25"/>
      <c r="X38" s="283"/>
      <c r="Y38" s="13"/>
      <c r="Z38" s="376"/>
      <c r="AA38" s="377"/>
      <c r="AB38" s="274"/>
      <c r="AC38" s="21" t="s">
        <v>7</v>
      </c>
      <c r="AD38" s="83"/>
      <c r="AE38" s="154"/>
      <c r="AF38" s="283"/>
      <c r="AG38" s="13"/>
      <c r="AH38" s="361"/>
      <c r="AI38" s="368"/>
      <c r="AJ38" s="274"/>
      <c r="AK38" s="165" t="s">
        <v>7</v>
      </c>
      <c r="AL38" s="83">
        <v>16</v>
      </c>
      <c r="AM38" s="166">
        <f t="shared" si="2"/>
        <v>80</v>
      </c>
      <c r="AN38" s="283"/>
      <c r="AO38" s="125"/>
      <c r="AP38" s="361"/>
      <c r="AQ38" s="368"/>
      <c r="AR38" s="274"/>
      <c r="AS38" s="165" t="s">
        <v>7</v>
      </c>
      <c r="AT38" s="83">
        <v>65</v>
      </c>
      <c r="AU38" s="166">
        <f t="shared" si="3"/>
        <v>325</v>
      </c>
      <c r="AV38" s="283"/>
      <c r="AW38" s="125"/>
      <c r="AX38" s="361"/>
      <c r="AY38" s="368"/>
      <c r="AZ38" s="274"/>
      <c r="BA38" s="165" t="s">
        <v>7</v>
      </c>
      <c r="BB38" s="151"/>
      <c r="BC38" s="155"/>
      <c r="BD38" s="388"/>
      <c r="BE38" s="125"/>
      <c r="BF38" s="361"/>
      <c r="BG38" s="368"/>
      <c r="BH38" s="274"/>
      <c r="BI38" s="165" t="s">
        <v>7</v>
      </c>
      <c r="BJ38" s="83">
        <v>20</v>
      </c>
      <c r="BK38" s="25">
        <f>SUM(BJ38*5)</f>
        <v>100</v>
      </c>
      <c r="BL38" s="388"/>
      <c r="BN38" s="376"/>
      <c r="BO38" s="377"/>
      <c r="BP38" s="274"/>
      <c r="BQ38" s="165" t="s">
        <v>7</v>
      </c>
      <c r="BR38" s="151"/>
      <c r="BS38" s="155"/>
      <c r="BT38" s="388"/>
      <c r="BV38" s="361"/>
      <c r="BW38" s="368"/>
      <c r="BX38" s="274"/>
      <c r="BY38" s="165" t="s">
        <v>7</v>
      </c>
      <c r="BZ38" s="151"/>
      <c r="CA38" s="155"/>
      <c r="CB38" s="388"/>
      <c r="CD38" s="361"/>
      <c r="CE38" s="368"/>
      <c r="CF38" s="274"/>
      <c r="CG38" s="165" t="s">
        <v>7</v>
      </c>
      <c r="CH38" s="151">
        <v>4</v>
      </c>
      <c r="CI38" s="154">
        <f>SUM(CH38*5)</f>
        <v>20</v>
      </c>
      <c r="CJ38" s="388"/>
      <c r="CL38" s="361"/>
      <c r="CM38" s="368"/>
      <c r="CN38" s="274"/>
      <c r="CO38" s="165" t="s">
        <v>7</v>
      </c>
      <c r="CP38" s="151"/>
      <c r="CQ38" s="155"/>
      <c r="CR38" s="388"/>
      <c r="CT38" s="361"/>
      <c r="CU38" s="368"/>
      <c r="CV38" s="274"/>
      <c r="CW38" s="165" t="s">
        <v>7</v>
      </c>
      <c r="CX38" s="83">
        <v>45</v>
      </c>
      <c r="CY38" s="126">
        <f t="shared" si="10"/>
        <v>225</v>
      </c>
      <c r="CZ38" s="283"/>
      <c r="DB38" s="361"/>
      <c r="DC38" s="368"/>
      <c r="DD38" s="274"/>
      <c r="DE38" s="165" t="s">
        <v>7</v>
      </c>
      <c r="DF38" s="151"/>
      <c r="DG38" s="155"/>
      <c r="DH38" s="388"/>
      <c r="DJ38" s="361"/>
      <c r="DK38" s="368"/>
      <c r="DL38" s="274"/>
      <c r="DM38" s="165" t="s">
        <v>7</v>
      </c>
      <c r="DN38" s="151"/>
      <c r="DO38" s="155"/>
      <c r="DP38" s="283"/>
      <c r="DR38" s="361"/>
      <c r="DS38" s="368"/>
      <c r="DT38" s="274"/>
      <c r="DU38" s="165" t="s">
        <v>7</v>
      </c>
      <c r="DV38" s="151">
        <v>2</v>
      </c>
      <c r="DW38" s="154">
        <f>SUM(DV38)*5</f>
        <v>10</v>
      </c>
      <c r="DX38" s="388"/>
      <c r="DZ38" s="361"/>
      <c r="EA38" s="368"/>
      <c r="EB38" s="274"/>
      <c r="EC38" s="165" t="s">
        <v>7</v>
      </c>
      <c r="ED38" s="151">
        <v>8</v>
      </c>
      <c r="EE38" s="167">
        <f t="shared" si="5"/>
        <v>40</v>
      </c>
      <c r="EF38" s="388"/>
      <c r="EH38" s="361"/>
      <c r="EI38" s="368"/>
      <c r="EJ38" s="274"/>
      <c r="EK38" s="165" t="s">
        <v>7</v>
      </c>
      <c r="EL38" s="151">
        <v>386</v>
      </c>
      <c r="EM38" s="126">
        <f t="shared" si="6"/>
        <v>1930</v>
      </c>
      <c r="EN38" s="388"/>
      <c r="EP38" s="361"/>
      <c r="EQ38" s="368"/>
      <c r="ER38" s="274"/>
      <c r="ES38" s="165" t="s">
        <v>7</v>
      </c>
      <c r="ET38" s="139"/>
      <c r="EU38" s="147"/>
      <c r="EV38" s="390"/>
      <c r="EX38" s="361"/>
      <c r="EY38" s="368"/>
      <c r="EZ38" s="274"/>
      <c r="FA38" s="165" t="s">
        <v>7</v>
      </c>
      <c r="FB38" s="151"/>
      <c r="FC38" s="155"/>
      <c r="FD38" s="388"/>
      <c r="FF38" s="361"/>
      <c r="FG38" s="368"/>
      <c r="FH38" s="274"/>
      <c r="FI38" s="165" t="s">
        <v>7</v>
      </c>
      <c r="FJ38" s="83">
        <v>21.5</v>
      </c>
      <c r="FK38" s="126">
        <f t="shared" si="4"/>
        <v>107.5</v>
      </c>
      <c r="FL38" s="388"/>
      <c r="FN38" s="376"/>
      <c r="FO38" s="407"/>
      <c r="FP38" s="274"/>
      <c r="FQ38" s="165" t="s">
        <v>7</v>
      </c>
      <c r="FR38" s="83"/>
      <c r="FS38" s="25"/>
      <c r="FT38" s="388"/>
      <c r="FV38" s="376"/>
      <c r="FW38" s="407"/>
      <c r="FX38" s="274"/>
      <c r="FY38" s="165" t="s">
        <v>7</v>
      </c>
      <c r="FZ38" s="151"/>
      <c r="GA38" s="155"/>
      <c r="GB38" s="388"/>
      <c r="GD38" s="376"/>
      <c r="GE38" s="407"/>
      <c r="GF38" s="274"/>
      <c r="GG38" s="165" t="s">
        <v>7</v>
      </c>
      <c r="GH38" s="151">
        <v>2</v>
      </c>
      <c r="GI38" s="166">
        <f t="shared" si="9"/>
        <v>250</v>
      </c>
      <c r="GJ38" s="388"/>
      <c r="GL38" s="376"/>
      <c r="GM38" s="407"/>
      <c r="GN38" s="274"/>
      <c r="GO38" s="165" t="s">
        <v>7</v>
      </c>
      <c r="GP38" s="151"/>
      <c r="GQ38" s="155"/>
      <c r="GR38" s="388"/>
      <c r="GT38" s="376"/>
      <c r="GU38" s="407"/>
      <c r="GV38" s="274"/>
      <c r="GW38" s="165" t="s">
        <v>7</v>
      </c>
      <c r="GX38" s="151"/>
      <c r="GY38" s="155"/>
      <c r="GZ38" s="388"/>
    </row>
    <row r="39" spans="1:208" ht="15" customHeight="1" x14ac:dyDescent="0.25">
      <c r="A39" s="13"/>
      <c r="B39" s="361"/>
      <c r="C39" s="368"/>
      <c r="D39" s="274"/>
      <c r="E39" s="27" t="s">
        <v>8</v>
      </c>
      <c r="F39" s="22"/>
      <c r="G39" s="25"/>
      <c r="H39" s="283"/>
      <c r="I39" s="13"/>
      <c r="J39" s="376"/>
      <c r="K39" s="377"/>
      <c r="L39" s="274"/>
      <c r="M39" s="168" t="s">
        <v>8</v>
      </c>
      <c r="N39" s="156"/>
      <c r="O39" s="154"/>
      <c r="P39" s="388"/>
      <c r="Q39" s="13"/>
      <c r="R39" s="361"/>
      <c r="S39" s="362"/>
      <c r="T39" s="274"/>
      <c r="U39" s="27" t="s">
        <v>8</v>
      </c>
      <c r="V39" s="22"/>
      <c r="W39" s="25"/>
      <c r="X39" s="283"/>
      <c r="Y39" s="13"/>
      <c r="Z39" s="376"/>
      <c r="AA39" s="377"/>
      <c r="AB39" s="274"/>
      <c r="AC39" s="27" t="s">
        <v>8</v>
      </c>
      <c r="AD39" s="156"/>
      <c r="AE39" s="154"/>
      <c r="AF39" s="283"/>
      <c r="AG39" s="13"/>
      <c r="AH39" s="361"/>
      <c r="AI39" s="368"/>
      <c r="AJ39" s="274"/>
      <c r="AK39" s="168" t="s">
        <v>8</v>
      </c>
      <c r="AL39" s="22">
        <v>16</v>
      </c>
      <c r="AM39" s="154">
        <f t="shared" si="2"/>
        <v>80</v>
      </c>
      <c r="AN39" s="283"/>
      <c r="AO39" s="125"/>
      <c r="AP39" s="361"/>
      <c r="AQ39" s="368"/>
      <c r="AR39" s="274"/>
      <c r="AS39" s="168" t="s">
        <v>8</v>
      </c>
      <c r="AT39" s="22">
        <v>65</v>
      </c>
      <c r="AU39" s="154">
        <f t="shared" si="3"/>
        <v>325</v>
      </c>
      <c r="AV39" s="283"/>
      <c r="AW39" s="125"/>
      <c r="AX39" s="361"/>
      <c r="AY39" s="368"/>
      <c r="AZ39" s="274"/>
      <c r="BA39" s="168" t="s">
        <v>8</v>
      </c>
      <c r="BB39" s="156"/>
      <c r="BC39" s="154"/>
      <c r="BD39" s="388"/>
      <c r="BE39" s="125"/>
      <c r="BF39" s="361"/>
      <c r="BG39" s="368"/>
      <c r="BH39" s="274"/>
      <c r="BI39" s="168" t="s">
        <v>8</v>
      </c>
      <c r="BJ39" s="22"/>
      <c r="BK39" s="25"/>
      <c r="BL39" s="388"/>
      <c r="BN39" s="376"/>
      <c r="BO39" s="377"/>
      <c r="BP39" s="274"/>
      <c r="BQ39" s="168" t="s">
        <v>8</v>
      </c>
      <c r="BR39" s="156">
        <v>2</v>
      </c>
      <c r="BS39" s="154">
        <f>SUM(BR39)*125</f>
        <v>250</v>
      </c>
      <c r="BT39" s="388"/>
      <c r="BV39" s="361"/>
      <c r="BW39" s="368"/>
      <c r="BX39" s="274"/>
      <c r="BY39" s="168" t="s">
        <v>8</v>
      </c>
      <c r="BZ39" s="156"/>
      <c r="CA39" s="154"/>
      <c r="CB39" s="388"/>
      <c r="CD39" s="361"/>
      <c r="CE39" s="368"/>
      <c r="CF39" s="274"/>
      <c r="CG39" s="168" t="s">
        <v>8</v>
      </c>
      <c r="CH39" s="156"/>
      <c r="CI39" s="154"/>
      <c r="CJ39" s="388"/>
      <c r="CL39" s="361"/>
      <c r="CM39" s="368"/>
      <c r="CN39" s="274"/>
      <c r="CO39" s="168" t="s">
        <v>8</v>
      </c>
      <c r="CP39" s="156"/>
      <c r="CQ39" s="154"/>
      <c r="CR39" s="388"/>
      <c r="CT39" s="361"/>
      <c r="CU39" s="368"/>
      <c r="CV39" s="274"/>
      <c r="CW39" s="168" t="s">
        <v>8</v>
      </c>
      <c r="CX39" s="22">
        <v>45</v>
      </c>
      <c r="CY39" s="126">
        <f t="shared" si="10"/>
        <v>225</v>
      </c>
      <c r="CZ39" s="283"/>
      <c r="DB39" s="361"/>
      <c r="DC39" s="368"/>
      <c r="DD39" s="274"/>
      <c r="DE39" s="168" t="s">
        <v>8</v>
      </c>
      <c r="DF39" s="153">
        <v>4</v>
      </c>
      <c r="DG39" s="166">
        <f>SUM(DF39*5)</f>
        <v>20</v>
      </c>
      <c r="DH39" s="388"/>
      <c r="DJ39" s="361"/>
      <c r="DK39" s="368"/>
      <c r="DL39" s="274"/>
      <c r="DM39" s="168" t="s">
        <v>8</v>
      </c>
      <c r="DN39" s="156">
        <v>3</v>
      </c>
      <c r="DO39" s="154">
        <f>SUM(DN39)*5</f>
        <v>15</v>
      </c>
      <c r="DP39" s="283"/>
      <c r="DR39" s="361"/>
      <c r="DS39" s="368"/>
      <c r="DT39" s="274"/>
      <c r="DU39" s="168" t="s">
        <v>8</v>
      </c>
      <c r="DV39" s="156">
        <v>2</v>
      </c>
      <c r="DW39" s="154">
        <f>SUM(DV39)*5</f>
        <v>10</v>
      </c>
      <c r="DX39" s="388"/>
      <c r="DZ39" s="361"/>
      <c r="EA39" s="368"/>
      <c r="EB39" s="274"/>
      <c r="EC39" s="168" t="s">
        <v>8</v>
      </c>
      <c r="ED39" s="156">
        <v>8</v>
      </c>
      <c r="EE39" s="154">
        <f t="shared" si="5"/>
        <v>40</v>
      </c>
      <c r="EF39" s="388"/>
      <c r="EH39" s="361"/>
      <c r="EI39" s="368"/>
      <c r="EJ39" s="274"/>
      <c r="EK39" s="168" t="s">
        <v>8</v>
      </c>
      <c r="EL39" s="156">
        <v>386</v>
      </c>
      <c r="EM39" s="154">
        <f t="shared" si="6"/>
        <v>1930</v>
      </c>
      <c r="EN39" s="388"/>
      <c r="EP39" s="361"/>
      <c r="EQ39" s="368"/>
      <c r="ER39" s="274"/>
      <c r="ES39" s="168" t="s">
        <v>8</v>
      </c>
      <c r="ET39" s="143"/>
      <c r="EU39" s="142"/>
      <c r="EV39" s="390"/>
      <c r="EX39" s="361"/>
      <c r="EY39" s="368"/>
      <c r="EZ39" s="274"/>
      <c r="FA39" s="168" t="s">
        <v>8</v>
      </c>
      <c r="FB39" s="156"/>
      <c r="FC39" s="154"/>
      <c r="FD39" s="388"/>
      <c r="FF39" s="361"/>
      <c r="FG39" s="368"/>
      <c r="FH39" s="274"/>
      <c r="FI39" s="168" t="s">
        <v>8</v>
      </c>
      <c r="FJ39" s="22">
        <v>21.5</v>
      </c>
      <c r="FK39" s="154">
        <f t="shared" si="4"/>
        <v>107.5</v>
      </c>
      <c r="FL39" s="388"/>
      <c r="FN39" s="376"/>
      <c r="FO39" s="407"/>
      <c r="FP39" s="274"/>
      <c r="FQ39" s="168" t="s">
        <v>8</v>
      </c>
      <c r="FR39" s="22"/>
      <c r="FS39" s="25"/>
      <c r="FT39" s="388"/>
      <c r="FV39" s="376"/>
      <c r="FW39" s="407"/>
      <c r="FX39" s="274"/>
      <c r="FY39" s="168" t="s">
        <v>8</v>
      </c>
      <c r="FZ39" s="156"/>
      <c r="GA39" s="154"/>
      <c r="GB39" s="388"/>
      <c r="GD39" s="376"/>
      <c r="GE39" s="407"/>
      <c r="GF39" s="274"/>
      <c r="GG39" s="168" t="s">
        <v>8</v>
      </c>
      <c r="GH39" s="156">
        <v>2</v>
      </c>
      <c r="GI39" s="154">
        <f t="shared" si="9"/>
        <v>250</v>
      </c>
      <c r="GJ39" s="388"/>
      <c r="GL39" s="376"/>
      <c r="GM39" s="407"/>
      <c r="GN39" s="274"/>
      <c r="GO39" s="168" t="s">
        <v>8</v>
      </c>
      <c r="GP39" s="156"/>
      <c r="GQ39" s="154"/>
      <c r="GR39" s="388"/>
      <c r="GT39" s="376"/>
      <c r="GU39" s="407"/>
      <c r="GV39" s="274"/>
      <c r="GW39" s="168" t="s">
        <v>8</v>
      </c>
      <c r="GX39" s="156"/>
      <c r="GY39" s="154"/>
      <c r="GZ39" s="388"/>
    </row>
    <row r="40" spans="1:208" ht="15" customHeight="1" thickBot="1" x14ac:dyDescent="0.3">
      <c r="A40" s="13"/>
      <c r="B40" s="363"/>
      <c r="C40" s="369"/>
      <c r="D40" s="275"/>
      <c r="E40" s="35" t="s">
        <v>8</v>
      </c>
      <c r="F40" s="28"/>
      <c r="G40" s="29"/>
      <c r="H40" s="284"/>
      <c r="I40" s="13"/>
      <c r="J40" s="378"/>
      <c r="K40" s="379"/>
      <c r="L40" s="275"/>
      <c r="M40" s="169" t="s">
        <v>8</v>
      </c>
      <c r="N40" s="157"/>
      <c r="O40" s="158"/>
      <c r="P40" s="389"/>
      <c r="Q40" s="13"/>
      <c r="R40" s="363"/>
      <c r="S40" s="364"/>
      <c r="T40" s="275"/>
      <c r="U40" s="35" t="s">
        <v>8</v>
      </c>
      <c r="V40" s="28"/>
      <c r="W40" s="29"/>
      <c r="X40" s="284"/>
      <c r="Y40" s="13"/>
      <c r="Z40" s="378"/>
      <c r="AA40" s="379"/>
      <c r="AB40" s="275"/>
      <c r="AC40" s="35" t="s">
        <v>8</v>
      </c>
      <c r="AD40" s="157"/>
      <c r="AE40" s="158"/>
      <c r="AF40" s="284"/>
      <c r="AG40" s="13"/>
      <c r="AH40" s="363"/>
      <c r="AI40" s="369"/>
      <c r="AJ40" s="275"/>
      <c r="AK40" s="169" t="s">
        <v>8</v>
      </c>
      <c r="AL40" s="28">
        <v>16</v>
      </c>
      <c r="AM40" s="158">
        <f t="shared" si="2"/>
        <v>80</v>
      </c>
      <c r="AN40" s="284"/>
      <c r="AO40" s="125"/>
      <c r="AP40" s="363"/>
      <c r="AQ40" s="369"/>
      <c r="AR40" s="275"/>
      <c r="AS40" s="169" t="s">
        <v>8</v>
      </c>
      <c r="AT40" s="28">
        <v>65</v>
      </c>
      <c r="AU40" s="158">
        <f t="shared" si="3"/>
        <v>325</v>
      </c>
      <c r="AV40" s="284"/>
      <c r="AW40" s="125"/>
      <c r="AX40" s="363"/>
      <c r="AY40" s="369"/>
      <c r="AZ40" s="275"/>
      <c r="BA40" s="169" t="s">
        <v>8</v>
      </c>
      <c r="BB40" s="157"/>
      <c r="BC40" s="158"/>
      <c r="BD40" s="389"/>
      <c r="BE40" s="125"/>
      <c r="BF40" s="363"/>
      <c r="BG40" s="369"/>
      <c r="BH40" s="275"/>
      <c r="BI40" s="169" t="s">
        <v>8</v>
      </c>
      <c r="BJ40" s="28"/>
      <c r="BK40" s="29"/>
      <c r="BL40" s="389"/>
      <c r="BN40" s="378"/>
      <c r="BO40" s="379"/>
      <c r="BP40" s="275"/>
      <c r="BQ40" s="169" t="s">
        <v>8</v>
      </c>
      <c r="BR40" s="157"/>
      <c r="BS40" s="158"/>
      <c r="BT40" s="389"/>
      <c r="BV40" s="363"/>
      <c r="BW40" s="369"/>
      <c r="BX40" s="275"/>
      <c r="BY40" s="169" t="s">
        <v>8</v>
      </c>
      <c r="BZ40" s="157"/>
      <c r="CA40" s="158"/>
      <c r="CB40" s="389"/>
      <c r="CD40" s="363"/>
      <c r="CE40" s="369"/>
      <c r="CF40" s="275"/>
      <c r="CG40" s="169" t="s">
        <v>8</v>
      </c>
      <c r="CH40" s="157"/>
      <c r="CI40" s="158"/>
      <c r="CJ40" s="389"/>
      <c r="CL40" s="363"/>
      <c r="CM40" s="369"/>
      <c r="CN40" s="275"/>
      <c r="CO40" s="169" t="s">
        <v>8</v>
      </c>
      <c r="CP40" s="157"/>
      <c r="CQ40" s="158"/>
      <c r="CR40" s="389"/>
      <c r="CT40" s="363"/>
      <c r="CU40" s="369"/>
      <c r="CV40" s="275"/>
      <c r="CW40" s="169" t="s">
        <v>8</v>
      </c>
      <c r="CX40" s="28">
        <v>45</v>
      </c>
      <c r="CY40" s="126">
        <f t="shared" si="10"/>
        <v>225</v>
      </c>
      <c r="CZ40" s="284"/>
      <c r="DB40" s="363"/>
      <c r="DC40" s="369"/>
      <c r="DD40" s="275"/>
      <c r="DE40" s="169" t="s">
        <v>8</v>
      </c>
      <c r="DF40" s="157"/>
      <c r="DG40" s="158"/>
      <c r="DH40" s="389"/>
      <c r="DJ40" s="363"/>
      <c r="DK40" s="369"/>
      <c r="DL40" s="275"/>
      <c r="DM40" s="169" t="s">
        <v>8</v>
      </c>
      <c r="DN40" s="157">
        <v>2</v>
      </c>
      <c r="DO40" s="158">
        <f>SUM(DN40)*5</f>
        <v>10</v>
      </c>
      <c r="DP40" s="284"/>
      <c r="DR40" s="363"/>
      <c r="DS40" s="369"/>
      <c r="DT40" s="275"/>
      <c r="DU40" s="169" t="s">
        <v>8</v>
      </c>
      <c r="DV40" s="157">
        <v>2</v>
      </c>
      <c r="DW40" s="158">
        <f>SUM(DV40)*5</f>
        <v>10</v>
      </c>
      <c r="DX40" s="389"/>
      <c r="DZ40" s="363"/>
      <c r="EA40" s="369"/>
      <c r="EB40" s="275"/>
      <c r="EC40" s="169" t="s">
        <v>8</v>
      </c>
      <c r="ED40" s="157">
        <v>8</v>
      </c>
      <c r="EE40" s="158">
        <f t="shared" si="5"/>
        <v>40</v>
      </c>
      <c r="EF40" s="389"/>
      <c r="EH40" s="363"/>
      <c r="EI40" s="369"/>
      <c r="EJ40" s="275"/>
      <c r="EK40" s="169" t="s">
        <v>8</v>
      </c>
      <c r="EL40" s="157">
        <v>386</v>
      </c>
      <c r="EM40" s="158">
        <f t="shared" si="6"/>
        <v>1930</v>
      </c>
      <c r="EN40" s="389"/>
      <c r="EP40" s="363"/>
      <c r="EQ40" s="369"/>
      <c r="ER40" s="275"/>
      <c r="ES40" s="169" t="s">
        <v>8</v>
      </c>
      <c r="ET40" s="144"/>
      <c r="EU40" s="145"/>
      <c r="EV40" s="391"/>
      <c r="EX40" s="363"/>
      <c r="EY40" s="369"/>
      <c r="EZ40" s="275"/>
      <c r="FA40" s="169" t="s">
        <v>8</v>
      </c>
      <c r="FB40" s="157"/>
      <c r="FC40" s="158"/>
      <c r="FD40" s="389"/>
      <c r="FF40" s="363"/>
      <c r="FG40" s="369"/>
      <c r="FH40" s="275"/>
      <c r="FI40" s="169" t="s">
        <v>8</v>
      </c>
      <c r="FJ40" s="28">
        <v>21.5</v>
      </c>
      <c r="FK40" s="158">
        <f t="shared" si="4"/>
        <v>107.5</v>
      </c>
      <c r="FL40" s="389"/>
      <c r="FN40" s="378"/>
      <c r="FO40" s="408"/>
      <c r="FP40" s="275"/>
      <c r="FQ40" s="169" t="s">
        <v>8</v>
      </c>
      <c r="FR40" s="28"/>
      <c r="FS40" s="29"/>
      <c r="FT40" s="389"/>
      <c r="FV40" s="378"/>
      <c r="FW40" s="408"/>
      <c r="FX40" s="275"/>
      <c r="FY40" s="169" t="s">
        <v>8</v>
      </c>
      <c r="FZ40" s="157"/>
      <c r="GA40" s="158"/>
      <c r="GB40" s="389"/>
      <c r="GD40" s="378"/>
      <c r="GE40" s="408"/>
      <c r="GF40" s="275"/>
      <c r="GG40" s="169" t="s">
        <v>8</v>
      </c>
      <c r="GH40" s="157"/>
      <c r="GI40" s="158"/>
      <c r="GJ40" s="389"/>
      <c r="GL40" s="378"/>
      <c r="GM40" s="408"/>
      <c r="GN40" s="275"/>
      <c r="GO40" s="169" t="s">
        <v>8</v>
      </c>
      <c r="GP40" s="157"/>
      <c r="GQ40" s="158"/>
      <c r="GR40" s="389"/>
      <c r="GT40" s="378"/>
      <c r="GU40" s="408"/>
      <c r="GV40" s="275"/>
      <c r="GW40" s="169" t="s">
        <v>8</v>
      </c>
      <c r="GX40" s="157">
        <v>0.5</v>
      </c>
      <c r="GY40" s="158">
        <f>SUM(GX40)*125</f>
        <v>62.5</v>
      </c>
      <c r="GZ40" s="389"/>
    </row>
    <row r="41" spans="1:208" ht="15" customHeight="1" thickBot="1" x14ac:dyDescent="0.3">
      <c r="A41" s="13"/>
      <c r="B41" s="13"/>
      <c r="C41" s="14"/>
      <c r="D41" s="13"/>
      <c r="E41" s="13"/>
      <c r="F41" s="14"/>
      <c r="G41" s="37"/>
      <c r="H41" s="13"/>
      <c r="I41" s="13"/>
      <c r="J41" s="13"/>
      <c r="K41" s="14"/>
      <c r="L41" s="13"/>
      <c r="M41" s="13"/>
      <c r="N41" s="14"/>
      <c r="O41" s="37"/>
      <c r="P41" s="13"/>
      <c r="Q41" s="13"/>
      <c r="R41" s="13"/>
      <c r="S41" s="14"/>
      <c r="T41" s="13"/>
      <c r="U41" s="13"/>
      <c r="V41" s="14"/>
      <c r="W41" s="37"/>
      <c r="X41" s="13"/>
      <c r="Y41" s="13"/>
      <c r="Z41" s="13"/>
      <c r="AA41" s="14"/>
      <c r="AB41" s="13"/>
      <c r="AC41" s="13"/>
      <c r="AD41" s="14"/>
      <c r="AE41" s="37"/>
      <c r="AF41" s="13"/>
      <c r="AG41" s="13"/>
      <c r="AH41" s="13"/>
      <c r="AI41" s="14"/>
      <c r="AJ41" s="13"/>
      <c r="AK41" s="13"/>
      <c r="AL41" s="14"/>
      <c r="AM41" s="37"/>
      <c r="AN41" s="13"/>
      <c r="AO41" s="125"/>
      <c r="AP41" s="13"/>
      <c r="AQ41" s="14"/>
      <c r="AR41" s="13"/>
      <c r="AS41" s="13"/>
      <c r="AT41" s="14"/>
      <c r="AU41" s="37"/>
      <c r="AV41" s="13"/>
      <c r="AW41" s="125"/>
      <c r="AX41" s="13"/>
      <c r="AY41" s="14"/>
      <c r="AZ41" s="13"/>
      <c r="BA41" s="13"/>
      <c r="BB41" s="14"/>
      <c r="BC41" s="37"/>
      <c r="BD41" s="13"/>
      <c r="BE41" s="125"/>
      <c r="BF41" s="13"/>
      <c r="BG41" s="14"/>
      <c r="BH41" s="13"/>
      <c r="BI41" s="13"/>
      <c r="BJ41" s="14"/>
      <c r="BK41" s="37"/>
      <c r="BL41" s="13"/>
      <c r="BN41" s="13"/>
      <c r="BO41" s="14"/>
      <c r="BP41" s="13"/>
      <c r="BQ41" s="13"/>
      <c r="BR41" s="14"/>
      <c r="BS41" s="37"/>
      <c r="BT41" s="13"/>
      <c r="BV41" s="13"/>
      <c r="BW41" s="14"/>
      <c r="BX41" s="13"/>
      <c r="BY41" s="13"/>
      <c r="BZ41" s="14"/>
      <c r="CA41" s="37"/>
      <c r="CB41" s="13"/>
      <c r="CD41" s="13"/>
      <c r="CE41" s="14"/>
      <c r="CF41" s="13"/>
      <c r="CG41" s="13"/>
      <c r="CH41" s="14"/>
      <c r="CI41" s="37"/>
      <c r="CJ41" s="13"/>
      <c r="CL41" s="13"/>
      <c r="CM41" s="14"/>
      <c r="CN41" s="13"/>
      <c r="CO41" s="13"/>
      <c r="CP41" s="14"/>
      <c r="CQ41" s="37"/>
      <c r="CR41" s="13"/>
      <c r="CT41" s="13"/>
      <c r="CU41" s="14"/>
      <c r="CV41" s="13"/>
      <c r="CW41" s="13"/>
      <c r="CX41" s="14"/>
      <c r="CY41" s="37"/>
      <c r="CZ41" s="13"/>
      <c r="DB41" s="13"/>
      <c r="DC41" s="14"/>
      <c r="DD41" s="13"/>
      <c r="DE41" s="13"/>
      <c r="DF41" s="14"/>
      <c r="DG41" s="37"/>
      <c r="DH41" s="13"/>
      <c r="DJ41" s="13"/>
      <c r="DK41" s="14"/>
      <c r="DL41" s="13"/>
      <c r="DM41" s="13"/>
      <c r="DN41" s="14"/>
      <c r="DO41" s="37"/>
      <c r="DP41" s="13"/>
      <c r="DR41" s="13"/>
      <c r="DS41" s="14"/>
      <c r="DT41" s="13"/>
      <c r="DU41" s="13"/>
      <c r="DV41" s="14"/>
      <c r="DW41" s="37"/>
      <c r="DX41" s="13"/>
      <c r="DZ41" s="13"/>
      <c r="EA41" s="14"/>
      <c r="EB41" s="13"/>
      <c r="EC41" s="13"/>
      <c r="ED41" s="14"/>
      <c r="EE41" s="37"/>
      <c r="EF41" s="13"/>
      <c r="EH41" s="13"/>
      <c r="EI41" s="14"/>
      <c r="EJ41" s="13"/>
      <c r="EK41" s="13"/>
      <c r="EL41" s="14"/>
      <c r="EM41" s="37"/>
      <c r="EN41" s="13"/>
      <c r="EP41" s="13"/>
      <c r="EQ41" s="14"/>
      <c r="ER41" s="13"/>
      <c r="ES41" s="13"/>
      <c r="ET41" s="14"/>
      <c r="EU41" s="37"/>
      <c r="EV41" s="13"/>
      <c r="EX41" s="13"/>
      <c r="EY41" s="14"/>
      <c r="EZ41" s="13"/>
      <c r="FA41" s="13"/>
      <c r="FB41" s="14"/>
      <c r="FC41" s="37"/>
      <c r="FD41" s="13"/>
      <c r="FF41" s="13"/>
      <c r="FG41" s="14"/>
      <c r="FH41" s="13"/>
      <c r="FI41" s="13"/>
      <c r="FJ41" s="14"/>
      <c r="FK41" s="37"/>
      <c r="FL41" s="13"/>
      <c r="FN41" s="13"/>
      <c r="FO41" s="14"/>
      <c r="FP41" s="13"/>
      <c r="FQ41" s="13"/>
      <c r="FR41" s="14"/>
      <c r="FS41" s="37"/>
      <c r="FT41" s="13"/>
      <c r="FV41" s="13"/>
      <c r="FW41" s="14"/>
      <c r="FX41" s="13"/>
      <c r="FY41" s="13"/>
      <c r="FZ41" s="14"/>
      <c r="GA41" s="37"/>
      <c r="GB41" s="13"/>
      <c r="GD41" s="13"/>
      <c r="GE41" s="14"/>
      <c r="GF41" s="13"/>
      <c r="GG41" s="13"/>
      <c r="GH41" s="14"/>
      <c r="GI41" s="37"/>
      <c r="GJ41" s="13"/>
      <c r="GL41" s="13"/>
      <c r="GM41" s="14"/>
      <c r="GN41" s="13"/>
      <c r="GO41" s="13"/>
      <c r="GP41" s="14"/>
      <c r="GQ41" s="37"/>
      <c r="GR41" s="13"/>
      <c r="GT41" s="13"/>
      <c r="GU41" s="14"/>
      <c r="GV41" s="13"/>
      <c r="GW41" s="13"/>
      <c r="GX41" s="14"/>
      <c r="GY41" s="37"/>
      <c r="GZ41" s="13"/>
    </row>
    <row r="42" spans="1:208" ht="15" customHeight="1" x14ac:dyDescent="0.25">
      <c r="A42" s="13"/>
      <c r="B42" s="317" t="s">
        <v>43</v>
      </c>
      <c r="C42" s="318"/>
      <c r="D42" s="329" t="s">
        <v>1</v>
      </c>
      <c r="E42" s="315"/>
      <c r="F42" s="33">
        <f>SUM(F13:F40)</f>
        <v>2</v>
      </c>
      <c r="G42" s="34">
        <f>SUM(G13:G40)</f>
        <v>10</v>
      </c>
      <c r="H42" s="38"/>
      <c r="I42" s="13"/>
      <c r="J42" s="317" t="s">
        <v>43</v>
      </c>
      <c r="K42" s="318"/>
      <c r="L42" s="315" t="s">
        <v>1</v>
      </c>
      <c r="M42" s="315"/>
      <c r="N42" s="33">
        <f>SUM(N13:N41)</f>
        <v>2</v>
      </c>
      <c r="O42" s="34">
        <f>SUM(O13:O40)</f>
        <v>250</v>
      </c>
      <c r="P42" s="38"/>
      <c r="Q42" s="13"/>
      <c r="R42" s="317" t="s">
        <v>43</v>
      </c>
      <c r="S42" s="318"/>
      <c r="T42" s="315" t="s">
        <v>1</v>
      </c>
      <c r="U42" s="315"/>
      <c r="V42" s="33">
        <f>SUM(V13:V40)</f>
        <v>40</v>
      </c>
      <c r="W42" s="34">
        <f>SUM(V42*5)</f>
        <v>200</v>
      </c>
      <c r="X42" s="38"/>
      <c r="Y42" s="13"/>
      <c r="Z42" s="317" t="s">
        <v>43</v>
      </c>
      <c r="AA42" s="318"/>
      <c r="AB42" s="315" t="s">
        <v>1</v>
      </c>
      <c r="AC42" s="315"/>
      <c r="AD42" s="33">
        <f>SUM(AD13:AD40)</f>
        <v>1</v>
      </c>
      <c r="AE42" s="34">
        <f>SUM(AE13:AE40)</f>
        <v>125</v>
      </c>
      <c r="AF42" s="38"/>
      <c r="AG42" s="13"/>
      <c r="AH42" s="317" t="s">
        <v>43</v>
      </c>
      <c r="AI42" s="318"/>
      <c r="AJ42" s="315" t="s">
        <v>1</v>
      </c>
      <c r="AK42" s="315"/>
      <c r="AL42" s="33">
        <f>SUM(AL13:AL40)</f>
        <v>448</v>
      </c>
      <c r="AM42" s="34">
        <f>SUM(AM13:AM40)</f>
        <v>2240</v>
      </c>
      <c r="AN42" s="38"/>
      <c r="AO42" s="125"/>
      <c r="AP42" s="317" t="s">
        <v>43</v>
      </c>
      <c r="AQ42" s="318"/>
      <c r="AR42" s="315" t="s">
        <v>1</v>
      </c>
      <c r="AS42" s="315"/>
      <c r="AT42" s="33">
        <f>SUM(AT13:AT40)</f>
        <v>1820</v>
      </c>
      <c r="AU42" s="34">
        <f>SUM(AU13:AU40)</f>
        <v>9100</v>
      </c>
      <c r="AV42" s="38"/>
      <c r="AW42" s="125"/>
      <c r="AX42" s="317" t="s">
        <v>43</v>
      </c>
      <c r="AY42" s="318"/>
      <c r="AZ42" s="315" t="s">
        <v>1</v>
      </c>
      <c r="BA42" s="315"/>
      <c r="BB42" s="33">
        <f>SUM(BB13:BB40)</f>
        <v>16</v>
      </c>
      <c r="BC42" s="34">
        <f>SUM(BC13:BC40)</f>
        <v>80</v>
      </c>
      <c r="BD42" s="38"/>
      <c r="BE42" s="125"/>
      <c r="BF42" s="317" t="s">
        <v>43</v>
      </c>
      <c r="BG42" s="318"/>
      <c r="BH42" s="315" t="s">
        <v>1</v>
      </c>
      <c r="BI42" s="315"/>
      <c r="BJ42" s="33">
        <f>SUM(BJ13:BJ40)</f>
        <v>296</v>
      </c>
      <c r="BK42" s="34">
        <f>SUM(BK13:BK40)</f>
        <v>1480</v>
      </c>
      <c r="BL42" s="38"/>
      <c r="BN42" s="317" t="s">
        <v>43</v>
      </c>
      <c r="BO42" s="318"/>
      <c r="BP42" s="315" t="s">
        <v>1</v>
      </c>
      <c r="BQ42" s="315"/>
      <c r="BR42" s="33">
        <f>SUM(BR13:BR40)</f>
        <v>2</v>
      </c>
      <c r="BS42" s="34">
        <f>SUM(BS13:BS40)</f>
        <v>250</v>
      </c>
      <c r="BT42" s="38"/>
      <c r="BV42" s="317" t="s">
        <v>43</v>
      </c>
      <c r="BW42" s="318"/>
      <c r="BX42" s="315" t="s">
        <v>1</v>
      </c>
      <c r="BY42" s="315"/>
      <c r="BZ42" s="33">
        <f>SUM(BZ13:BZ40)</f>
        <v>12</v>
      </c>
      <c r="CA42" s="34">
        <f>SUM(CA13:CA40)</f>
        <v>60</v>
      </c>
      <c r="CB42" s="38"/>
      <c r="CD42" s="317" t="s">
        <v>43</v>
      </c>
      <c r="CE42" s="318"/>
      <c r="CF42" s="315" t="s">
        <v>1</v>
      </c>
      <c r="CG42" s="315"/>
      <c r="CH42" s="33">
        <f>SUM(CH13:CH40)</f>
        <v>16</v>
      </c>
      <c r="CI42" s="34">
        <f>SUM(CI13:CI40)</f>
        <v>80</v>
      </c>
      <c r="CJ42" s="38"/>
      <c r="CL42" s="317" t="s">
        <v>43</v>
      </c>
      <c r="CM42" s="318"/>
      <c r="CN42" s="315" t="s">
        <v>1</v>
      </c>
      <c r="CO42" s="315"/>
      <c r="CP42" s="33">
        <f>SUM(CP13:CP40)</f>
        <v>4</v>
      </c>
      <c r="CQ42" s="34">
        <f>SUM(CQ13:CQ40)</f>
        <v>20</v>
      </c>
      <c r="CR42" s="38"/>
      <c r="CT42" s="317" t="s">
        <v>43</v>
      </c>
      <c r="CU42" s="318"/>
      <c r="CV42" s="315" t="s">
        <v>1</v>
      </c>
      <c r="CW42" s="315"/>
      <c r="CX42" s="33">
        <f>SUM(CX13:CX40)</f>
        <v>1260</v>
      </c>
      <c r="CY42" s="34">
        <f>SUM(CY13:CY40)</f>
        <v>6300</v>
      </c>
      <c r="CZ42" s="38"/>
      <c r="DB42" s="317" t="s">
        <v>43</v>
      </c>
      <c r="DC42" s="318"/>
      <c r="DD42" s="315" t="s">
        <v>1</v>
      </c>
      <c r="DE42" s="315"/>
      <c r="DF42" s="33">
        <f>SUM(DF13:DF40)</f>
        <v>26</v>
      </c>
      <c r="DG42" s="34">
        <f>SUM(DG13:DG40)</f>
        <v>130</v>
      </c>
      <c r="DH42" s="38"/>
      <c r="DJ42" s="317" t="s">
        <v>43</v>
      </c>
      <c r="DK42" s="318"/>
      <c r="DL42" s="315" t="s">
        <v>1</v>
      </c>
      <c r="DM42" s="315"/>
      <c r="DN42" s="33">
        <f>SUM(DN13:DN40)</f>
        <v>7</v>
      </c>
      <c r="DO42" s="34">
        <f>SUM(DO13:DO40)</f>
        <v>35</v>
      </c>
      <c r="DP42" s="38"/>
      <c r="DR42" s="317" t="s">
        <v>43</v>
      </c>
      <c r="DS42" s="318"/>
      <c r="DT42" s="315" t="s">
        <v>1</v>
      </c>
      <c r="DU42" s="315"/>
      <c r="DV42" s="33">
        <f>SUM(DV13:DV40)</f>
        <v>16</v>
      </c>
      <c r="DW42" s="34">
        <f>SUM(DW13:DW40)</f>
        <v>80</v>
      </c>
      <c r="DX42" s="38"/>
      <c r="DZ42" s="317" t="s">
        <v>43</v>
      </c>
      <c r="EA42" s="318"/>
      <c r="EB42" s="315" t="s">
        <v>1</v>
      </c>
      <c r="EC42" s="315"/>
      <c r="ED42" s="33">
        <f>SUM(ED13:ED40)</f>
        <v>168</v>
      </c>
      <c r="EE42" s="34">
        <f>SUM(EE13:EE40)</f>
        <v>840</v>
      </c>
      <c r="EF42" s="38"/>
      <c r="EH42" s="317" t="s">
        <v>43</v>
      </c>
      <c r="EI42" s="318"/>
      <c r="EJ42" s="315" t="s">
        <v>1</v>
      </c>
      <c r="EK42" s="315"/>
      <c r="EL42" s="33">
        <f>SUM(EL13:EL40)</f>
        <v>10808</v>
      </c>
      <c r="EM42" s="34">
        <f>SUM(EM13:EM40)</f>
        <v>54040</v>
      </c>
      <c r="EN42" s="38"/>
      <c r="EP42" s="317" t="s">
        <v>43</v>
      </c>
      <c r="EQ42" s="318"/>
      <c r="ER42" s="315" t="s">
        <v>1</v>
      </c>
      <c r="ES42" s="315"/>
      <c r="ET42" s="33">
        <f>SUM(ET13:ET40)</f>
        <v>2</v>
      </c>
      <c r="EU42" s="34">
        <f>SUM(EU13:EU40)</f>
        <v>10</v>
      </c>
      <c r="EV42" s="38"/>
      <c r="EX42" s="317" t="s">
        <v>43</v>
      </c>
      <c r="EY42" s="318"/>
      <c r="EZ42" s="315" t="s">
        <v>1</v>
      </c>
      <c r="FA42" s="315"/>
      <c r="FB42" s="33">
        <f>SUM(FB13:FB40)</f>
        <v>2</v>
      </c>
      <c r="FC42" s="34">
        <f>SUM(FC13:FC40)</f>
        <v>10</v>
      </c>
      <c r="FD42" s="38"/>
      <c r="FF42" s="317" t="s">
        <v>43</v>
      </c>
      <c r="FG42" s="318"/>
      <c r="FH42" s="315" t="s">
        <v>1</v>
      </c>
      <c r="FI42" s="315"/>
      <c r="FJ42" s="33">
        <f>SUM(FJ13:FJ40)</f>
        <v>584.5</v>
      </c>
      <c r="FK42" s="34">
        <f>SUM(FK13:FK40)</f>
        <v>2922.5</v>
      </c>
      <c r="FL42" s="38"/>
      <c r="FN42" s="317" t="s">
        <v>43</v>
      </c>
      <c r="FO42" s="318"/>
      <c r="FP42" s="315" t="s">
        <v>1</v>
      </c>
      <c r="FQ42" s="315"/>
      <c r="FR42" s="33">
        <f>SUM(FR13:FR40)</f>
        <v>30.8</v>
      </c>
      <c r="FS42" s="34">
        <f>SUM(FS13:FS40)</f>
        <v>3850</v>
      </c>
      <c r="FT42" s="38"/>
      <c r="FV42" s="317" t="s">
        <v>43</v>
      </c>
      <c r="FW42" s="318"/>
      <c r="FX42" s="315" t="s">
        <v>1</v>
      </c>
      <c r="FY42" s="315"/>
      <c r="FZ42" s="33">
        <f>SUM(FZ13:FZ40)</f>
        <v>9</v>
      </c>
      <c r="GA42" s="34">
        <f>SUM(GA13:GA40)</f>
        <v>1125</v>
      </c>
      <c r="GB42" s="38"/>
      <c r="GD42" s="317" t="s">
        <v>43</v>
      </c>
      <c r="GE42" s="318"/>
      <c r="GF42" s="315" t="s">
        <v>1</v>
      </c>
      <c r="GG42" s="315"/>
      <c r="GH42" s="33">
        <f>SUM(GH13:GH40)</f>
        <v>24</v>
      </c>
      <c r="GI42" s="34">
        <f>SUM(GI13:GI40)</f>
        <v>3000</v>
      </c>
      <c r="GJ42" s="38"/>
      <c r="GL42" s="317" t="s">
        <v>43</v>
      </c>
      <c r="GM42" s="318"/>
      <c r="GN42" s="315" t="s">
        <v>1</v>
      </c>
      <c r="GO42" s="315"/>
      <c r="GP42" s="33">
        <f>SUM(GP13:GP40)</f>
        <v>1.5</v>
      </c>
      <c r="GQ42" s="34">
        <f>SUM(GQ13:GQ40)</f>
        <v>187.5</v>
      </c>
      <c r="GR42" s="38"/>
      <c r="GT42" s="317" t="s">
        <v>43</v>
      </c>
      <c r="GU42" s="318"/>
      <c r="GV42" s="315" t="s">
        <v>1</v>
      </c>
      <c r="GW42" s="315"/>
      <c r="GX42" s="33">
        <f>SUM(GX13:GX40)</f>
        <v>0.5</v>
      </c>
      <c r="GY42" s="34">
        <f>SUM(GY13:GY40)</f>
        <v>62.5</v>
      </c>
      <c r="GZ42" s="38"/>
    </row>
    <row r="43" spans="1:208" ht="15" customHeight="1" thickBot="1" x14ac:dyDescent="0.3">
      <c r="A43" s="13"/>
      <c r="B43" s="319"/>
      <c r="C43" s="320"/>
      <c r="D43" s="330" t="s">
        <v>3</v>
      </c>
      <c r="E43" s="316"/>
      <c r="F43" s="39">
        <v>0.5</v>
      </c>
      <c r="G43" s="40">
        <f>SUM(F43)*300</f>
        <v>150</v>
      </c>
      <c r="H43" s="41"/>
      <c r="I43" s="13"/>
      <c r="J43" s="319"/>
      <c r="K43" s="320"/>
      <c r="L43" s="316" t="s">
        <v>3</v>
      </c>
      <c r="M43" s="316"/>
      <c r="N43" s="39">
        <v>2</v>
      </c>
      <c r="O43" s="40">
        <f>SUM(N43)*175</f>
        <v>350</v>
      </c>
      <c r="P43" s="41"/>
      <c r="Q43" s="13"/>
      <c r="R43" s="319"/>
      <c r="S43" s="320"/>
      <c r="T43" s="316" t="s">
        <v>3</v>
      </c>
      <c r="U43" s="316"/>
      <c r="V43" s="39">
        <v>2</v>
      </c>
      <c r="W43" s="40">
        <f>SUM(V43)*300</f>
        <v>600</v>
      </c>
      <c r="X43" s="41"/>
      <c r="Y43" s="13"/>
      <c r="Z43" s="319"/>
      <c r="AA43" s="320"/>
      <c r="AB43" s="316" t="s">
        <v>3</v>
      </c>
      <c r="AC43" s="316"/>
      <c r="AD43" s="39">
        <v>1</v>
      </c>
      <c r="AE43" s="40">
        <f>SUM(AD43)*175</f>
        <v>175</v>
      </c>
      <c r="AF43" s="41"/>
      <c r="AG43" s="13"/>
      <c r="AH43" s="319"/>
      <c r="AI43" s="320"/>
      <c r="AJ43" s="316" t="s">
        <v>3</v>
      </c>
      <c r="AK43" s="316"/>
      <c r="AL43" s="39">
        <v>4</v>
      </c>
      <c r="AM43" s="40">
        <f>SUM(AL43)*300</f>
        <v>1200</v>
      </c>
      <c r="AN43" s="41"/>
      <c r="AO43" s="125"/>
      <c r="AP43" s="319"/>
      <c r="AQ43" s="320"/>
      <c r="AR43" s="316" t="s">
        <v>3</v>
      </c>
      <c r="AS43" s="316"/>
      <c r="AT43" s="39">
        <v>26</v>
      </c>
      <c r="AU43" s="40">
        <f>SUM(AT43)*300</f>
        <v>7800</v>
      </c>
      <c r="AV43" s="41"/>
      <c r="AW43" s="125"/>
      <c r="AX43" s="319"/>
      <c r="AY43" s="320"/>
      <c r="AZ43" s="316" t="s">
        <v>3</v>
      </c>
      <c r="BA43" s="316"/>
      <c r="BB43" s="39">
        <v>0.2</v>
      </c>
      <c r="BC43" s="40">
        <f>SUM(BB43)*300</f>
        <v>60</v>
      </c>
      <c r="BD43" s="41"/>
      <c r="BE43" s="125"/>
      <c r="BF43" s="319"/>
      <c r="BG43" s="320"/>
      <c r="BH43" s="316" t="s">
        <v>3</v>
      </c>
      <c r="BI43" s="316"/>
      <c r="BJ43" s="39">
        <v>32</v>
      </c>
      <c r="BK43" s="40">
        <f>SUM(BJ43)*300</f>
        <v>9600</v>
      </c>
      <c r="BL43" s="41"/>
      <c r="BN43" s="319"/>
      <c r="BO43" s="320"/>
      <c r="BP43" s="316" t="s">
        <v>3</v>
      </c>
      <c r="BQ43" s="316"/>
      <c r="BR43" s="39">
        <v>2</v>
      </c>
      <c r="BS43" s="40">
        <f>SUM(BR43)*175</f>
        <v>350</v>
      </c>
      <c r="BT43" s="41"/>
      <c r="BV43" s="319"/>
      <c r="BW43" s="320"/>
      <c r="BX43" s="316" t="s">
        <v>3</v>
      </c>
      <c r="BY43" s="316"/>
      <c r="BZ43" s="39">
        <v>0.4</v>
      </c>
      <c r="CA43" s="40">
        <f>SUM(BZ43)*300</f>
        <v>120</v>
      </c>
      <c r="CB43" s="41"/>
      <c r="CD43" s="319"/>
      <c r="CE43" s="320"/>
      <c r="CF43" s="316" t="s">
        <v>3</v>
      </c>
      <c r="CG43" s="316"/>
      <c r="CH43" s="39">
        <v>0.5</v>
      </c>
      <c r="CI43" s="40">
        <f>SUM(CH43)*300</f>
        <v>150</v>
      </c>
      <c r="CJ43" s="41"/>
      <c r="CL43" s="319"/>
      <c r="CM43" s="320"/>
      <c r="CN43" s="316" t="s">
        <v>3</v>
      </c>
      <c r="CO43" s="316"/>
      <c r="CP43" s="39">
        <v>0.6</v>
      </c>
      <c r="CQ43" s="40">
        <f>SUM(CP43)*300</f>
        <v>180</v>
      </c>
      <c r="CR43" s="41"/>
      <c r="CT43" s="319"/>
      <c r="CU43" s="320"/>
      <c r="CV43" s="316" t="s">
        <v>3</v>
      </c>
      <c r="CW43" s="316"/>
      <c r="CX43" s="39">
        <v>16</v>
      </c>
      <c r="CY43" s="40">
        <f>SUM(CX43)*175</f>
        <v>2800</v>
      </c>
      <c r="CZ43" s="41"/>
      <c r="DB43" s="319"/>
      <c r="DC43" s="320"/>
      <c r="DD43" s="316" t="s">
        <v>3</v>
      </c>
      <c r="DE43" s="316"/>
      <c r="DF43" s="39">
        <v>1.5</v>
      </c>
      <c r="DG43" s="40">
        <f>SUM(DF43)*300</f>
        <v>450</v>
      </c>
      <c r="DH43" s="41"/>
      <c r="DJ43" s="319"/>
      <c r="DK43" s="320"/>
      <c r="DL43" s="316" t="s">
        <v>3</v>
      </c>
      <c r="DM43" s="316"/>
      <c r="DN43" s="39">
        <v>0.2</v>
      </c>
      <c r="DO43" s="40">
        <f>SUM(DN43)*300</f>
        <v>60</v>
      </c>
      <c r="DP43" s="41"/>
      <c r="DR43" s="319"/>
      <c r="DS43" s="320"/>
      <c r="DT43" s="316" t="s">
        <v>3</v>
      </c>
      <c r="DU43" s="316"/>
      <c r="DV43" s="39">
        <v>0.2</v>
      </c>
      <c r="DW43" s="40">
        <f>SUM(DV43)*300</f>
        <v>60</v>
      </c>
      <c r="DX43" s="41"/>
      <c r="DZ43" s="319"/>
      <c r="EA43" s="320"/>
      <c r="EB43" s="316" t="s">
        <v>3</v>
      </c>
      <c r="EC43" s="316"/>
      <c r="ED43" s="39">
        <v>1.8</v>
      </c>
      <c r="EE43" s="40">
        <f>SUM(ED43)*300</f>
        <v>540</v>
      </c>
      <c r="EF43" s="41"/>
      <c r="EH43" s="319"/>
      <c r="EI43" s="320"/>
      <c r="EJ43" s="316" t="s">
        <v>3</v>
      </c>
      <c r="EK43" s="316"/>
      <c r="EL43" s="39">
        <v>418</v>
      </c>
      <c r="EM43" s="40">
        <f>SUM(EL43)*300</f>
        <v>125400</v>
      </c>
      <c r="EN43" s="41"/>
      <c r="EP43" s="319"/>
      <c r="EQ43" s="320"/>
      <c r="ER43" s="316" t="s">
        <v>3</v>
      </c>
      <c r="ES43" s="316"/>
      <c r="ET43" s="39">
        <v>0.2</v>
      </c>
      <c r="EU43" s="40">
        <f>SUM(ET43)*300</f>
        <v>60</v>
      </c>
      <c r="EV43" s="41"/>
      <c r="EX43" s="319"/>
      <c r="EY43" s="320"/>
      <c r="EZ43" s="316" t="s">
        <v>3</v>
      </c>
      <c r="FA43" s="316"/>
      <c r="FB43" s="39">
        <v>0.2</v>
      </c>
      <c r="FC43" s="40">
        <f>SUM(FB43)*300</f>
        <v>60</v>
      </c>
      <c r="FD43" s="41"/>
      <c r="FF43" s="319"/>
      <c r="FG43" s="320"/>
      <c r="FH43" s="316" t="s">
        <v>3</v>
      </c>
      <c r="FI43" s="316"/>
      <c r="FJ43" s="39">
        <v>3</v>
      </c>
      <c r="FK43" s="40">
        <f>SUM(FJ43)*300</f>
        <v>900</v>
      </c>
      <c r="FL43" s="41"/>
      <c r="FN43" s="319"/>
      <c r="FO43" s="320"/>
      <c r="FP43" s="316" t="s">
        <v>3</v>
      </c>
      <c r="FQ43" s="316"/>
      <c r="FR43" s="39">
        <v>30.8</v>
      </c>
      <c r="FS43" s="40">
        <f>SUM(FR43)*175</f>
        <v>5390</v>
      </c>
      <c r="FT43" s="41"/>
      <c r="FV43" s="319"/>
      <c r="FW43" s="320"/>
      <c r="FX43" s="316" t="s">
        <v>3</v>
      </c>
      <c r="FY43" s="316"/>
      <c r="FZ43" s="39">
        <v>9</v>
      </c>
      <c r="GA43" s="40">
        <f>SUM(FZ43)*175</f>
        <v>1575</v>
      </c>
      <c r="GB43" s="41"/>
      <c r="GD43" s="319"/>
      <c r="GE43" s="320"/>
      <c r="GF43" s="316" t="s">
        <v>3</v>
      </c>
      <c r="GG43" s="316"/>
      <c r="GH43" s="39">
        <v>24</v>
      </c>
      <c r="GI43" s="40">
        <f>SUM(GH43)*175</f>
        <v>4200</v>
      </c>
      <c r="GJ43" s="41"/>
      <c r="GL43" s="319"/>
      <c r="GM43" s="320"/>
      <c r="GN43" s="316" t="s">
        <v>3</v>
      </c>
      <c r="GO43" s="316"/>
      <c r="GP43" s="39">
        <v>1.5</v>
      </c>
      <c r="GQ43" s="40">
        <f>SUM(GP43)*175</f>
        <v>262.5</v>
      </c>
      <c r="GR43" s="41"/>
      <c r="GT43" s="319"/>
      <c r="GU43" s="320"/>
      <c r="GV43" s="316" t="s">
        <v>3</v>
      </c>
      <c r="GW43" s="316"/>
      <c r="GX43" s="39">
        <v>0.5</v>
      </c>
      <c r="GY43" s="40">
        <f>SUM(GX43)*175</f>
        <v>87.5</v>
      </c>
      <c r="GZ43" s="41"/>
    </row>
    <row r="44" spans="1:208" ht="15" customHeight="1" x14ac:dyDescent="0.25"/>
  </sheetData>
  <mergeCells count="508">
    <mergeCell ref="GT11:GZ11"/>
    <mergeCell ref="GT12:GU12"/>
    <mergeCell ref="GV12:GW12"/>
    <mergeCell ref="GT13:GU19"/>
    <mergeCell ref="GV13:GV19"/>
    <mergeCell ref="GZ13:GZ19"/>
    <mergeCell ref="GT20:GU26"/>
    <mergeCell ref="GZ27:GZ33"/>
    <mergeCell ref="GT34:GU40"/>
    <mergeCell ref="GV34:GV40"/>
    <mergeCell ref="GZ34:GZ40"/>
    <mergeCell ref="GV20:GV26"/>
    <mergeCell ref="GZ20:GZ26"/>
    <mergeCell ref="FV34:FW40"/>
    <mergeCell ref="FX34:FX40"/>
    <mergeCell ref="GB34:GB40"/>
    <mergeCell ref="GD42:GE43"/>
    <mergeCell ref="GF42:GG42"/>
    <mergeCell ref="GF43:GG43"/>
    <mergeCell ref="GD27:GE33"/>
    <mergeCell ref="GF27:GF33"/>
    <mergeCell ref="GJ27:GJ33"/>
    <mergeCell ref="GD34:GE40"/>
    <mergeCell ref="GF34:GF40"/>
    <mergeCell ref="GJ34:GJ40"/>
    <mergeCell ref="GL42:GM43"/>
    <mergeCell ref="GN42:GO42"/>
    <mergeCell ref="GN43:GO43"/>
    <mergeCell ref="FX20:FX26"/>
    <mergeCell ref="GB20:GB26"/>
    <mergeCell ref="GT42:GU43"/>
    <mergeCell ref="GV42:GW42"/>
    <mergeCell ref="GV43:GW43"/>
    <mergeCell ref="GT27:GU33"/>
    <mergeCell ref="GV27:GV33"/>
    <mergeCell ref="GL27:GM33"/>
    <mergeCell ref="GN27:GN33"/>
    <mergeCell ref="GR27:GR33"/>
    <mergeCell ref="GL34:GM40"/>
    <mergeCell ref="GN34:GN40"/>
    <mergeCell ref="GR34:GR40"/>
    <mergeCell ref="GR13:GR19"/>
    <mergeCell ref="GL20:GM26"/>
    <mergeCell ref="GF20:GF26"/>
    <mergeCell ref="GJ20:GJ26"/>
    <mergeCell ref="GD11:GJ11"/>
    <mergeCell ref="GD12:GE12"/>
    <mergeCell ref="GF12:GG12"/>
    <mergeCell ref="GD13:GE19"/>
    <mergeCell ref="GF13:GF19"/>
    <mergeCell ref="GJ13:GJ19"/>
    <mergeCell ref="GD20:GE26"/>
    <mergeCell ref="GN20:GN26"/>
    <mergeCell ref="GR20:GR26"/>
    <mergeCell ref="GL11:GR11"/>
    <mergeCell ref="GL12:GM12"/>
    <mergeCell ref="GN12:GO12"/>
    <mergeCell ref="GL13:GM19"/>
    <mergeCell ref="GN13:GN19"/>
    <mergeCell ref="FN42:FO43"/>
    <mergeCell ref="FP42:FQ42"/>
    <mergeCell ref="FP43:FQ43"/>
    <mergeCell ref="FV11:GB11"/>
    <mergeCell ref="FV12:FW12"/>
    <mergeCell ref="FX12:FY12"/>
    <mergeCell ref="FV13:FW19"/>
    <mergeCell ref="FX13:FX19"/>
    <mergeCell ref="GB13:GB19"/>
    <mergeCell ref="FV20:FW26"/>
    <mergeCell ref="FP20:FP26"/>
    <mergeCell ref="FT20:FT26"/>
    <mergeCell ref="FN27:FO33"/>
    <mergeCell ref="FP27:FP33"/>
    <mergeCell ref="FT27:FT33"/>
    <mergeCell ref="FN34:FO40"/>
    <mergeCell ref="FP34:FP40"/>
    <mergeCell ref="FT34:FT40"/>
    <mergeCell ref="FV42:FW43"/>
    <mergeCell ref="FX42:FY42"/>
    <mergeCell ref="FX43:FY43"/>
    <mergeCell ref="FV27:FW33"/>
    <mergeCell ref="FX27:FX33"/>
    <mergeCell ref="GB27:GB33"/>
    <mergeCell ref="ER43:ES43"/>
    <mergeCell ref="EZ43:FA43"/>
    <mergeCell ref="FH43:FI43"/>
    <mergeCell ref="FN11:FT11"/>
    <mergeCell ref="FN12:FO12"/>
    <mergeCell ref="FP12:FQ12"/>
    <mergeCell ref="FN13:FO19"/>
    <mergeCell ref="FP13:FP19"/>
    <mergeCell ref="FT13:FT19"/>
    <mergeCell ref="FN20:FO26"/>
    <mergeCell ref="ER42:ES42"/>
    <mergeCell ref="EX42:EY43"/>
    <mergeCell ref="EZ42:FA42"/>
    <mergeCell ref="FF42:FG43"/>
    <mergeCell ref="FH42:FI42"/>
    <mergeCell ref="FF34:FG40"/>
    <mergeCell ref="FH34:FH40"/>
    <mergeCell ref="FL34:FL40"/>
    <mergeCell ref="EV34:EV40"/>
    <mergeCell ref="EX34:EY40"/>
    <mergeCell ref="EZ34:EZ40"/>
    <mergeCell ref="FD34:FD40"/>
    <mergeCell ref="FF27:FG33"/>
    <mergeCell ref="FH27:FH33"/>
    <mergeCell ref="D43:E43"/>
    <mergeCell ref="L43:M43"/>
    <mergeCell ref="T43:U43"/>
    <mergeCell ref="AB43:AC43"/>
    <mergeCell ref="AJ43:AK43"/>
    <mergeCell ref="DT42:DU42"/>
    <mergeCell ref="DZ42:EA43"/>
    <mergeCell ref="EB42:EC42"/>
    <mergeCell ref="EH42:EI43"/>
    <mergeCell ref="BX42:BY42"/>
    <mergeCell ref="CD42:CE43"/>
    <mergeCell ref="CF42:CG42"/>
    <mergeCell ref="CL42:CM43"/>
    <mergeCell ref="CN42:CO42"/>
    <mergeCell ref="CT42:CU43"/>
    <mergeCell ref="BX43:BY43"/>
    <mergeCell ref="CF43:CG43"/>
    <mergeCell ref="CN43:CO43"/>
    <mergeCell ref="AZ42:BA42"/>
    <mergeCell ref="BF42:BG43"/>
    <mergeCell ref="BH42:BI42"/>
    <mergeCell ref="BN42:BO43"/>
    <mergeCell ref="BP42:BQ42"/>
    <mergeCell ref="BV42:BW43"/>
    <mergeCell ref="EJ42:EK42"/>
    <mergeCell ref="EP42:EQ43"/>
    <mergeCell ref="DT43:DU43"/>
    <mergeCell ref="EB43:EC43"/>
    <mergeCell ref="EJ43:EK43"/>
    <mergeCell ref="CV42:CW42"/>
    <mergeCell ref="DB42:DC43"/>
    <mergeCell ref="DD42:DE42"/>
    <mergeCell ref="DJ42:DK43"/>
    <mergeCell ref="DL42:DM42"/>
    <mergeCell ref="DR42:DS43"/>
    <mergeCell ref="CV43:CW43"/>
    <mergeCell ref="DD43:DE43"/>
    <mergeCell ref="DL43:DM43"/>
    <mergeCell ref="AZ43:BA43"/>
    <mergeCell ref="BH43:BI43"/>
    <mergeCell ref="BP43:BQ43"/>
    <mergeCell ref="AB42:AC42"/>
    <mergeCell ref="AH42:AI43"/>
    <mergeCell ref="AJ42:AK42"/>
    <mergeCell ref="AP42:AQ43"/>
    <mergeCell ref="AR42:AS42"/>
    <mergeCell ref="AX42:AY43"/>
    <mergeCell ref="AR43:AS43"/>
    <mergeCell ref="B42:C43"/>
    <mergeCell ref="D42:E42"/>
    <mergeCell ref="J42:K43"/>
    <mergeCell ref="L42:M42"/>
    <mergeCell ref="R42:S43"/>
    <mergeCell ref="T42:U42"/>
    <mergeCell ref="Z42:AA43"/>
    <mergeCell ref="EP34:EQ40"/>
    <mergeCell ref="ER34:ER40"/>
    <mergeCell ref="DZ34:EA40"/>
    <mergeCell ref="EB34:EB40"/>
    <mergeCell ref="EF34:EF40"/>
    <mergeCell ref="EH34:EI40"/>
    <mergeCell ref="EJ34:EJ40"/>
    <mergeCell ref="EN34:EN40"/>
    <mergeCell ref="DJ34:DK40"/>
    <mergeCell ref="DL34:DL40"/>
    <mergeCell ref="DP34:DP40"/>
    <mergeCell ref="DR34:DS40"/>
    <mergeCell ref="DT34:DT40"/>
    <mergeCell ref="DX34:DX40"/>
    <mergeCell ref="CT34:CU40"/>
    <mergeCell ref="CV34:CV40"/>
    <mergeCell ref="CZ34:CZ40"/>
    <mergeCell ref="DB34:DC40"/>
    <mergeCell ref="DD34:DD40"/>
    <mergeCell ref="DH34:DH40"/>
    <mergeCell ref="CD34:CE40"/>
    <mergeCell ref="CF34:CF40"/>
    <mergeCell ref="CJ34:CJ40"/>
    <mergeCell ref="CL34:CM40"/>
    <mergeCell ref="CN34:CN40"/>
    <mergeCell ref="CR34:CR40"/>
    <mergeCell ref="BN34:BO40"/>
    <mergeCell ref="BP34:BP40"/>
    <mergeCell ref="BT34:BT40"/>
    <mergeCell ref="BV34:BW40"/>
    <mergeCell ref="BX34:BX40"/>
    <mergeCell ref="CB34:CB40"/>
    <mergeCell ref="AX34:AY40"/>
    <mergeCell ref="AZ34:AZ40"/>
    <mergeCell ref="BD34:BD40"/>
    <mergeCell ref="BF34:BG40"/>
    <mergeCell ref="BH34:BH40"/>
    <mergeCell ref="BL34:BL40"/>
    <mergeCell ref="AH34:AI40"/>
    <mergeCell ref="AJ34:AJ40"/>
    <mergeCell ref="AN34:AN40"/>
    <mergeCell ref="AP34:AQ40"/>
    <mergeCell ref="AR34:AR40"/>
    <mergeCell ref="AV34:AV40"/>
    <mergeCell ref="R34:S40"/>
    <mergeCell ref="T34:T40"/>
    <mergeCell ref="X34:X40"/>
    <mergeCell ref="Z34:AA40"/>
    <mergeCell ref="AB34:AB40"/>
    <mergeCell ref="AF34:AF40"/>
    <mergeCell ref="B34:C40"/>
    <mergeCell ref="D34:D40"/>
    <mergeCell ref="H34:H40"/>
    <mergeCell ref="J34:K40"/>
    <mergeCell ref="L34:L40"/>
    <mergeCell ref="P34:P40"/>
    <mergeCell ref="EX27:EY33"/>
    <mergeCell ref="EZ27:EZ33"/>
    <mergeCell ref="FD27:FD33"/>
    <mergeCell ref="DB27:DC33"/>
    <mergeCell ref="DD27:DD33"/>
    <mergeCell ref="DH27:DH33"/>
    <mergeCell ref="DJ27:DK33"/>
    <mergeCell ref="DL27:DL33"/>
    <mergeCell ref="DP27:DP33"/>
    <mergeCell ref="CL27:CM33"/>
    <mergeCell ref="CN27:CN33"/>
    <mergeCell ref="CR27:CR33"/>
    <mergeCell ref="CT27:CU33"/>
    <mergeCell ref="CV27:CV33"/>
    <mergeCell ref="CZ27:CZ33"/>
    <mergeCell ref="BV27:BW33"/>
    <mergeCell ref="BX27:BX33"/>
    <mergeCell ref="CB27:CB33"/>
    <mergeCell ref="FL27:FL33"/>
    <mergeCell ref="EH27:EI33"/>
    <mergeCell ref="EJ27:EJ33"/>
    <mergeCell ref="EN27:EN33"/>
    <mergeCell ref="EP27:EQ33"/>
    <mergeCell ref="ER27:ER33"/>
    <mergeCell ref="EV27:EV33"/>
    <mergeCell ref="DR27:DS33"/>
    <mergeCell ref="DT27:DT33"/>
    <mergeCell ref="DX27:DX33"/>
    <mergeCell ref="DZ27:EA33"/>
    <mergeCell ref="EB27:EB33"/>
    <mergeCell ref="EF27:EF33"/>
    <mergeCell ref="CD27:CE33"/>
    <mergeCell ref="CF27:CF33"/>
    <mergeCell ref="CJ27:CJ33"/>
    <mergeCell ref="BF27:BG33"/>
    <mergeCell ref="BH27:BH33"/>
    <mergeCell ref="BL27:BL33"/>
    <mergeCell ref="BN27:BO33"/>
    <mergeCell ref="BP27:BP33"/>
    <mergeCell ref="BT27:BT33"/>
    <mergeCell ref="AP27:AQ33"/>
    <mergeCell ref="AR27:AR33"/>
    <mergeCell ref="AV27:AV33"/>
    <mergeCell ref="AX27:AY33"/>
    <mergeCell ref="AZ27:AZ33"/>
    <mergeCell ref="BD27:BD33"/>
    <mergeCell ref="Z27:AA33"/>
    <mergeCell ref="AB27:AB33"/>
    <mergeCell ref="AF27:AF33"/>
    <mergeCell ref="AH27:AI33"/>
    <mergeCell ref="AJ27:AJ33"/>
    <mergeCell ref="AN27:AN33"/>
    <mergeCell ref="FL20:FL26"/>
    <mergeCell ref="B27:C33"/>
    <mergeCell ref="D27:D33"/>
    <mergeCell ref="H27:H33"/>
    <mergeCell ref="J27:K33"/>
    <mergeCell ref="L27:L33"/>
    <mergeCell ref="P27:P33"/>
    <mergeCell ref="R27:S33"/>
    <mergeCell ref="T27:T33"/>
    <mergeCell ref="X27:X33"/>
    <mergeCell ref="EV20:EV26"/>
    <mergeCell ref="EX20:EY26"/>
    <mergeCell ref="EZ20:EZ26"/>
    <mergeCell ref="FD20:FD26"/>
    <mergeCell ref="FF20:FG26"/>
    <mergeCell ref="FH20:FH26"/>
    <mergeCell ref="EF20:EF26"/>
    <mergeCell ref="EH20:EI26"/>
    <mergeCell ref="EJ20:EJ26"/>
    <mergeCell ref="EN20:EN26"/>
    <mergeCell ref="EP20:EQ26"/>
    <mergeCell ref="ER20:ER26"/>
    <mergeCell ref="DP20:DP26"/>
    <mergeCell ref="DR20:DS26"/>
    <mergeCell ref="DT20:DT26"/>
    <mergeCell ref="DX20:DX26"/>
    <mergeCell ref="DZ20:EA26"/>
    <mergeCell ref="EB20:EB26"/>
    <mergeCell ref="CZ20:CZ26"/>
    <mergeCell ref="DB20:DC26"/>
    <mergeCell ref="DD20:DD26"/>
    <mergeCell ref="DH20:DH26"/>
    <mergeCell ref="DJ20:DK26"/>
    <mergeCell ref="DL20:DL26"/>
    <mergeCell ref="CJ20:CJ26"/>
    <mergeCell ref="CL20:CM26"/>
    <mergeCell ref="CN20:CN26"/>
    <mergeCell ref="CR20:CR26"/>
    <mergeCell ref="CT20:CU26"/>
    <mergeCell ref="CV20:CV26"/>
    <mergeCell ref="BT20:BT26"/>
    <mergeCell ref="BV20:BW26"/>
    <mergeCell ref="BX20:BX26"/>
    <mergeCell ref="CB20:CB26"/>
    <mergeCell ref="CD20:CE26"/>
    <mergeCell ref="CF20:CF26"/>
    <mergeCell ref="BD20:BD26"/>
    <mergeCell ref="BF20:BG26"/>
    <mergeCell ref="BH20:BH26"/>
    <mergeCell ref="BL20:BL26"/>
    <mergeCell ref="BN20:BO26"/>
    <mergeCell ref="BP20:BP26"/>
    <mergeCell ref="AN20:AN26"/>
    <mergeCell ref="AP20:AQ26"/>
    <mergeCell ref="AR20:AR26"/>
    <mergeCell ref="AV20:AV26"/>
    <mergeCell ref="AX20:AY26"/>
    <mergeCell ref="AZ20:AZ26"/>
    <mergeCell ref="X20:X26"/>
    <mergeCell ref="Z20:AA26"/>
    <mergeCell ref="AB20:AB26"/>
    <mergeCell ref="AF20:AF26"/>
    <mergeCell ref="AH20:AI26"/>
    <mergeCell ref="AJ20:AJ26"/>
    <mergeCell ref="FH13:FH19"/>
    <mergeCell ref="FL13:FL19"/>
    <mergeCell ref="B20:C26"/>
    <mergeCell ref="D20:D26"/>
    <mergeCell ref="H20:H26"/>
    <mergeCell ref="J20:K26"/>
    <mergeCell ref="L20:L26"/>
    <mergeCell ref="P20:P26"/>
    <mergeCell ref="R20:S26"/>
    <mergeCell ref="T20:T26"/>
    <mergeCell ref="ER13:ER19"/>
    <mergeCell ref="EV13:EV19"/>
    <mergeCell ref="EX13:EY19"/>
    <mergeCell ref="EZ13:EZ19"/>
    <mergeCell ref="FD13:FD19"/>
    <mergeCell ref="FF13:FG19"/>
    <mergeCell ref="EB13:EB19"/>
    <mergeCell ref="EF13:EF19"/>
    <mergeCell ref="CR13:CR19"/>
    <mergeCell ref="CT13:CU19"/>
    <mergeCell ref="EH13:EI19"/>
    <mergeCell ref="EJ13:EJ19"/>
    <mergeCell ref="EN13:EN19"/>
    <mergeCell ref="EP13:EQ19"/>
    <mergeCell ref="DL13:DL19"/>
    <mergeCell ref="DP13:DP19"/>
    <mergeCell ref="DR13:DS19"/>
    <mergeCell ref="DT13:DT19"/>
    <mergeCell ref="DX13:DX19"/>
    <mergeCell ref="DZ13:EA19"/>
    <mergeCell ref="T13:T19"/>
    <mergeCell ref="X13:X19"/>
    <mergeCell ref="Z13:AA19"/>
    <mergeCell ref="AB13:AB19"/>
    <mergeCell ref="AF13:AF19"/>
    <mergeCell ref="AH13:AI19"/>
    <mergeCell ref="BP13:BP19"/>
    <mergeCell ref="BT13:BT19"/>
    <mergeCell ref="BV13:BW19"/>
    <mergeCell ref="AZ13:AZ19"/>
    <mergeCell ref="BD13:BD19"/>
    <mergeCell ref="BF13:BG19"/>
    <mergeCell ref="BH13:BH19"/>
    <mergeCell ref="BL13:BL19"/>
    <mergeCell ref="BN13:BO19"/>
    <mergeCell ref="DR12:DS12"/>
    <mergeCell ref="DT12:DU12"/>
    <mergeCell ref="DZ12:EA12"/>
    <mergeCell ref="CF12:CG12"/>
    <mergeCell ref="CL12:CM12"/>
    <mergeCell ref="AJ13:AJ19"/>
    <mergeCell ref="AN13:AN19"/>
    <mergeCell ref="AP13:AQ19"/>
    <mergeCell ref="AR13:AR19"/>
    <mergeCell ref="AV13:AV19"/>
    <mergeCell ref="AX13:AY19"/>
    <mergeCell ref="BX13:BX19"/>
    <mergeCell ref="CB13:CB19"/>
    <mergeCell ref="CD13:CE19"/>
    <mergeCell ref="CV13:CV19"/>
    <mergeCell ref="CZ13:CZ19"/>
    <mergeCell ref="DB13:DC19"/>
    <mergeCell ref="DD13:DD19"/>
    <mergeCell ref="DH13:DH19"/>
    <mergeCell ref="DJ13:DK19"/>
    <mergeCell ref="CF13:CF19"/>
    <mergeCell ref="CJ13:CJ19"/>
    <mergeCell ref="CL13:CM19"/>
    <mergeCell ref="CN13:CN19"/>
    <mergeCell ref="BN12:BO12"/>
    <mergeCell ref="BP12:BQ12"/>
    <mergeCell ref="BV12:BW12"/>
    <mergeCell ref="BX12:BY12"/>
    <mergeCell ref="CD12:CE12"/>
    <mergeCell ref="EZ12:FA12"/>
    <mergeCell ref="FF12:FG12"/>
    <mergeCell ref="FH12:FI12"/>
    <mergeCell ref="B13:C19"/>
    <mergeCell ref="D13:D19"/>
    <mergeCell ref="H13:H19"/>
    <mergeCell ref="J13:K19"/>
    <mergeCell ref="L13:L19"/>
    <mergeCell ref="P13:P19"/>
    <mergeCell ref="R13:S19"/>
    <mergeCell ref="EB12:EC12"/>
    <mergeCell ref="EH12:EI12"/>
    <mergeCell ref="EJ12:EK12"/>
    <mergeCell ref="EP12:EQ12"/>
    <mergeCell ref="ER12:ES12"/>
    <mergeCell ref="EX12:EY12"/>
    <mergeCell ref="DD12:DE12"/>
    <mergeCell ref="DJ12:DK12"/>
    <mergeCell ref="DL12:DM12"/>
    <mergeCell ref="BF12:BG12"/>
    <mergeCell ref="FF11:FL11"/>
    <mergeCell ref="B12:C12"/>
    <mergeCell ref="D12:E12"/>
    <mergeCell ref="J12:K12"/>
    <mergeCell ref="L12:M12"/>
    <mergeCell ref="R12:S12"/>
    <mergeCell ref="T12:U12"/>
    <mergeCell ref="Z12:AA12"/>
    <mergeCell ref="AB12:AC12"/>
    <mergeCell ref="AH12:AI12"/>
    <mergeCell ref="DJ11:DP11"/>
    <mergeCell ref="DR11:DX11"/>
    <mergeCell ref="DZ11:EF11"/>
    <mergeCell ref="EH11:EN11"/>
    <mergeCell ref="EP11:EV11"/>
    <mergeCell ref="EX11:FD11"/>
    <mergeCell ref="BN11:BT11"/>
    <mergeCell ref="BV11:CB11"/>
    <mergeCell ref="CN12:CO12"/>
    <mergeCell ref="CT12:CU12"/>
    <mergeCell ref="CV12:CW12"/>
    <mergeCell ref="DB12:DC12"/>
    <mergeCell ref="BH12:BI12"/>
    <mergeCell ref="R6:S7"/>
    <mergeCell ref="T6:T7"/>
    <mergeCell ref="Z6:AA7"/>
    <mergeCell ref="AB6:AB7"/>
    <mergeCell ref="AJ12:AK12"/>
    <mergeCell ref="AP12:AQ12"/>
    <mergeCell ref="AR12:AS12"/>
    <mergeCell ref="AX12:AY12"/>
    <mergeCell ref="AZ12:BA12"/>
    <mergeCell ref="CD11:CJ11"/>
    <mergeCell ref="CL11:CR11"/>
    <mergeCell ref="CT11:CZ11"/>
    <mergeCell ref="DB11:DH11"/>
    <mergeCell ref="BF6:BG7"/>
    <mergeCell ref="BH6:BH7"/>
    <mergeCell ref="B11:H11"/>
    <mergeCell ref="J11:P11"/>
    <mergeCell ref="R11:X11"/>
    <mergeCell ref="Z11:AF11"/>
    <mergeCell ref="AH11:AN11"/>
    <mergeCell ref="AP11:AV11"/>
    <mergeCell ref="AX11:BD11"/>
    <mergeCell ref="BF11:BL11"/>
    <mergeCell ref="AH6:AI7"/>
    <mergeCell ref="AJ6:AJ7"/>
    <mergeCell ref="AP6:AQ7"/>
    <mergeCell ref="AR6:AR7"/>
    <mergeCell ref="AX6:AY7"/>
    <mergeCell ref="AZ6:AZ7"/>
    <mergeCell ref="B6:C7"/>
    <mergeCell ref="D6:D7"/>
    <mergeCell ref="J6:K7"/>
    <mergeCell ref="L6:L7"/>
    <mergeCell ref="AH4:AI5"/>
    <mergeCell ref="AX3:BD3"/>
    <mergeCell ref="BF3:BL3"/>
    <mergeCell ref="B4:C5"/>
    <mergeCell ref="D4:F5"/>
    <mergeCell ref="J4:K5"/>
    <mergeCell ref="L4:N5"/>
    <mergeCell ref="R4:S5"/>
    <mergeCell ref="T4:V5"/>
    <mergeCell ref="Z4:AA5"/>
    <mergeCell ref="AB4:AD5"/>
    <mergeCell ref="B3:H3"/>
    <mergeCell ref="J3:P3"/>
    <mergeCell ref="R3:X3"/>
    <mergeCell ref="Z3:AF3"/>
    <mergeCell ref="AH3:AN3"/>
    <mergeCell ref="AP3:AV3"/>
    <mergeCell ref="BF4:BG5"/>
    <mergeCell ref="BH4:BJ5"/>
    <mergeCell ref="AJ4:AL5"/>
    <mergeCell ref="AP4:AQ5"/>
    <mergeCell ref="AR4:AT5"/>
    <mergeCell ref="AX4:AY5"/>
    <mergeCell ref="AZ4:BB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Z44"/>
  <sheetViews>
    <sheetView topLeftCell="AH22" zoomScale="80" zoomScaleNormal="80" workbookViewId="0">
      <selection activeCell="AT42" sqref="AT42:AU43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5.425781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  <col min="97" max="97" width="5.42578125" customWidth="1"/>
    <col min="98" max="98" width="6" customWidth="1"/>
    <col min="99" max="99" width="6.42578125" customWidth="1"/>
    <col min="100" max="101" width="5.42578125" customWidth="1"/>
    <col min="102" max="102" width="10.85546875" style="2" customWidth="1"/>
    <col min="103" max="103" width="10.7109375" customWidth="1"/>
    <col min="104" max="104" width="12.7109375" customWidth="1"/>
    <col min="105" max="105" width="5.42578125" customWidth="1"/>
    <col min="106" max="106" width="6" customWidth="1"/>
    <col min="107" max="107" width="6.42578125" customWidth="1"/>
    <col min="108" max="109" width="5.42578125" customWidth="1"/>
    <col min="110" max="110" width="10.85546875" style="2" customWidth="1"/>
    <col min="111" max="111" width="10.7109375" customWidth="1"/>
    <col min="112" max="112" width="12.7109375" customWidth="1"/>
    <col min="113" max="113" width="5.42578125" customWidth="1"/>
    <col min="114" max="114" width="6" customWidth="1"/>
    <col min="115" max="115" width="6.42578125" customWidth="1"/>
    <col min="116" max="117" width="5.42578125" customWidth="1"/>
    <col min="118" max="118" width="10.85546875" style="2" customWidth="1"/>
    <col min="119" max="119" width="10.7109375" customWidth="1"/>
    <col min="120" max="120" width="12.7109375" customWidth="1"/>
    <col min="121" max="121" width="5.42578125" customWidth="1"/>
    <col min="122" max="122" width="6" customWidth="1"/>
    <col min="123" max="123" width="6.42578125" customWidth="1"/>
    <col min="124" max="125" width="5.42578125" customWidth="1"/>
    <col min="126" max="126" width="10.85546875" style="2" customWidth="1"/>
    <col min="127" max="127" width="10.7109375" customWidth="1"/>
    <col min="128" max="128" width="12.7109375" customWidth="1"/>
    <col min="129" max="129" width="5.42578125" customWidth="1"/>
    <col min="130" max="130" width="6" customWidth="1"/>
    <col min="131" max="131" width="6.42578125" customWidth="1"/>
    <col min="132" max="133" width="5.42578125" customWidth="1"/>
    <col min="134" max="134" width="10.85546875" style="2" customWidth="1"/>
    <col min="135" max="135" width="10.7109375" customWidth="1"/>
    <col min="136" max="136" width="12.7109375" customWidth="1"/>
    <col min="137" max="137" width="3.28515625" customWidth="1"/>
    <col min="138" max="138" width="6" customWidth="1"/>
    <col min="139" max="139" width="6.42578125" customWidth="1"/>
    <col min="140" max="141" width="5.42578125" customWidth="1"/>
    <col min="142" max="142" width="10.85546875" style="2" customWidth="1"/>
    <col min="143" max="143" width="10.7109375" customWidth="1"/>
    <col min="144" max="144" width="12.7109375" customWidth="1"/>
    <col min="145" max="145" width="3.28515625" customWidth="1"/>
    <col min="146" max="146" width="6" customWidth="1"/>
    <col min="147" max="147" width="6.42578125" customWidth="1"/>
    <col min="148" max="149" width="5.42578125" customWidth="1"/>
    <col min="150" max="150" width="10.85546875" style="2" customWidth="1"/>
    <col min="151" max="151" width="10.7109375" customWidth="1"/>
    <col min="152" max="152" width="12.7109375" customWidth="1"/>
    <col min="153" max="153" width="3.28515625" customWidth="1"/>
    <col min="154" max="154" width="6" customWidth="1"/>
    <col min="155" max="155" width="6.42578125" customWidth="1"/>
    <col min="156" max="157" width="5.42578125" customWidth="1"/>
    <col min="158" max="158" width="10.85546875" style="2" customWidth="1"/>
    <col min="159" max="159" width="10.7109375" customWidth="1"/>
    <col min="160" max="160" width="12.7109375" customWidth="1"/>
    <col min="161" max="161" width="3.28515625" customWidth="1"/>
    <col min="162" max="162" width="6" customWidth="1"/>
    <col min="163" max="163" width="6.42578125" customWidth="1"/>
    <col min="164" max="165" width="5.42578125" customWidth="1"/>
    <col min="166" max="166" width="10.85546875" style="2" customWidth="1"/>
    <col min="167" max="167" width="10.7109375" customWidth="1"/>
    <col min="168" max="168" width="12.7109375" customWidth="1"/>
    <col min="169" max="169" width="3.28515625" customWidth="1"/>
    <col min="170" max="170" width="6" customWidth="1"/>
    <col min="171" max="171" width="6.42578125" customWidth="1"/>
    <col min="172" max="173" width="5.42578125" customWidth="1"/>
    <col min="174" max="174" width="10.85546875" style="2" customWidth="1"/>
    <col min="175" max="175" width="10.7109375" customWidth="1"/>
    <col min="176" max="176" width="12.7109375" customWidth="1"/>
    <col min="177" max="177" width="3.28515625" customWidth="1"/>
    <col min="178" max="178" width="6" customWidth="1"/>
    <col min="179" max="179" width="6.42578125" customWidth="1"/>
    <col min="180" max="181" width="5.42578125" customWidth="1"/>
    <col min="182" max="182" width="10.85546875" style="2" customWidth="1"/>
    <col min="183" max="183" width="10.7109375" customWidth="1"/>
    <col min="184" max="184" width="12.7109375" customWidth="1"/>
    <col min="185" max="185" width="3.28515625" customWidth="1"/>
    <col min="186" max="186" width="6" customWidth="1"/>
    <col min="187" max="187" width="6.42578125" customWidth="1"/>
    <col min="188" max="189" width="5.42578125" customWidth="1"/>
    <col min="190" max="190" width="10.85546875" style="2" customWidth="1"/>
    <col min="191" max="191" width="10.7109375" customWidth="1"/>
    <col min="192" max="192" width="12.7109375" customWidth="1"/>
    <col min="193" max="193" width="3.28515625" customWidth="1"/>
    <col min="194" max="194" width="6" customWidth="1"/>
    <col min="195" max="195" width="6.42578125" customWidth="1"/>
    <col min="196" max="197" width="5.42578125" customWidth="1"/>
    <col min="198" max="198" width="10.85546875" style="2" customWidth="1"/>
    <col min="199" max="199" width="10.7109375" customWidth="1"/>
    <col min="200" max="200" width="12.7109375" customWidth="1"/>
    <col min="201" max="201" width="3.28515625" customWidth="1"/>
    <col min="202" max="202" width="6" customWidth="1"/>
    <col min="203" max="203" width="6.42578125" customWidth="1"/>
    <col min="204" max="205" width="5.42578125" customWidth="1"/>
    <col min="206" max="206" width="10.85546875" style="2" customWidth="1"/>
    <col min="207" max="207" width="10.7109375" customWidth="1"/>
    <col min="208" max="208" width="12.7109375" customWidth="1"/>
  </cols>
  <sheetData>
    <row r="1" spans="1:208" s="105" customFormat="1" x14ac:dyDescent="0.25">
      <c r="B1" s="107" t="s">
        <v>386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  <c r="CT1" s="107"/>
      <c r="CX1" s="106"/>
      <c r="DB1" s="107"/>
      <c r="DF1" s="106"/>
      <c r="DJ1" s="107"/>
      <c r="DN1" s="106"/>
      <c r="DR1" s="107"/>
      <c r="DV1" s="106"/>
      <c r="DZ1" s="107"/>
      <c r="ED1" s="106"/>
      <c r="EH1" s="107"/>
      <c r="EL1" s="106"/>
      <c r="EP1" s="107"/>
      <c r="ET1" s="106"/>
      <c r="EX1" s="107"/>
      <c r="FB1" s="106"/>
      <c r="FF1" s="107"/>
      <c r="FJ1" s="106"/>
      <c r="FN1" s="107"/>
      <c r="FR1" s="106"/>
      <c r="FV1" s="107"/>
      <c r="FZ1" s="106"/>
      <c r="GD1" s="107"/>
      <c r="GH1" s="106"/>
      <c r="GL1" s="107"/>
      <c r="GP1" s="106"/>
      <c r="GT1" s="107"/>
      <c r="GX1" s="106"/>
    </row>
    <row r="2" spans="1:208" ht="15.75" thickBot="1" x14ac:dyDescent="0.3">
      <c r="B2" s="57" t="s">
        <v>431</v>
      </c>
      <c r="J2" s="57"/>
      <c r="R2" s="57"/>
      <c r="Y2" s="112"/>
      <c r="Z2" s="119"/>
      <c r="AA2" s="112"/>
      <c r="AB2" s="112"/>
      <c r="AC2" s="112"/>
      <c r="AD2" s="110"/>
      <c r="AE2" s="112"/>
      <c r="AF2" s="112"/>
      <c r="AG2" s="112"/>
      <c r="AH2" s="119"/>
      <c r="AI2" s="112"/>
      <c r="AJ2" s="112"/>
      <c r="AK2" s="112"/>
      <c r="AL2" s="110"/>
      <c r="AM2" s="112"/>
      <c r="AN2" s="112"/>
      <c r="AO2" s="112"/>
      <c r="AP2" s="119"/>
      <c r="AQ2" s="112"/>
      <c r="AR2" s="112"/>
      <c r="AS2" s="112"/>
      <c r="AT2" s="110"/>
      <c r="AU2" s="112"/>
      <c r="AV2" s="112"/>
      <c r="AX2" s="119"/>
      <c r="AY2" s="112"/>
      <c r="AZ2" s="112"/>
      <c r="BA2" s="112"/>
      <c r="BB2" s="110"/>
      <c r="BC2" s="112"/>
      <c r="BD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  <c r="CT2" s="119"/>
      <c r="CU2" s="112"/>
      <c r="CV2" s="112"/>
      <c r="CW2" s="112"/>
      <c r="CX2" s="110"/>
      <c r="CY2" s="112"/>
      <c r="CZ2" s="112"/>
      <c r="DB2" s="119"/>
      <c r="DC2" s="112"/>
      <c r="DD2" s="112"/>
      <c r="DE2" s="112"/>
      <c r="DF2" s="110"/>
      <c r="DG2" s="112"/>
      <c r="DH2" s="112"/>
      <c r="DJ2" s="119"/>
      <c r="DK2" s="112"/>
      <c r="DL2" s="112"/>
      <c r="DM2" s="112"/>
      <c r="DN2" s="110"/>
      <c r="DO2" s="112"/>
      <c r="DP2" s="112"/>
      <c r="DR2" s="119"/>
      <c r="DS2" s="112"/>
      <c r="DT2" s="112"/>
      <c r="DU2" s="112"/>
      <c r="DV2" s="110"/>
      <c r="DW2" s="112"/>
      <c r="DX2" s="112"/>
      <c r="DZ2" s="119"/>
      <c r="EA2" s="112"/>
      <c r="EB2" s="112"/>
      <c r="EC2" s="112"/>
      <c r="ED2" s="110"/>
      <c r="EE2" s="112"/>
      <c r="EF2" s="112"/>
      <c r="EH2" s="119"/>
      <c r="EI2" s="112"/>
      <c r="EJ2" s="112"/>
      <c r="EK2" s="112"/>
      <c r="EL2" s="110"/>
      <c r="EM2" s="112"/>
      <c r="EN2" s="112"/>
      <c r="EP2" s="119"/>
      <c r="EQ2" s="112"/>
      <c r="ER2" s="112"/>
      <c r="ES2" s="112"/>
      <c r="ET2" s="110"/>
      <c r="EU2" s="112"/>
      <c r="EV2" s="112"/>
      <c r="EX2" s="119"/>
      <c r="EY2" s="112"/>
      <c r="EZ2" s="112"/>
      <c r="FA2" s="112"/>
      <c r="FB2" s="110"/>
      <c r="FC2" s="112"/>
      <c r="FD2" s="112"/>
      <c r="FF2" s="119"/>
      <c r="FG2" s="112"/>
      <c r="FH2" s="112"/>
      <c r="FI2" s="112"/>
      <c r="FJ2" s="110"/>
      <c r="FK2" s="112"/>
      <c r="FL2" s="112"/>
      <c r="FN2" s="119"/>
      <c r="FO2" s="112"/>
      <c r="FP2" s="112"/>
      <c r="FQ2" s="112"/>
      <c r="FR2" s="110"/>
      <c r="FS2" s="112"/>
      <c r="FT2" s="112"/>
      <c r="FV2" s="119"/>
      <c r="FW2" s="112"/>
      <c r="FX2" s="112"/>
      <c r="FY2" s="112"/>
      <c r="FZ2" s="110"/>
      <c r="GA2" s="112"/>
      <c r="GB2" s="112"/>
      <c r="GD2" s="119"/>
      <c r="GE2" s="112"/>
      <c r="GF2" s="112"/>
      <c r="GG2" s="112"/>
      <c r="GH2" s="110"/>
      <c r="GI2" s="112"/>
      <c r="GJ2" s="112"/>
      <c r="GL2" s="119"/>
      <c r="GM2" s="112"/>
      <c r="GN2" s="112"/>
      <c r="GO2" s="112"/>
      <c r="GP2" s="110"/>
      <c r="GQ2" s="112"/>
      <c r="GR2" s="112"/>
      <c r="GT2" s="119"/>
      <c r="GU2" s="112"/>
      <c r="GV2" s="112"/>
      <c r="GW2" s="112"/>
      <c r="GX2" s="110"/>
      <c r="GY2" s="112"/>
      <c r="GZ2" s="112"/>
    </row>
    <row r="3" spans="1:208" s="85" customFormat="1" ht="60" customHeight="1" thickBot="1" x14ac:dyDescent="0.3">
      <c r="A3" s="111"/>
      <c r="B3" s="321" t="s">
        <v>387</v>
      </c>
      <c r="C3" s="322"/>
      <c r="D3" s="322"/>
      <c r="E3" s="322"/>
      <c r="F3" s="322"/>
      <c r="G3" s="322"/>
      <c r="H3" s="323"/>
      <c r="I3" s="111"/>
      <c r="J3" s="321" t="s">
        <v>388</v>
      </c>
      <c r="K3" s="322"/>
      <c r="L3" s="322"/>
      <c r="M3" s="322"/>
      <c r="N3" s="322"/>
      <c r="O3" s="322"/>
      <c r="P3" s="323"/>
      <c r="R3" s="321" t="s">
        <v>389</v>
      </c>
      <c r="S3" s="322"/>
      <c r="T3" s="322"/>
      <c r="U3" s="322"/>
      <c r="V3" s="322"/>
      <c r="W3" s="322"/>
      <c r="X3" s="323"/>
      <c r="Y3" s="111"/>
      <c r="Z3" s="321" t="s">
        <v>392</v>
      </c>
      <c r="AA3" s="322"/>
      <c r="AB3" s="322"/>
      <c r="AC3" s="322"/>
      <c r="AD3" s="322"/>
      <c r="AE3" s="322"/>
      <c r="AF3" s="323"/>
      <c r="AG3" s="111"/>
      <c r="AH3" s="321" t="s">
        <v>393</v>
      </c>
      <c r="AI3" s="322"/>
      <c r="AJ3" s="322"/>
      <c r="AK3" s="322"/>
      <c r="AL3" s="322"/>
      <c r="AM3" s="322"/>
      <c r="AN3" s="323"/>
      <c r="AO3" s="111"/>
      <c r="AP3" s="321" t="s">
        <v>397</v>
      </c>
      <c r="AQ3" s="322"/>
      <c r="AR3" s="322"/>
      <c r="AS3" s="322"/>
      <c r="AT3" s="322"/>
      <c r="AU3" s="322"/>
      <c r="AV3" s="323"/>
      <c r="AX3" s="321" t="s">
        <v>400</v>
      </c>
      <c r="AY3" s="322"/>
      <c r="AZ3" s="322"/>
      <c r="BA3" s="322"/>
      <c r="BB3" s="322"/>
      <c r="BC3" s="322"/>
      <c r="BD3" s="323"/>
      <c r="BF3" s="321" t="s">
        <v>401</v>
      </c>
      <c r="BG3" s="322"/>
      <c r="BH3" s="322"/>
      <c r="BI3" s="322"/>
      <c r="BJ3" s="322"/>
      <c r="BK3" s="322"/>
      <c r="BL3" s="323"/>
      <c r="BN3" s="321" t="s">
        <v>402</v>
      </c>
      <c r="BO3" s="322"/>
      <c r="BP3" s="322"/>
      <c r="BQ3" s="322"/>
      <c r="BR3" s="322"/>
      <c r="BS3" s="322"/>
      <c r="BT3" s="323"/>
      <c r="BV3" s="321" t="s">
        <v>404</v>
      </c>
      <c r="BW3" s="322"/>
      <c r="BX3" s="322"/>
      <c r="BY3" s="322"/>
      <c r="BZ3" s="322"/>
      <c r="CA3" s="322"/>
      <c r="CB3" s="323"/>
      <c r="CD3" s="321" t="s">
        <v>407</v>
      </c>
      <c r="CE3" s="322"/>
      <c r="CF3" s="322"/>
      <c r="CG3" s="322"/>
      <c r="CH3" s="322"/>
      <c r="CI3" s="322"/>
      <c r="CJ3" s="323"/>
      <c r="CL3" s="321" t="s">
        <v>408</v>
      </c>
      <c r="CM3" s="322"/>
      <c r="CN3" s="322"/>
      <c r="CO3" s="322"/>
      <c r="CP3" s="322"/>
      <c r="CQ3" s="322"/>
      <c r="CR3" s="323"/>
      <c r="CT3" s="321" t="s">
        <v>409</v>
      </c>
      <c r="CU3" s="322"/>
      <c r="CV3" s="322"/>
      <c r="CW3" s="322"/>
      <c r="CX3" s="322"/>
      <c r="CY3" s="322"/>
      <c r="CZ3" s="323"/>
      <c r="DB3" s="321" t="s">
        <v>410</v>
      </c>
      <c r="DC3" s="322"/>
      <c r="DD3" s="322"/>
      <c r="DE3" s="322"/>
      <c r="DF3" s="322"/>
      <c r="DG3" s="322"/>
      <c r="DH3" s="323"/>
      <c r="DJ3" s="321" t="s">
        <v>411</v>
      </c>
      <c r="DK3" s="322"/>
      <c r="DL3" s="322"/>
      <c r="DM3" s="322"/>
      <c r="DN3" s="322"/>
      <c r="DO3" s="322"/>
      <c r="DP3" s="323"/>
      <c r="DR3" s="409" t="s">
        <v>413</v>
      </c>
      <c r="DS3" s="410"/>
      <c r="DT3" s="410"/>
      <c r="DU3" s="410"/>
      <c r="DV3" s="410"/>
      <c r="DW3" s="410"/>
      <c r="DX3" s="411"/>
      <c r="DZ3" s="409" t="s">
        <v>391</v>
      </c>
      <c r="EA3" s="410"/>
      <c r="EB3" s="410"/>
      <c r="EC3" s="410"/>
      <c r="ED3" s="410"/>
      <c r="EE3" s="410"/>
      <c r="EF3" s="411"/>
      <c r="EH3" s="409" t="s">
        <v>394</v>
      </c>
      <c r="EI3" s="410"/>
      <c r="EJ3" s="410"/>
      <c r="EK3" s="410"/>
      <c r="EL3" s="410"/>
      <c r="EM3" s="410"/>
      <c r="EN3" s="411"/>
      <c r="EP3" s="409" t="s">
        <v>395</v>
      </c>
      <c r="EQ3" s="410"/>
      <c r="ER3" s="410"/>
      <c r="ES3" s="410"/>
      <c r="ET3" s="410"/>
      <c r="EU3" s="410"/>
      <c r="EV3" s="411"/>
      <c r="EX3" s="409" t="s">
        <v>396</v>
      </c>
      <c r="EY3" s="410"/>
      <c r="EZ3" s="410"/>
      <c r="FA3" s="410"/>
      <c r="FB3" s="410"/>
      <c r="FC3" s="410"/>
      <c r="FD3" s="411"/>
      <c r="FF3" s="409" t="s">
        <v>399</v>
      </c>
      <c r="FG3" s="410"/>
      <c r="FH3" s="410"/>
      <c r="FI3" s="410"/>
      <c r="FJ3" s="410"/>
      <c r="FK3" s="410"/>
      <c r="FL3" s="411"/>
      <c r="FN3" s="409" t="s">
        <v>398</v>
      </c>
      <c r="FO3" s="410"/>
      <c r="FP3" s="410"/>
      <c r="FQ3" s="410"/>
      <c r="FR3" s="410"/>
      <c r="FS3" s="410"/>
      <c r="FT3" s="411"/>
      <c r="FV3" s="409" t="s">
        <v>403</v>
      </c>
      <c r="FW3" s="410"/>
      <c r="FX3" s="410"/>
      <c r="FY3" s="410"/>
      <c r="FZ3" s="410"/>
      <c r="GA3" s="410"/>
      <c r="GB3" s="411"/>
      <c r="GD3" s="409" t="s">
        <v>405</v>
      </c>
      <c r="GE3" s="410"/>
      <c r="GF3" s="410"/>
      <c r="GG3" s="410"/>
      <c r="GH3" s="410"/>
      <c r="GI3" s="410"/>
      <c r="GJ3" s="411"/>
      <c r="GL3" s="409" t="s">
        <v>406</v>
      </c>
      <c r="GM3" s="410"/>
      <c r="GN3" s="410"/>
      <c r="GO3" s="410"/>
      <c r="GP3" s="410"/>
      <c r="GQ3" s="410"/>
      <c r="GR3" s="411"/>
      <c r="GT3" s="409" t="s">
        <v>412</v>
      </c>
      <c r="GU3" s="410"/>
      <c r="GV3" s="410"/>
      <c r="GW3" s="410"/>
      <c r="GX3" s="410"/>
      <c r="GY3" s="410"/>
      <c r="GZ3" s="411"/>
    </row>
    <row r="4" spans="1:208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Y4" s="112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G4" s="112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O4" s="112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  <c r="BN4" s="297" t="s">
        <v>11</v>
      </c>
      <c r="BO4" s="298"/>
      <c r="BP4" s="297" t="s">
        <v>0</v>
      </c>
      <c r="BQ4" s="298"/>
      <c r="BR4" s="307"/>
      <c r="BS4" s="9" t="s">
        <v>13</v>
      </c>
      <c r="BT4" s="10"/>
      <c r="BV4" s="297" t="s">
        <v>11</v>
      </c>
      <c r="BW4" s="298"/>
      <c r="BX4" s="297" t="s">
        <v>0</v>
      </c>
      <c r="BY4" s="298"/>
      <c r="BZ4" s="307"/>
      <c r="CA4" s="9" t="s">
        <v>13</v>
      </c>
      <c r="CB4" s="10"/>
      <c r="CD4" s="297" t="s">
        <v>11</v>
      </c>
      <c r="CE4" s="298"/>
      <c r="CF4" s="297" t="s">
        <v>0</v>
      </c>
      <c r="CG4" s="298"/>
      <c r="CH4" s="307"/>
      <c r="CI4" s="9" t="s">
        <v>13</v>
      </c>
      <c r="CJ4" s="10"/>
      <c r="CL4" s="297" t="s">
        <v>11</v>
      </c>
      <c r="CM4" s="298"/>
      <c r="CN4" s="297" t="s">
        <v>0</v>
      </c>
      <c r="CO4" s="298"/>
      <c r="CP4" s="307"/>
      <c r="CQ4" s="9" t="s">
        <v>13</v>
      </c>
      <c r="CR4" s="10"/>
      <c r="CT4" s="297" t="s">
        <v>11</v>
      </c>
      <c r="CU4" s="298"/>
      <c r="CV4" s="297" t="s">
        <v>0</v>
      </c>
      <c r="CW4" s="298"/>
      <c r="CX4" s="307"/>
      <c r="CY4" s="9" t="s">
        <v>13</v>
      </c>
      <c r="CZ4" s="10"/>
      <c r="DB4" s="297" t="s">
        <v>11</v>
      </c>
      <c r="DC4" s="298"/>
      <c r="DD4" s="297" t="s">
        <v>0</v>
      </c>
      <c r="DE4" s="298"/>
      <c r="DF4" s="307"/>
      <c r="DG4" s="9" t="s">
        <v>13</v>
      </c>
      <c r="DH4" s="10"/>
      <c r="DJ4" s="297" t="s">
        <v>11</v>
      </c>
      <c r="DK4" s="298"/>
      <c r="DL4" s="297" t="s">
        <v>0</v>
      </c>
      <c r="DM4" s="298"/>
      <c r="DN4" s="307"/>
      <c r="DO4" s="9" t="s">
        <v>13</v>
      </c>
      <c r="DP4" s="10"/>
      <c r="DR4" s="297" t="s">
        <v>11</v>
      </c>
      <c r="DS4" s="307"/>
      <c r="DT4" s="297" t="s">
        <v>0</v>
      </c>
      <c r="DU4" s="298"/>
      <c r="DV4" s="307"/>
      <c r="DW4" s="9" t="s">
        <v>13</v>
      </c>
      <c r="DX4" s="10"/>
      <c r="DZ4" s="297" t="s">
        <v>11</v>
      </c>
      <c r="EA4" s="307"/>
      <c r="EB4" s="297" t="s">
        <v>0</v>
      </c>
      <c r="EC4" s="298"/>
      <c r="ED4" s="307"/>
      <c r="EE4" s="9" t="s">
        <v>13</v>
      </c>
      <c r="EF4" s="10"/>
      <c r="EH4" s="297" t="s">
        <v>11</v>
      </c>
      <c r="EI4" s="307"/>
      <c r="EJ4" s="297" t="s">
        <v>0</v>
      </c>
      <c r="EK4" s="298"/>
      <c r="EL4" s="307"/>
      <c r="EM4" s="9" t="s">
        <v>13</v>
      </c>
      <c r="EN4" s="10"/>
      <c r="EP4" s="297" t="s">
        <v>11</v>
      </c>
      <c r="EQ4" s="307"/>
      <c r="ER4" s="297" t="s">
        <v>0</v>
      </c>
      <c r="ES4" s="298"/>
      <c r="ET4" s="307"/>
      <c r="EU4" s="9" t="s">
        <v>13</v>
      </c>
      <c r="EV4" s="10"/>
      <c r="EX4" s="297" t="s">
        <v>11</v>
      </c>
      <c r="EY4" s="307"/>
      <c r="EZ4" s="297" t="s">
        <v>0</v>
      </c>
      <c r="FA4" s="298"/>
      <c r="FB4" s="307"/>
      <c r="FC4" s="9" t="s">
        <v>13</v>
      </c>
      <c r="FD4" s="10"/>
      <c r="FF4" s="297" t="s">
        <v>11</v>
      </c>
      <c r="FG4" s="307"/>
      <c r="FH4" s="297" t="s">
        <v>0</v>
      </c>
      <c r="FI4" s="298"/>
      <c r="FJ4" s="307"/>
      <c r="FK4" s="9" t="s">
        <v>13</v>
      </c>
      <c r="FL4" s="10"/>
      <c r="FN4" s="297" t="s">
        <v>11</v>
      </c>
      <c r="FO4" s="307"/>
      <c r="FP4" s="297" t="s">
        <v>0</v>
      </c>
      <c r="FQ4" s="298"/>
      <c r="FR4" s="307"/>
      <c r="FS4" s="9" t="s">
        <v>13</v>
      </c>
      <c r="FT4" s="10"/>
      <c r="FV4" s="297" t="s">
        <v>11</v>
      </c>
      <c r="FW4" s="307"/>
      <c r="FX4" s="297" t="s">
        <v>0</v>
      </c>
      <c r="FY4" s="298"/>
      <c r="FZ4" s="307"/>
      <c r="GA4" s="9" t="s">
        <v>13</v>
      </c>
      <c r="GB4" s="10"/>
      <c r="GD4" s="297" t="s">
        <v>11</v>
      </c>
      <c r="GE4" s="307"/>
      <c r="GF4" s="297" t="s">
        <v>0</v>
      </c>
      <c r="GG4" s="298"/>
      <c r="GH4" s="307"/>
      <c r="GI4" s="9" t="s">
        <v>13</v>
      </c>
      <c r="GJ4" s="10"/>
      <c r="GL4" s="297" t="s">
        <v>11</v>
      </c>
      <c r="GM4" s="307"/>
      <c r="GN4" s="297" t="s">
        <v>0</v>
      </c>
      <c r="GO4" s="298"/>
      <c r="GP4" s="307"/>
      <c r="GQ4" s="9" t="s">
        <v>13</v>
      </c>
      <c r="GR4" s="10"/>
      <c r="GT4" s="297" t="s">
        <v>11</v>
      </c>
      <c r="GU4" s="307"/>
      <c r="GV4" s="297" t="s">
        <v>0</v>
      </c>
      <c r="GW4" s="298"/>
      <c r="GX4" s="307"/>
      <c r="GY4" s="9" t="s">
        <v>13</v>
      </c>
      <c r="GZ4" s="10"/>
    </row>
    <row r="5" spans="1:208" ht="30.75" thickBot="1" x14ac:dyDescent="0.3">
      <c r="A5" s="112"/>
      <c r="B5" s="299"/>
      <c r="C5" s="300"/>
      <c r="D5" s="299"/>
      <c r="E5" s="300"/>
      <c r="F5" s="308"/>
      <c r="G5" s="49" t="s">
        <v>414</v>
      </c>
      <c r="H5" s="6" t="s">
        <v>15</v>
      </c>
      <c r="I5" s="112"/>
      <c r="J5" s="299"/>
      <c r="K5" s="300"/>
      <c r="L5" s="299"/>
      <c r="M5" s="300"/>
      <c r="N5" s="308"/>
      <c r="O5" s="49" t="s">
        <v>414</v>
      </c>
      <c r="P5" s="6" t="s">
        <v>15</v>
      </c>
      <c r="R5" s="299"/>
      <c r="S5" s="300"/>
      <c r="T5" s="299"/>
      <c r="U5" s="300"/>
      <c r="V5" s="308"/>
      <c r="W5" s="49" t="s">
        <v>414</v>
      </c>
      <c r="X5" s="6" t="s">
        <v>15</v>
      </c>
      <c r="Y5" s="112"/>
      <c r="Z5" s="299"/>
      <c r="AA5" s="300"/>
      <c r="AB5" s="299"/>
      <c r="AC5" s="300"/>
      <c r="AD5" s="308"/>
      <c r="AE5" s="49" t="s">
        <v>414</v>
      </c>
      <c r="AF5" s="6" t="s">
        <v>15</v>
      </c>
      <c r="AG5" s="112"/>
      <c r="AH5" s="299"/>
      <c r="AI5" s="300"/>
      <c r="AJ5" s="299"/>
      <c r="AK5" s="300"/>
      <c r="AL5" s="308"/>
      <c r="AM5" s="49" t="s">
        <v>414</v>
      </c>
      <c r="AN5" s="6" t="s">
        <v>15</v>
      </c>
      <c r="AO5" s="112"/>
      <c r="AP5" s="299"/>
      <c r="AQ5" s="300"/>
      <c r="AR5" s="299"/>
      <c r="AS5" s="300"/>
      <c r="AT5" s="308"/>
      <c r="AU5" s="49" t="s">
        <v>414</v>
      </c>
      <c r="AV5" s="6" t="s">
        <v>15</v>
      </c>
      <c r="AX5" s="299"/>
      <c r="AY5" s="300"/>
      <c r="AZ5" s="299"/>
      <c r="BA5" s="300"/>
      <c r="BB5" s="308"/>
      <c r="BC5" s="49" t="s">
        <v>414</v>
      </c>
      <c r="BD5" s="6" t="s">
        <v>15</v>
      </c>
      <c r="BF5" s="299"/>
      <c r="BG5" s="300"/>
      <c r="BH5" s="299"/>
      <c r="BI5" s="300"/>
      <c r="BJ5" s="308"/>
      <c r="BK5" s="49" t="s">
        <v>414</v>
      </c>
      <c r="BL5" s="6" t="s">
        <v>15</v>
      </c>
      <c r="BN5" s="299"/>
      <c r="BO5" s="300"/>
      <c r="BP5" s="299"/>
      <c r="BQ5" s="300"/>
      <c r="BR5" s="308"/>
      <c r="BS5" s="49" t="s">
        <v>414</v>
      </c>
      <c r="BT5" s="6" t="s">
        <v>15</v>
      </c>
      <c r="BV5" s="299"/>
      <c r="BW5" s="300"/>
      <c r="BX5" s="299"/>
      <c r="BY5" s="300"/>
      <c r="BZ5" s="308"/>
      <c r="CA5" s="49" t="s">
        <v>414</v>
      </c>
      <c r="CB5" s="6" t="s">
        <v>15</v>
      </c>
      <c r="CD5" s="299"/>
      <c r="CE5" s="300"/>
      <c r="CF5" s="299"/>
      <c r="CG5" s="300"/>
      <c r="CH5" s="308"/>
      <c r="CI5" s="49" t="s">
        <v>414</v>
      </c>
      <c r="CJ5" s="6" t="s">
        <v>15</v>
      </c>
      <c r="CL5" s="299"/>
      <c r="CM5" s="300"/>
      <c r="CN5" s="299"/>
      <c r="CO5" s="300"/>
      <c r="CP5" s="308"/>
      <c r="CQ5" s="49" t="s">
        <v>414</v>
      </c>
      <c r="CR5" s="6" t="s">
        <v>15</v>
      </c>
      <c r="CT5" s="299"/>
      <c r="CU5" s="300"/>
      <c r="CV5" s="299"/>
      <c r="CW5" s="300"/>
      <c r="CX5" s="308"/>
      <c r="CY5" s="49" t="s">
        <v>414</v>
      </c>
      <c r="CZ5" s="6" t="s">
        <v>15</v>
      </c>
      <c r="DB5" s="299"/>
      <c r="DC5" s="300"/>
      <c r="DD5" s="299"/>
      <c r="DE5" s="300"/>
      <c r="DF5" s="308"/>
      <c r="DG5" s="49" t="s">
        <v>414</v>
      </c>
      <c r="DH5" s="6" t="s">
        <v>15</v>
      </c>
      <c r="DJ5" s="299"/>
      <c r="DK5" s="300"/>
      <c r="DL5" s="299"/>
      <c r="DM5" s="300"/>
      <c r="DN5" s="308"/>
      <c r="DO5" s="49" t="s">
        <v>414</v>
      </c>
      <c r="DP5" s="6" t="s">
        <v>15</v>
      </c>
      <c r="DR5" s="299"/>
      <c r="DS5" s="308"/>
      <c r="DT5" s="299"/>
      <c r="DU5" s="300"/>
      <c r="DV5" s="308"/>
      <c r="DW5" s="49" t="s">
        <v>414</v>
      </c>
      <c r="DX5" s="6" t="s">
        <v>15</v>
      </c>
      <c r="DZ5" s="299"/>
      <c r="EA5" s="308"/>
      <c r="EB5" s="299"/>
      <c r="EC5" s="300"/>
      <c r="ED5" s="308"/>
      <c r="EE5" s="49" t="s">
        <v>414</v>
      </c>
      <c r="EF5" s="6" t="s">
        <v>15</v>
      </c>
      <c r="EH5" s="299"/>
      <c r="EI5" s="308"/>
      <c r="EJ5" s="299"/>
      <c r="EK5" s="300"/>
      <c r="EL5" s="308"/>
      <c r="EM5" s="49" t="s">
        <v>414</v>
      </c>
      <c r="EN5" s="6" t="s">
        <v>15</v>
      </c>
      <c r="EP5" s="299"/>
      <c r="EQ5" s="308"/>
      <c r="ER5" s="299"/>
      <c r="ES5" s="300"/>
      <c r="ET5" s="308"/>
      <c r="EU5" s="49" t="s">
        <v>414</v>
      </c>
      <c r="EV5" s="6" t="s">
        <v>15</v>
      </c>
      <c r="EX5" s="299"/>
      <c r="EY5" s="308"/>
      <c r="EZ5" s="299"/>
      <c r="FA5" s="300"/>
      <c r="FB5" s="308"/>
      <c r="FC5" s="49" t="s">
        <v>414</v>
      </c>
      <c r="FD5" s="6" t="s">
        <v>15</v>
      </c>
      <c r="FF5" s="299"/>
      <c r="FG5" s="308"/>
      <c r="FH5" s="299"/>
      <c r="FI5" s="300"/>
      <c r="FJ5" s="308"/>
      <c r="FK5" s="49" t="s">
        <v>414</v>
      </c>
      <c r="FL5" s="6" t="s">
        <v>15</v>
      </c>
      <c r="FN5" s="299"/>
      <c r="FO5" s="308"/>
      <c r="FP5" s="299"/>
      <c r="FQ5" s="300"/>
      <c r="FR5" s="308"/>
      <c r="FS5" s="49" t="s">
        <v>414</v>
      </c>
      <c r="FT5" s="6" t="s">
        <v>15</v>
      </c>
      <c r="FV5" s="299"/>
      <c r="FW5" s="308"/>
      <c r="FX5" s="299"/>
      <c r="FY5" s="300"/>
      <c r="FZ5" s="308"/>
      <c r="GA5" s="49" t="s">
        <v>414</v>
      </c>
      <c r="GB5" s="6" t="s">
        <v>15</v>
      </c>
      <c r="GD5" s="299"/>
      <c r="GE5" s="308"/>
      <c r="GF5" s="299"/>
      <c r="GG5" s="300"/>
      <c r="GH5" s="308"/>
      <c r="GI5" s="49" t="s">
        <v>414</v>
      </c>
      <c r="GJ5" s="6" t="s">
        <v>15</v>
      </c>
      <c r="GL5" s="299"/>
      <c r="GM5" s="308"/>
      <c r="GN5" s="299"/>
      <c r="GO5" s="300"/>
      <c r="GP5" s="308"/>
      <c r="GQ5" s="49" t="s">
        <v>414</v>
      </c>
      <c r="GR5" s="6" t="s">
        <v>15</v>
      </c>
      <c r="GT5" s="299"/>
      <c r="GU5" s="308"/>
      <c r="GV5" s="299"/>
      <c r="GW5" s="300"/>
      <c r="GX5" s="308"/>
      <c r="GY5" s="49" t="s">
        <v>414</v>
      </c>
      <c r="GZ5" s="6" t="s">
        <v>15</v>
      </c>
    </row>
    <row r="6" spans="1:208" ht="24" customHeight="1" x14ac:dyDescent="0.25">
      <c r="A6" s="112"/>
      <c r="B6" s="317" t="s">
        <v>390</v>
      </c>
      <c r="C6" s="318"/>
      <c r="D6" s="370" t="s">
        <v>2</v>
      </c>
      <c r="E6" s="50" t="s">
        <v>1</v>
      </c>
      <c r="F6" s="55"/>
      <c r="G6" s="51">
        <v>2</v>
      </c>
      <c r="H6" s="5">
        <v>10</v>
      </c>
      <c r="I6" s="112"/>
      <c r="J6" s="317" t="s">
        <v>390</v>
      </c>
      <c r="K6" s="318"/>
      <c r="L6" s="372" t="s">
        <v>9</v>
      </c>
      <c r="M6" s="50" t="s">
        <v>1</v>
      </c>
      <c r="N6" s="55"/>
      <c r="O6" s="33">
        <v>2</v>
      </c>
      <c r="P6" s="34">
        <v>250</v>
      </c>
      <c r="R6" s="317" t="s">
        <v>390</v>
      </c>
      <c r="S6" s="318"/>
      <c r="T6" s="370" t="s">
        <v>2</v>
      </c>
      <c r="U6" s="50" t="s">
        <v>1</v>
      </c>
      <c r="V6" s="55"/>
      <c r="W6" s="51">
        <v>40</v>
      </c>
      <c r="X6" s="5">
        <v>200</v>
      </c>
      <c r="Y6" s="112"/>
      <c r="Z6" s="317" t="s">
        <v>390</v>
      </c>
      <c r="AA6" s="318"/>
      <c r="AB6" s="370" t="s">
        <v>2</v>
      </c>
      <c r="AC6" s="50" t="s">
        <v>1</v>
      </c>
      <c r="AD6" s="55"/>
      <c r="AE6" s="138">
        <v>448</v>
      </c>
      <c r="AF6" s="128">
        <v>2240</v>
      </c>
      <c r="AG6" s="112"/>
      <c r="AH6" s="317" t="s">
        <v>390</v>
      </c>
      <c r="AI6" s="318"/>
      <c r="AJ6" s="370" t="s">
        <v>2</v>
      </c>
      <c r="AK6" s="50" t="s">
        <v>1</v>
      </c>
      <c r="AL6" s="55"/>
      <c r="AM6" s="138">
        <v>1820</v>
      </c>
      <c r="AN6" s="128">
        <v>9100</v>
      </c>
      <c r="AO6" s="112"/>
      <c r="AP6" s="317" t="s">
        <v>390</v>
      </c>
      <c r="AQ6" s="318"/>
      <c r="AR6" s="370" t="s">
        <v>2</v>
      </c>
      <c r="AS6" s="50" t="s">
        <v>1</v>
      </c>
      <c r="AT6" s="55"/>
      <c r="AU6" s="138">
        <v>12</v>
      </c>
      <c r="AV6" s="128">
        <v>60</v>
      </c>
      <c r="AX6" s="317" t="s">
        <v>390</v>
      </c>
      <c r="AY6" s="318"/>
      <c r="AZ6" s="370" t="s">
        <v>2</v>
      </c>
      <c r="BA6" s="50" t="s">
        <v>1</v>
      </c>
      <c r="BB6" s="55"/>
      <c r="BC6" s="138">
        <v>1260</v>
      </c>
      <c r="BD6" s="128">
        <v>6300</v>
      </c>
      <c r="BF6" s="317" t="s">
        <v>390</v>
      </c>
      <c r="BG6" s="318"/>
      <c r="BH6" s="370" t="s">
        <v>2</v>
      </c>
      <c r="BI6" s="50" t="s">
        <v>1</v>
      </c>
      <c r="BJ6" s="55"/>
      <c r="BK6" s="138">
        <v>26</v>
      </c>
      <c r="BL6" s="128">
        <v>130</v>
      </c>
      <c r="BN6" s="317" t="s">
        <v>390</v>
      </c>
      <c r="BO6" s="318"/>
      <c r="BP6" s="370" t="s">
        <v>2</v>
      </c>
      <c r="BQ6" s="50" t="s">
        <v>1</v>
      </c>
      <c r="BR6" s="55"/>
      <c r="BS6" s="138">
        <v>7</v>
      </c>
      <c r="BT6" s="128">
        <v>35</v>
      </c>
      <c r="BV6" s="317" t="s">
        <v>390</v>
      </c>
      <c r="BW6" s="318"/>
      <c r="BX6" s="370" t="s">
        <v>2</v>
      </c>
      <c r="BY6" s="50" t="s">
        <v>1</v>
      </c>
      <c r="BZ6" s="55"/>
      <c r="CA6" s="138">
        <v>168</v>
      </c>
      <c r="CB6" s="128">
        <v>840</v>
      </c>
      <c r="CD6" s="317" t="s">
        <v>390</v>
      </c>
      <c r="CE6" s="318"/>
      <c r="CF6" s="370" t="s">
        <v>2</v>
      </c>
      <c r="CG6" s="50" t="s">
        <v>1</v>
      </c>
      <c r="CH6" s="55"/>
      <c r="CI6" s="138">
        <v>2</v>
      </c>
      <c r="CJ6" s="128">
        <v>10</v>
      </c>
      <c r="CL6" s="317" t="s">
        <v>390</v>
      </c>
      <c r="CM6" s="318"/>
      <c r="CN6" s="370" t="s">
        <v>2</v>
      </c>
      <c r="CO6" s="50" t="s">
        <v>1</v>
      </c>
      <c r="CP6" s="55"/>
      <c r="CQ6" s="138">
        <v>584.5</v>
      </c>
      <c r="CR6" s="128">
        <v>2922.5</v>
      </c>
      <c r="CT6" s="317" t="s">
        <v>390</v>
      </c>
      <c r="CU6" s="318"/>
      <c r="CV6" s="372" t="s">
        <v>9</v>
      </c>
      <c r="CW6" s="50" t="s">
        <v>1</v>
      </c>
      <c r="CX6" s="55"/>
      <c r="CY6" s="138">
        <v>30.8</v>
      </c>
      <c r="CZ6" s="128">
        <v>3850</v>
      </c>
      <c r="DB6" s="317" t="s">
        <v>390</v>
      </c>
      <c r="DC6" s="318"/>
      <c r="DD6" s="372" t="s">
        <v>9</v>
      </c>
      <c r="DE6" s="50" t="s">
        <v>1</v>
      </c>
      <c r="DF6" s="55"/>
      <c r="DG6" s="138">
        <v>9</v>
      </c>
      <c r="DH6" s="128">
        <v>1125</v>
      </c>
      <c r="DJ6" s="317" t="s">
        <v>390</v>
      </c>
      <c r="DK6" s="318"/>
      <c r="DL6" s="372" t="s">
        <v>9</v>
      </c>
      <c r="DM6" s="50" t="s">
        <v>1</v>
      </c>
      <c r="DN6" s="55"/>
      <c r="DO6" s="138">
        <v>24</v>
      </c>
      <c r="DP6" s="128">
        <v>3000</v>
      </c>
      <c r="DR6" s="317" t="s">
        <v>390</v>
      </c>
      <c r="DS6" s="318"/>
      <c r="DT6" s="372" t="s">
        <v>9</v>
      </c>
      <c r="DU6" s="50" t="s">
        <v>1</v>
      </c>
      <c r="DV6" s="55"/>
      <c r="DW6" s="138">
        <v>0.5</v>
      </c>
      <c r="DX6" s="128">
        <v>62.5</v>
      </c>
      <c r="DZ6" s="317" t="s">
        <v>390</v>
      </c>
      <c r="EA6" s="318"/>
      <c r="EB6" s="372" t="s">
        <v>9</v>
      </c>
      <c r="EC6" s="50" t="s">
        <v>1</v>
      </c>
      <c r="ED6" s="55"/>
      <c r="EE6" s="138">
        <v>1</v>
      </c>
      <c r="EF6" s="128">
        <v>125</v>
      </c>
      <c r="EH6" s="317" t="s">
        <v>390</v>
      </c>
      <c r="EI6" s="318"/>
      <c r="EJ6" s="370" t="s">
        <v>2</v>
      </c>
      <c r="EK6" s="50" t="s">
        <v>1</v>
      </c>
      <c r="EL6" s="55"/>
      <c r="EM6" s="138">
        <v>16</v>
      </c>
      <c r="EN6" s="128">
        <v>80</v>
      </c>
      <c r="EP6" s="317" t="s">
        <v>390</v>
      </c>
      <c r="EQ6" s="318"/>
      <c r="ER6" s="370" t="s">
        <v>2</v>
      </c>
      <c r="ES6" s="50" t="s">
        <v>1</v>
      </c>
      <c r="ET6" s="55"/>
      <c r="EU6" s="138">
        <v>296</v>
      </c>
      <c r="EV6" s="128">
        <v>1480</v>
      </c>
      <c r="EX6" s="317" t="s">
        <v>390</v>
      </c>
      <c r="EY6" s="318"/>
      <c r="EZ6" s="372" t="s">
        <v>9</v>
      </c>
      <c r="FA6" s="50" t="s">
        <v>1</v>
      </c>
      <c r="FB6" s="55"/>
      <c r="FC6" s="138">
        <v>2</v>
      </c>
      <c r="FD6" s="128">
        <v>250</v>
      </c>
      <c r="FF6" s="317" t="s">
        <v>390</v>
      </c>
      <c r="FG6" s="318"/>
      <c r="FH6" s="370" t="s">
        <v>2</v>
      </c>
      <c r="FI6" s="50" t="s">
        <v>1</v>
      </c>
      <c r="FJ6" s="55"/>
      <c r="FK6" s="138">
        <v>4</v>
      </c>
      <c r="FL6" s="128">
        <v>20</v>
      </c>
      <c r="FN6" s="317" t="s">
        <v>390</v>
      </c>
      <c r="FO6" s="318"/>
      <c r="FP6" s="370" t="s">
        <v>2</v>
      </c>
      <c r="FQ6" s="50" t="s">
        <v>1</v>
      </c>
      <c r="FR6" s="55"/>
      <c r="FS6" s="138">
        <v>16</v>
      </c>
      <c r="FT6" s="128">
        <v>80</v>
      </c>
      <c r="FV6" s="317" t="s">
        <v>390</v>
      </c>
      <c r="FW6" s="318"/>
      <c r="FX6" s="370" t="s">
        <v>2</v>
      </c>
      <c r="FY6" s="50" t="s">
        <v>1</v>
      </c>
      <c r="FZ6" s="55"/>
      <c r="GA6" s="138">
        <v>16</v>
      </c>
      <c r="GB6" s="128">
        <v>80</v>
      </c>
      <c r="GD6" s="317" t="s">
        <v>390</v>
      </c>
      <c r="GE6" s="318"/>
      <c r="GF6" s="370" t="s">
        <v>2</v>
      </c>
      <c r="GG6" s="50" t="s">
        <v>1</v>
      </c>
      <c r="GH6" s="55"/>
      <c r="GI6" s="138">
        <v>10117</v>
      </c>
      <c r="GJ6" s="128">
        <f>SUM(GI6*5)</f>
        <v>50585</v>
      </c>
      <c r="GL6" s="317" t="s">
        <v>390</v>
      </c>
      <c r="GM6" s="318"/>
      <c r="GN6" s="370" t="s">
        <v>2</v>
      </c>
      <c r="GO6" s="50" t="s">
        <v>1</v>
      </c>
      <c r="GP6" s="55"/>
      <c r="GQ6" s="138">
        <v>2</v>
      </c>
      <c r="GR6" s="128">
        <v>10</v>
      </c>
      <c r="GT6" s="317" t="s">
        <v>390</v>
      </c>
      <c r="GU6" s="318"/>
      <c r="GV6" s="372" t="s">
        <v>9</v>
      </c>
      <c r="GW6" s="50" t="s">
        <v>1</v>
      </c>
      <c r="GX6" s="55"/>
      <c r="GY6" s="138">
        <v>1.5</v>
      </c>
      <c r="GZ6" s="128">
        <v>187.5</v>
      </c>
    </row>
    <row r="7" spans="1:208" ht="24" customHeight="1" thickBot="1" x14ac:dyDescent="0.3">
      <c r="A7" s="112"/>
      <c r="B7" s="319"/>
      <c r="C7" s="320"/>
      <c r="D7" s="371"/>
      <c r="E7" s="54" t="s">
        <v>3</v>
      </c>
      <c r="F7" s="56"/>
      <c r="G7" s="52">
        <v>0.5</v>
      </c>
      <c r="H7" s="3">
        <v>150</v>
      </c>
      <c r="I7" s="112"/>
      <c r="J7" s="319"/>
      <c r="K7" s="320"/>
      <c r="L7" s="373"/>
      <c r="M7" s="54" t="s">
        <v>3</v>
      </c>
      <c r="N7" s="56"/>
      <c r="O7" s="39">
        <v>2</v>
      </c>
      <c r="P7" s="40">
        <v>350</v>
      </c>
      <c r="R7" s="319"/>
      <c r="S7" s="320"/>
      <c r="T7" s="371"/>
      <c r="U7" s="54" t="s">
        <v>3</v>
      </c>
      <c r="V7" s="56"/>
      <c r="W7" s="52">
        <v>2</v>
      </c>
      <c r="X7" s="3">
        <v>600</v>
      </c>
      <c r="Y7" s="112"/>
      <c r="Z7" s="319"/>
      <c r="AA7" s="320"/>
      <c r="AB7" s="371"/>
      <c r="AC7" s="54" t="s">
        <v>3</v>
      </c>
      <c r="AD7" s="56"/>
      <c r="AE7" s="137">
        <v>4</v>
      </c>
      <c r="AF7" s="129">
        <v>1200</v>
      </c>
      <c r="AG7" s="112"/>
      <c r="AH7" s="319"/>
      <c r="AI7" s="320"/>
      <c r="AJ7" s="371"/>
      <c r="AK7" s="54" t="s">
        <v>3</v>
      </c>
      <c r="AL7" s="56"/>
      <c r="AM7" s="137">
        <v>26</v>
      </c>
      <c r="AN7" s="129">
        <v>7800</v>
      </c>
      <c r="AO7" s="112"/>
      <c r="AP7" s="319"/>
      <c r="AQ7" s="320"/>
      <c r="AR7" s="371"/>
      <c r="AS7" s="54" t="s">
        <v>3</v>
      </c>
      <c r="AT7" s="56"/>
      <c r="AU7" s="137">
        <v>0.4</v>
      </c>
      <c r="AV7" s="129">
        <v>120</v>
      </c>
      <c r="AX7" s="319"/>
      <c r="AY7" s="320"/>
      <c r="AZ7" s="371"/>
      <c r="BA7" s="54" t="s">
        <v>3</v>
      </c>
      <c r="BB7" s="56"/>
      <c r="BC7" s="137">
        <v>16</v>
      </c>
      <c r="BD7" s="129">
        <v>2800</v>
      </c>
      <c r="BF7" s="319"/>
      <c r="BG7" s="320"/>
      <c r="BH7" s="371"/>
      <c r="BI7" s="54" t="s">
        <v>3</v>
      </c>
      <c r="BJ7" s="56"/>
      <c r="BK7" s="137">
        <v>1.5</v>
      </c>
      <c r="BL7" s="129">
        <v>450</v>
      </c>
      <c r="BN7" s="319"/>
      <c r="BO7" s="320"/>
      <c r="BP7" s="371"/>
      <c r="BQ7" s="54" t="s">
        <v>3</v>
      </c>
      <c r="BR7" s="56"/>
      <c r="BS7" s="137">
        <v>0.2</v>
      </c>
      <c r="BT7" s="129">
        <v>60</v>
      </c>
      <c r="BV7" s="319"/>
      <c r="BW7" s="320"/>
      <c r="BX7" s="371"/>
      <c r="BY7" s="54" t="s">
        <v>3</v>
      </c>
      <c r="BZ7" s="56"/>
      <c r="CA7" s="137">
        <v>1.8</v>
      </c>
      <c r="CB7" s="129">
        <v>540</v>
      </c>
      <c r="CD7" s="319"/>
      <c r="CE7" s="320"/>
      <c r="CF7" s="371"/>
      <c r="CG7" s="54" t="s">
        <v>3</v>
      </c>
      <c r="CH7" s="56"/>
      <c r="CI7" s="137">
        <v>0.2</v>
      </c>
      <c r="CJ7" s="129">
        <v>60</v>
      </c>
      <c r="CL7" s="319"/>
      <c r="CM7" s="320"/>
      <c r="CN7" s="371"/>
      <c r="CO7" s="54" t="s">
        <v>3</v>
      </c>
      <c r="CP7" s="56"/>
      <c r="CQ7" s="137">
        <v>3</v>
      </c>
      <c r="CR7" s="129">
        <v>900</v>
      </c>
      <c r="CT7" s="319"/>
      <c r="CU7" s="320"/>
      <c r="CV7" s="373"/>
      <c r="CW7" s="54" t="s">
        <v>3</v>
      </c>
      <c r="CX7" s="56"/>
      <c r="CY7" s="137">
        <v>30.8</v>
      </c>
      <c r="CZ7" s="129">
        <v>5390</v>
      </c>
      <c r="DB7" s="319"/>
      <c r="DC7" s="320"/>
      <c r="DD7" s="373"/>
      <c r="DE7" s="54" t="s">
        <v>3</v>
      </c>
      <c r="DF7" s="56"/>
      <c r="DG7" s="137">
        <v>9</v>
      </c>
      <c r="DH7" s="129">
        <v>1575</v>
      </c>
      <c r="DJ7" s="319"/>
      <c r="DK7" s="320"/>
      <c r="DL7" s="373"/>
      <c r="DM7" s="54" t="s">
        <v>3</v>
      </c>
      <c r="DN7" s="56"/>
      <c r="DO7" s="137">
        <v>24</v>
      </c>
      <c r="DP7" s="129">
        <v>4200</v>
      </c>
      <c r="DR7" s="319"/>
      <c r="DS7" s="320"/>
      <c r="DT7" s="373"/>
      <c r="DU7" s="54" t="s">
        <v>3</v>
      </c>
      <c r="DV7" s="56"/>
      <c r="DW7" s="137">
        <v>0.5</v>
      </c>
      <c r="DX7" s="129">
        <v>87.5</v>
      </c>
      <c r="DZ7" s="319"/>
      <c r="EA7" s="320"/>
      <c r="EB7" s="373"/>
      <c r="EC7" s="54" t="s">
        <v>3</v>
      </c>
      <c r="ED7" s="56"/>
      <c r="EE7" s="137">
        <v>1</v>
      </c>
      <c r="EF7" s="129">
        <v>175</v>
      </c>
      <c r="EH7" s="319"/>
      <c r="EI7" s="320"/>
      <c r="EJ7" s="371"/>
      <c r="EK7" s="54" t="s">
        <v>3</v>
      </c>
      <c r="EL7" s="56"/>
      <c r="EM7" s="137">
        <v>0.2</v>
      </c>
      <c r="EN7" s="129">
        <v>60</v>
      </c>
      <c r="EP7" s="319"/>
      <c r="EQ7" s="320"/>
      <c r="ER7" s="371"/>
      <c r="ES7" s="54" t="s">
        <v>3</v>
      </c>
      <c r="ET7" s="56"/>
      <c r="EU7" s="137">
        <v>32</v>
      </c>
      <c r="EV7" s="129">
        <v>9600</v>
      </c>
      <c r="EX7" s="319"/>
      <c r="EY7" s="320"/>
      <c r="EZ7" s="373"/>
      <c r="FA7" s="54" t="s">
        <v>3</v>
      </c>
      <c r="FB7" s="56"/>
      <c r="FC7" s="137">
        <v>2</v>
      </c>
      <c r="FD7" s="129">
        <v>350</v>
      </c>
      <c r="FF7" s="319"/>
      <c r="FG7" s="320"/>
      <c r="FH7" s="371"/>
      <c r="FI7" s="54" t="s">
        <v>3</v>
      </c>
      <c r="FJ7" s="56"/>
      <c r="FK7" s="137">
        <v>0.6</v>
      </c>
      <c r="FL7" s="129">
        <v>180</v>
      </c>
      <c r="FN7" s="319"/>
      <c r="FO7" s="320"/>
      <c r="FP7" s="371"/>
      <c r="FQ7" s="54" t="s">
        <v>3</v>
      </c>
      <c r="FR7" s="56"/>
      <c r="FS7" s="137">
        <v>0.5</v>
      </c>
      <c r="FT7" s="129">
        <v>150</v>
      </c>
      <c r="FV7" s="319"/>
      <c r="FW7" s="320"/>
      <c r="FX7" s="371"/>
      <c r="FY7" s="54" t="s">
        <v>3</v>
      </c>
      <c r="FZ7" s="56"/>
      <c r="GA7" s="137">
        <v>0.2</v>
      </c>
      <c r="GB7" s="129">
        <v>60</v>
      </c>
      <c r="GD7" s="319"/>
      <c r="GE7" s="320"/>
      <c r="GF7" s="371"/>
      <c r="GG7" s="54" t="s">
        <v>3</v>
      </c>
      <c r="GH7" s="56"/>
      <c r="GI7" s="137">
        <v>393</v>
      </c>
      <c r="GJ7" s="129">
        <f>SUM(GI7*300)</f>
        <v>117900</v>
      </c>
      <c r="GL7" s="319"/>
      <c r="GM7" s="320"/>
      <c r="GN7" s="371"/>
      <c r="GO7" s="54" t="s">
        <v>3</v>
      </c>
      <c r="GP7" s="56"/>
      <c r="GQ7" s="137">
        <v>0.2</v>
      </c>
      <c r="GR7" s="129">
        <v>60</v>
      </c>
      <c r="GT7" s="319"/>
      <c r="GU7" s="320"/>
      <c r="GV7" s="373"/>
      <c r="GW7" s="54" t="s">
        <v>3</v>
      </c>
      <c r="GX7" s="56"/>
      <c r="GY7" s="137">
        <v>1.5</v>
      </c>
      <c r="GZ7" s="129">
        <v>262.5</v>
      </c>
    </row>
    <row r="9" spans="1:208" s="105" customFormat="1" x14ac:dyDescent="0.25">
      <c r="B9" s="107" t="s">
        <v>34</v>
      </c>
      <c r="F9" s="106"/>
      <c r="J9" s="107"/>
      <c r="N9" s="106"/>
      <c r="R9" s="107"/>
      <c r="V9" s="106"/>
      <c r="Z9" s="107"/>
      <c r="AD9" s="106"/>
      <c r="AH9" s="107"/>
      <c r="AL9" s="106"/>
    </row>
    <row r="10" spans="1:208" ht="15.75" thickBot="1" x14ac:dyDescent="0.3">
      <c r="B10" s="11" t="s">
        <v>419</v>
      </c>
      <c r="J10" s="11"/>
      <c r="R10" s="11"/>
      <c r="Z10" s="11"/>
      <c r="AH10" s="11"/>
    </row>
    <row r="11" spans="1:208" s="172" customFormat="1" ht="19.5" thickBot="1" x14ac:dyDescent="0.35">
      <c r="A11" s="170"/>
      <c r="B11" s="396" t="s">
        <v>114</v>
      </c>
      <c r="C11" s="397"/>
      <c r="D11" s="397"/>
      <c r="E11" s="397"/>
      <c r="F11" s="397"/>
      <c r="G11" s="397"/>
      <c r="H11" s="398"/>
      <c r="I11" s="170"/>
      <c r="J11" s="403" t="s">
        <v>354</v>
      </c>
      <c r="K11" s="404"/>
      <c r="L11" s="404"/>
      <c r="M11" s="404"/>
      <c r="N11" s="404"/>
      <c r="O11" s="404"/>
      <c r="P11" s="405"/>
      <c r="Q11" s="170"/>
      <c r="R11" s="399" t="s">
        <v>127</v>
      </c>
      <c r="S11" s="400"/>
      <c r="T11" s="400"/>
      <c r="U11" s="400"/>
      <c r="V11" s="400"/>
      <c r="W11" s="400"/>
      <c r="X11" s="401"/>
      <c r="Y11" s="170"/>
      <c r="Z11" s="399" t="s">
        <v>336</v>
      </c>
      <c r="AA11" s="400"/>
      <c r="AB11" s="400"/>
      <c r="AC11" s="400"/>
      <c r="AD11" s="400"/>
      <c r="AE11" s="400"/>
      <c r="AF11" s="401"/>
      <c r="AG11" s="171"/>
      <c r="AH11" s="399" t="s">
        <v>337</v>
      </c>
      <c r="AI11" s="400"/>
      <c r="AJ11" s="400"/>
      <c r="AK11" s="400"/>
      <c r="AL11" s="400"/>
      <c r="AM11" s="400"/>
      <c r="AN11" s="401"/>
      <c r="AO11" s="171"/>
      <c r="AP11" s="403" t="s">
        <v>89</v>
      </c>
      <c r="AQ11" s="404"/>
      <c r="AR11" s="404"/>
      <c r="AS11" s="404"/>
      <c r="AT11" s="404"/>
      <c r="AU11" s="404"/>
      <c r="AV11" s="405"/>
      <c r="AX11" s="399" t="s">
        <v>341</v>
      </c>
      <c r="AY11" s="400"/>
      <c r="AZ11" s="400"/>
      <c r="BA11" s="400"/>
      <c r="BB11" s="400"/>
      <c r="BC11" s="400"/>
      <c r="BD11" s="401"/>
      <c r="BF11" s="403" t="s">
        <v>356</v>
      </c>
      <c r="BG11" s="404"/>
      <c r="BH11" s="404"/>
      <c r="BI11" s="404"/>
      <c r="BJ11" s="404"/>
      <c r="BK11" s="404"/>
      <c r="BL11" s="405"/>
      <c r="BN11" s="399" t="s">
        <v>342</v>
      </c>
      <c r="BO11" s="400"/>
      <c r="BP11" s="400"/>
      <c r="BQ11" s="400"/>
      <c r="BR11" s="400"/>
      <c r="BS11" s="400"/>
      <c r="BT11" s="401"/>
      <c r="BV11" s="399" t="s">
        <v>344</v>
      </c>
      <c r="BW11" s="400"/>
      <c r="BX11" s="400"/>
      <c r="BY11" s="400"/>
      <c r="BZ11" s="400"/>
      <c r="CA11" s="400"/>
      <c r="CB11" s="401"/>
      <c r="CD11" s="399" t="s">
        <v>347</v>
      </c>
      <c r="CE11" s="400"/>
      <c r="CF11" s="400"/>
      <c r="CG11" s="400"/>
      <c r="CH11" s="400"/>
      <c r="CI11" s="400"/>
      <c r="CJ11" s="401"/>
      <c r="CL11" s="399" t="s">
        <v>348</v>
      </c>
      <c r="CM11" s="400"/>
      <c r="CN11" s="400"/>
      <c r="CO11" s="400"/>
      <c r="CP11" s="400"/>
      <c r="CQ11" s="400"/>
      <c r="CR11" s="401"/>
      <c r="CT11" s="399" t="s">
        <v>357</v>
      </c>
      <c r="CU11" s="400"/>
      <c r="CV11" s="400"/>
      <c r="CW11" s="400"/>
      <c r="CX11" s="400"/>
      <c r="CY11" s="400"/>
      <c r="CZ11" s="401"/>
      <c r="DB11" s="399" t="s">
        <v>358</v>
      </c>
      <c r="DC11" s="400"/>
      <c r="DD11" s="400"/>
      <c r="DE11" s="400"/>
      <c r="DF11" s="400"/>
      <c r="DG11" s="400"/>
      <c r="DH11" s="401"/>
      <c r="DJ11" s="399" t="s">
        <v>359</v>
      </c>
      <c r="DK11" s="400"/>
      <c r="DL11" s="400"/>
      <c r="DM11" s="400"/>
      <c r="DN11" s="400"/>
      <c r="DO11" s="400"/>
      <c r="DP11" s="401"/>
      <c r="DR11" s="399" t="s">
        <v>429</v>
      </c>
      <c r="DS11" s="400"/>
      <c r="DT11" s="400"/>
      <c r="DU11" s="400"/>
      <c r="DV11" s="400"/>
      <c r="DW11" s="400"/>
      <c r="DX11" s="401"/>
      <c r="DZ11" s="399" t="s">
        <v>348</v>
      </c>
      <c r="EA11" s="400"/>
      <c r="EB11" s="400"/>
      <c r="EC11" s="400"/>
      <c r="ED11" s="400"/>
      <c r="EE11" s="400"/>
      <c r="EF11" s="401"/>
      <c r="EH11" s="402"/>
      <c r="EI11" s="402"/>
      <c r="EJ11" s="402"/>
      <c r="EK11" s="402"/>
      <c r="EL11" s="402"/>
      <c r="EM11" s="402"/>
      <c r="EN11" s="402"/>
      <c r="EP11" s="402"/>
      <c r="EQ11" s="402"/>
      <c r="ER11" s="402"/>
      <c r="ES11" s="402"/>
      <c r="ET11" s="402"/>
      <c r="EU11" s="402"/>
      <c r="EV11" s="402"/>
      <c r="EX11" s="402"/>
      <c r="EY11" s="402"/>
      <c r="EZ11" s="402"/>
      <c r="FA11" s="402"/>
      <c r="FB11" s="402"/>
      <c r="FC11" s="402"/>
      <c r="FD11" s="402"/>
      <c r="FF11" s="402"/>
      <c r="FG11" s="402"/>
      <c r="FH11" s="402"/>
      <c r="FI11" s="402"/>
      <c r="FJ11" s="402"/>
      <c r="FK11" s="402"/>
      <c r="FL11" s="402"/>
      <c r="FN11" s="402"/>
      <c r="FO11" s="402"/>
      <c r="FP11" s="402"/>
      <c r="FQ11" s="402"/>
      <c r="FR11" s="402"/>
      <c r="FS11" s="402"/>
      <c r="FT11" s="402"/>
      <c r="FV11" s="402"/>
      <c r="FW11" s="402"/>
      <c r="FX11" s="402"/>
      <c r="FY11" s="402"/>
      <c r="FZ11" s="402"/>
      <c r="GA11" s="402"/>
      <c r="GB11" s="402"/>
      <c r="GD11" s="402"/>
      <c r="GE11" s="402"/>
      <c r="GF11" s="402"/>
      <c r="GG11" s="402"/>
      <c r="GH11" s="402"/>
      <c r="GI11" s="402"/>
      <c r="GJ11" s="402"/>
      <c r="GL11" s="402"/>
      <c r="GM11" s="402"/>
      <c r="GN11" s="402"/>
      <c r="GO11" s="402"/>
      <c r="GP11" s="402"/>
      <c r="GQ11" s="402"/>
      <c r="GR11" s="402"/>
      <c r="GT11" s="402"/>
      <c r="GU11" s="402"/>
      <c r="GV11" s="402"/>
      <c r="GW11" s="402"/>
      <c r="GX11" s="402"/>
      <c r="GY11" s="402"/>
      <c r="GZ11" s="402"/>
    </row>
    <row r="12" spans="1:208" s="44" customFormat="1" ht="72" customHeight="1" thickBot="1" x14ac:dyDescent="0.3">
      <c r="B12" s="340" t="s">
        <v>0</v>
      </c>
      <c r="C12" s="341"/>
      <c r="D12" s="340" t="s">
        <v>11</v>
      </c>
      <c r="E12" s="280"/>
      <c r="F12" s="42" t="s">
        <v>23</v>
      </c>
      <c r="G12" s="42" t="s">
        <v>10</v>
      </c>
      <c r="H12" s="48" t="s">
        <v>91</v>
      </c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G12" s="150"/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O12" s="150"/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291" t="s">
        <v>0</v>
      </c>
      <c r="BO12" s="296"/>
      <c r="BP12" s="280" t="s">
        <v>11</v>
      </c>
      <c r="BQ12" s="292"/>
      <c r="BR12" s="42" t="s">
        <v>23</v>
      </c>
      <c r="BS12" s="42" t="s">
        <v>10</v>
      </c>
      <c r="BT12" s="48" t="s">
        <v>91</v>
      </c>
      <c r="BV12" s="291" t="s">
        <v>0</v>
      </c>
      <c r="BW12" s="296"/>
      <c r="BX12" s="280" t="s">
        <v>11</v>
      </c>
      <c r="BY12" s="292"/>
      <c r="BZ12" s="42" t="s">
        <v>23</v>
      </c>
      <c r="CA12" s="42" t="s">
        <v>10</v>
      </c>
      <c r="CB12" s="48" t="s">
        <v>91</v>
      </c>
      <c r="CD12" s="291" t="s">
        <v>0</v>
      </c>
      <c r="CE12" s="296"/>
      <c r="CF12" s="280" t="s">
        <v>11</v>
      </c>
      <c r="CG12" s="292"/>
      <c r="CH12" s="42" t="s">
        <v>23</v>
      </c>
      <c r="CI12" s="42" t="s">
        <v>10</v>
      </c>
      <c r="CJ12" s="48" t="s">
        <v>91</v>
      </c>
      <c r="CL12" s="291" t="s">
        <v>0</v>
      </c>
      <c r="CM12" s="296"/>
      <c r="CN12" s="280" t="s">
        <v>11</v>
      </c>
      <c r="CO12" s="292"/>
      <c r="CP12" s="42" t="s">
        <v>23</v>
      </c>
      <c r="CQ12" s="42" t="s">
        <v>10</v>
      </c>
      <c r="CR12" s="48" t="s">
        <v>91</v>
      </c>
      <c r="CT12" s="291" t="s">
        <v>0</v>
      </c>
      <c r="CU12" s="296"/>
      <c r="CV12" s="280" t="s">
        <v>11</v>
      </c>
      <c r="CW12" s="292"/>
      <c r="CX12" s="42" t="s">
        <v>23</v>
      </c>
      <c r="CY12" s="42" t="s">
        <v>10</v>
      </c>
      <c r="CZ12" s="48" t="s">
        <v>91</v>
      </c>
      <c r="DB12" s="291" t="s">
        <v>0</v>
      </c>
      <c r="DC12" s="296"/>
      <c r="DD12" s="280" t="s">
        <v>11</v>
      </c>
      <c r="DE12" s="292"/>
      <c r="DF12" s="42" t="s">
        <v>23</v>
      </c>
      <c r="DG12" s="42" t="s">
        <v>10</v>
      </c>
      <c r="DH12" s="48" t="s">
        <v>91</v>
      </c>
      <c r="DJ12" s="291" t="s">
        <v>0</v>
      </c>
      <c r="DK12" s="296"/>
      <c r="DL12" s="280" t="s">
        <v>11</v>
      </c>
      <c r="DM12" s="292"/>
      <c r="DN12" s="42" t="s">
        <v>23</v>
      </c>
      <c r="DO12" s="42" t="s">
        <v>10</v>
      </c>
      <c r="DP12" s="48" t="s">
        <v>91</v>
      </c>
      <c r="DR12" s="291" t="s">
        <v>0</v>
      </c>
      <c r="DS12" s="296"/>
      <c r="DT12" s="280" t="s">
        <v>11</v>
      </c>
      <c r="DU12" s="292"/>
      <c r="DV12" s="42" t="s">
        <v>23</v>
      </c>
      <c r="DW12" s="42" t="s">
        <v>10</v>
      </c>
      <c r="DX12" s="48" t="s">
        <v>91</v>
      </c>
      <c r="DZ12" s="291" t="s">
        <v>0</v>
      </c>
      <c r="EA12" s="296"/>
      <c r="EB12" s="280" t="s">
        <v>11</v>
      </c>
      <c r="EC12" s="292"/>
      <c r="ED12" s="42" t="s">
        <v>23</v>
      </c>
      <c r="EE12" s="42" t="s">
        <v>10</v>
      </c>
      <c r="EF12" s="48" t="s">
        <v>91</v>
      </c>
      <c r="EH12" s="375"/>
      <c r="EI12" s="375"/>
      <c r="EJ12" s="375"/>
      <c r="EK12" s="375"/>
      <c r="EL12" s="123"/>
      <c r="EM12" s="123"/>
      <c r="EN12" s="123"/>
      <c r="EP12" s="375"/>
      <c r="EQ12" s="375"/>
      <c r="ER12" s="375"/>
      <c r="ES12" s="375"/>
      <c r="ET12" s="123"/>
      <c r="EU12" s="123"/>
      <c r="EV12" s="123"/>
      <c r="EX12" s="375"/>
      <c r="EY12" s="375"/>
      <c r="EZ12" s="375"/>
      <c r="FA12" s="375"/>
      <c r="FB12" s="123"/>
      <c r="FC12" s="123"/>
      <c r="FD12" s="123"/>
      <c r="FF12" s="375"/>
      <c r="FG12" s="375"/>
      <c r="FH12" s="375"/>
      <c r="FI12" s="375"/>
      <c r="FJ12" s="123"/>
      <c r="FK12" s="123"/>
      <c r="FL12" s="123"/>
      <c r="FN12" s="375"/>
      <c r="FO12" s="375"/>
      <c r="FP12" s="375"/>
      <c r="FQ12" s="375"/>
      <c r="FR12" s="123"/>
      <c r="FS12" s="123"/>
      <c r="FT12" s="123"/>
      <c r="FV12" s="375"/>
      <c r="FW12" s="375"/>
      <c r="FX12" s="375"/>
      <c r="FY12" s="375"/>
      <c r="FZ12" s="123"/>
      <c r="GA12" s="123"/>
      <c r="GB12" s="123"/>
      <c r="GD12" s="375"/>
      <c r="GE12" s="375"/>
      <c r="GF12" s="375"/>
      <c r="GG12" s="375"/>
      <c r="GH12" s="123"/>
      <c r="GI12" s="123"/>
      <c r="GJ12" s="123"/>
      <c r="GL12" s="375"/>
      <c r="GM12" s="375"/>
      <c r="GN12" s="375"/>
      <c r="GO12" s="375"/>
      <c r="GP12" s="123"/>
      <c r="GQ12" s="123"/>
      <c r="GR12" s="123"/>
      <c r="GT12" s="375"/>
      <c r="GU12" s="375"/>
      <c r="GV12" s="375"/>
      <c r="GW12" s="375"/>
      <c r="GX12" s="123"/>
      <c r="GY12" s="123"/>
      <c r="GZ12" s="123"/>
    </row>
    <row r="13" spans="1:208" ht="15" customHeight="1" x14ac:dyDescent="0.25">
      <c r="A13" s="13"/>
      <c r="B13" s="359" t="s">
        <v>2</v>
      </c>
      <c r="C13" s="367"/>
      <c r="D13" s="273" t="s">
        <v>415</v>
      </c>
      <c r="E13" s="15" t="s">
        <v>4</v>
      </c>
      <c r="F13" s="16"/>
      <c r="G13" s="19"/>
      <c r="H13" s="415" t="s">
        <v>423</v>
      </c>
      <c r="I13" s="13"/>
      <c r="J13" s="376" t="s">
        <v>9</v>
      </c>
      <c r="K13" s="377"/>
      <c r="L13" s="412" t="s">
        <v>369</v>
      </c>
      <c r="M13" s="173" t="s">
        <v>4</v>
      </c>
      <c r="N13" s="151"/>
      <c r="O13" s="152"/>
      <c r="P13" s="388" t="s">
        <v>421</v>
      </c>
      <c r="Q13" s="13"/>
      <c r="R13" s="361" t="s">
        <v>2</v>
      </c>
      <c r="S13" s="362"/>
      <c r="T13" s="412" t="s">
        <v>369</v>
      </c>
      <c r="U13" s="173" t="s">
        <v>4</v>
      </c>
      <c r="V13" s="16"/>
      <c r="W13" s="19"/>
      <c r="X13" s="282" t="s">
        <v>104</v>
      </c>
      <c r="Y13" s="13"/>
      <c r="Z13" s="359" t="s">
        <v>2</v>
      </c>
      <c r="AA13" s="367"/>
      <c r="AB13" s="273" t="s">
        <v>369</v>
      </c>
      <c r="AC13" s="15" t="s">
        <v>4</v>
      </c>
      <c r="AD13" s="16">
        <v>12</v>
      </c>
      <c r="AE13" s="152">
        <f t="shared" ref="AE13:AE19" si="0">SUM(AD13*5)</f>
        <v>60</v>
      </c>
      <c r="AF13" s="283" t="s">
        <v>422</v>
      </c>
      <c r="AG13" s="125"/>
      <c r="AH13" s="359" t="s">
        <v>2</v>
      </c>
      <c r="AI13" s="367"/>
      <c r="AJ13" s="273" t="s">
        <v>369</v>
      </c>
      <c r="AK13" s="15" t="s">
        <v>4</v>
      </c>
      <c r="AL13" s="16">
        <v>50</v>
      </c>
      <c r="AM13" s="19">
        <f>SUM(AL13)*5</f>
        <v>250</v>
      </c>
      <c r="AN13" s="283" t="s">
        <v>376</v>
      </c>
      <c r="AO13" s="125"/>
      <c r="AP13" s="359" t="s">
        <v>2</v>
      </c>
      <c r="AQ13" s="367"/>
      <c r="AR13" s="412" t="s">
        <v>369</v>
      </c>
      <c r="AS13" s="173" t="s">
        <v>4</v>
      </c>
      <c r="AT13" s="151"/>
      <c r="AU13" s="152"/>
      <c r="AV13" s="388" t="s">
        <v>420</v>
      </c>
      <c r="AX13" s="359" t="s">
        <v>2</v>
      </c>
      <c r="AY13" s="367"/>
      <c r="AZ13" s="273" t="s">
        <v>369</v>
      </c>
      <c r="BA13" s="15" t="s">
        <v>4</v>
      </c>
      <c r="BB13" s="16">
        <v>18</v>
      </c>
      <c r="BC13" s="19">
        <f t="shared" ref="BC13:BC19" si="1">SUM(BB13*5)</f>
        <v>90</v>
      </c>
      <c r="BD13" s="283" t="s">
        <v>424</v>
      </c>
      <c r="BF13" s="359" t="s">
        <v>2</v>
      </c>
      <c r="BG13" s="367"/>
      <c r="BH13" s="273" t="s">
        <v>369</v>
      </c>
      <c r="BI13" s="15" t="s">
        <v>4</v>
      </c>
      <c r="BJ13" s="16"/>
      <c r="BK13" s="19"/>
      <c r="BL13" s="283"/>
      <c r="BN13" s="359" t="s">
        <v>2</v>
      </c>
      <c r="BO13" s="367"/>
      <c r="BP13" s="412" t="s">
        <v>369</v>
      </c>
      <c r="BQ13" s="173" t="s">
        <v>4</v>
      </c>
      <c r="BR13" s="182"/>
      <c r="BS13" s="152"/>
      <c r="BT13" s="388" t="s">
        <v>241</v>
      </c>
      <c r="BV13" s="359" t="s">
        <v>2</v>
      </c>
      <c r="BW13" s="367"/>
      <c r="BX13" s="412" t="s">
        <v>369</v>
      </c>
      <c r="BY13" s="173" t="s">
        <v>4</v>
      </c>
      <c r="BZ13" s="151">
        <v>4</v>
      </c>
      <c r="CA13" s="152">
        <f>SUM(BZ13)*5</f>
        <v>20</v>
      </c>
      <c r="CB13" s="388" t="s">
        <v>425</v>
      </c>
      <c r="CD13" s="359" t="s">
        <v>2</v>
      </c>
      <c r="CE13" s="367"/>
      <c r="CF13" s="412" t="s">
        <v>369</v>
      </c>
      <c r="CG13" s="173" t="s">
        <v>4</v>
      </c>
      <c r="CH13" s="151">
        <v>8</v>
      </c>
      <c r="CI13" s="152">
        <f>CH13*5</f>
        <v>40</v>
      </c>
      <c r="CJ13" s="388" t="s">
        <v>426</v>
      </c>
      <c r="CL13" s="359" t="s">
        <v>2</v>
      </c>
      <c r="CM13" s="367"/>
      <c r="CN13" s="273" t="s">
        <v>369</v>
      </c>
      <c r="CO13" s="15" t="s">
        <v>4</v>
      </c>
      <c r="CP13" s="16">
        <v>19</v>
      </c>
      <c r="CQ13" s="19">
        <f>SUM(CP13)*5</f>
        <v>95</v>
      </c>
      <c r="CR13" s="283" t="s">
        <v>376</v>
      </c>
      <c r="CT13" s="380" t="s">
        <v>9</v>
      </c>
      <c r="CU13" s="406"/>
      <c r="CV13" s="273" t="s">
        <v>369</v>
      </c>
      <c r="CW13" s="15" t="s">
        <v>4</v>
      </c>
      <c r="CX13" s="16">
        <v>1.5</v>
      </c>
      <c r="CY13" s="19">
        <f>SUM(CX13)*125</f>
        <v>187.5</v>
      </c>
      <c r="CZ13" s="283" t="s">
        <v>421</v>
      </c>
      <c r="DB13" s="380" t="s">
        <v>9</v>
      </c>
      <c r="DC13" s="406"/>
      <c r="DD13" s="412" t="s">
        <v>369</v>
      </c>
      <c r="DE13" s="173" t="s">
        <v>4</v>
      </c>
      <c r="DF13" s="151"/>
      <c r="DG13" s="152"/>
      <c r="DH13" s="415" t="s">
        <v>427</v>
      </c>
      <c r="DJ13" s="380" t="s">
        <v>9</v>
      </c>
      <c r="DK13" s="406"/>
      <c r="DL13" s="412" t="s">
        <v>369</v>
      </c>
      <c r="DM13" s="173" t="s">
        <v>4</v>
      </c>
      <c r="DN13" s="151">
        <v>2.5</v>
      </c>
      <c r="DO13" s="152">
        <f>SUM(DN13)*125</f>
        <v>312.5</v>
      </c>
      <c r="DP13" s="415" t="s">
        <v>428</v>
      </c>
      <c r="DR13" s="359" t="s">
        <v>2</v>
      </c>
      <c r="DS13" s="367"/>
      <c r="DT13" s="412"/>
      <c r="DU13" s="173"/>
      <c r="DV13" s="151">
        <v>113</v>
      </c>
      <c r="DW13" s="152">
        <f t="shared" ref="DW13:DW31" si="2">DV13*5</f>
        <v>565</v>
      </c>
      <c r="DX13" s="388" t="s">
        <v>430</v>
      </c>
      <c r="DZ13" s="359" t="s">
        <v>2</v>
      </c>
      <c r="EA13" s="367"/>
      <c r="EB13" s="412" t="s">
        <v>369</v>
      </c>
      <c r="EC13" s="173" t="s">
        <v>4</v>
      </c>
      <c r="ED13" s="151">
        <v>15.5</v>
      </c>
      <c r="EE13" s="152">
        <f>ED13*5</f>
        <v>77.5</v>
      </c>
      <c r="EF13" s="388" t="s">
        <v>376</v>
      </c>
      <c r="EH13" s="384"/>
      <c r="EI13" s="384"/>
      <c r="EJ13" s="384"/>
      <c r="EK13" s="96"/>
      <c r="EL13" s="96"/>
      <c r="EM13" s="124"/>
      <c r="EN13" s="382"/>
      <c r="EP13" s="384"/>
      <c r="EQ13" s="384"/>
      <c r="ER13" s="384"/>
      <c r="ES13" s="96"/>
      <c r="ET13" s="96"/>
      <c r="EU13" s="124"/>
      <c r="EV13" s="382"/>
      <c r="EX13" s="384"/>
      <c r="EY13" s="384"/>
      <c r="EZ13" s="384"/>
      <c r="FA13" s="96"/>
      <c r="FB13" s="96"/>
      <c r="FC13" s="124"/>
      <c r="FD13" s="382"/>
      <c r="FF13" s="384"/>
      <c r="FG13" s="384"/>
      <c r="FH13" s="384"/>
      <c r="FI13" s="96"/>
      <c r="FJ13" s="96"/>
      <c r="FK13" s="124"/>
      <c r="FL13" s="382"/>
      <c r="FN13" s="384"/>
      <c r="FO13" s="384"/>
      <c r="FP13" s="384"/>
      <c r="FQ13" s="96"/>
      <c r="FR13" s="96"/>
      <c r="FS13" s="124"/>
      <c r="FT13" s="382"/>
      <c r="FV13" s="384"/>
      <c r="FW13" s="384"/>
      <c r="FX13" s="384"/>
      <c r="FY13" s="96"/>
      <c r="FZ13" s="96"/>
      <c r="GA13" s="124"/>
      <c r="GB13" s="382"/>
      <c r="GD13" s="384"/>
      <c r="GE13" s="384"/>
      <c r="GF13" s="384"/>
      <c r="GG13" s="96"/>
      <c r="GH13" s="96"/>
      <c r="GI13" s="124"/>
      <c r="GJ13" s="382"/>
      <c r="GL13" s="384"/>
      <c r="GM13" s="384"/>
      <c r="GN13" s="384"/>
      <c r="GO13" s="96"/>
      <c r="GP13" s="96"/>
      <c r="GQ13" s="124"/>
      <c r="GR13" s="382"/>
      <c r="GT13" s="384"/>
      <c r="GU13" s="384"/>
      <c r="GV13" s="384"/>
      <c r="GW13" s="96"/>
      <c r="GX13" s="96"/>
      <c r="GY13" s="124"/>
      <c r="GZ13" s="382"/>
    </row>
    <row r="14" spans="1:208" ht="15" customHeight="1" x14ac:dyDescent="0.25">
      <c r="A14" s="13"/>
      <c r="B14" s="361"/>
      <c r="C14" s="368"/>
      <c r="D14" s="274"/>
      <c r="E14" s="21" t="s">
        <v>5</v>
      </c>
      <c r="F14" s="83">
        <v>4</v>
      </c>
      <c r="G14" s="25">
        <f>SUM(F14*5)</f>
        <v>20</v>
      </c>
      <c r="H14" s="388"/>
      <c r="I14" s="13"/>
      <c r="J14" s="376"/>
      <c r="K14" s="377"/>
      <c r="L14" s="413"/>
      <c r="M14" s="165" t="s">
        <v>5</v>
      </c>
      <c r="N14" s="153"/>
      <c r="O14" s="154"/>
      <c r="P14" s="388"/>
      <c r="Q14" s="13"/>
      <c r="R14" s="361"/>
      <c r="S14" s="362"/>
      <c r="T14" s="413"/>
      <c r="U14" s="165" t="s">
        <v>5</v>
      </c>
      <c r="V14" s="83">
        <v>8</v>
      </c>
      <c r="W14" s="25">
        <f>V14*5</f>
        <v>40</v>
      </c>
      <c r="X14" s="283"/>
      <c r="Y14" s="13"/>
      <c r="Z14" s="361"/>
      <c r="AA14" s="368"/>
      <c r="AB14" s="274"/>
      <c r="AC14" s="21" t="s">
        <v>5</v>
      </c>
      <c r="AD14" s="83">
        <v>12</v>
      </c>
      <c r="AE14" s="154">
        <f t="shared" si="0"/>
        <v>60</v>
      </c>
      <c r="AF14" s="283"/>
      <c r="AG14" s="125"/>
      <c r="AH14" s="361"/>
      <c r="AI14" s="368"/>
      <c r="AJ14" s="274"/>
      <c r="AK14" s="21" t="s">
        <v>5</v>
      </c>
      <c r="AL14" s="83">
        <v>50</v>
      </c>
      <c r="AM14" s="25">
        <f t="shared" ref="AM14:AM20" si="3">SUM(AL14)*5</f>
        <v>250</v>
      </c>
      <c r="AN14" s="283"/>
      <c r="AO14" s="125"/>
      <c r="AP14" s="361"/>
      <c r="AQ14" s="368"/>
      <c r="AR14" s="413"/>
      <c r="AS14" s="165" t="s">
        <v>5</v>
      </c>
      <c r="AT14" s="153">
        <v>1</v>
      </c>
      <c r="AU14" s="166">
        <f>SUM(AT14*5)</f>
        <v>5</v>
      </c>
      <c r="AV14" s="388"/>
      <c r="AX14" s="361"/>
      <c r="AY14" s="368"/>
      <c r="AZ14" s="274"/>
      <c r="BA14" s="21" t="s">
        <v>5</v>
      </c>
      <c r="BB14" s="83">
        <v>18</v>
      </c>
      <c r="BC14" s="25">
        <f t="shared" si="1"/>
        <v>90</v>
      </c>
      <c r="BD14" s="283"/>
      <c r="BF14" s="361"/>
      <c r="BG14" s="368"/>
      <c r="BH14" s="274"/>
      <c r="BI14" s="21" t="s">
        <v>5</v>
      </c>
      <c r="BJ14" s="83">
        <v>2</v>
      </c>
      <c r="BK14" s="25">
        <f>SUM(BJ14*5)</f>
        <v>10</v>
      </c>
      <c r="BL14" s="283"/>
      <c r="BN14" s="361"/>
      <c r="BO14" s="368"/>
      <c r="BP14" s="413"/>
      <c r="BQ14" s="165" t="s">
        <v>5</v>
      </c>
      <c r="BR14" s="151">
        <v>2</v>
      </c>
      <c r="BS14" s="154">
        <f>SUM(BR14)*5</f>
        <v>10</v>
      </c>
      <c r="BT14" s="388"/>
      <c r="BV14" s="361"/>
      <c r="BW14" s="368"/>
      <c r="BX14" s="413"/>
      <c r="BY14" s="165" t="s">
        <v>5</v>
      </c>
      <c r="BZ14" s="153">
        <v>4</v>
      </c>
      <c r="CA14" s="154">
        <f t="shared" ref="CA14:CA20" si="4">SUM(BZ14)*5</f>
        <v>20</v>
      </c>
      <c r="CB14" s="388"/>
      <c r="CD14" s="361"/>
      <c r="CE14" s="368"/>
      <c r="CF14" s="413"/>
      <c r="CG14" s="165" t="s">
        <v>5</v>
      </c>
      <c r="CH14" s="153"/>
      <c r="CI14" s="154"/>
      <c r="CJ14" s="388"/>
      <c r="CL14" s="361"/>
      <c r="CM14" s="368"/>
      <c r="CN14" s="274"/>
      <c r="CO14" s="21" t="s">
        <v>5</v>
      </c>
      <c r="CP14" s="83">
        <v>19</v>
      </c>
      <c r="CQ14" s="25">
        <f t="shared" ref="CQ14:CQ40" si="5">SUM(CP14)*5</f>
        <v>95</v>
      </c>
      <c r="CR14" s="283"/>
      <c r="CT14" s="376"/>
      <c r="CU14" s="407"/>
      <c r="CV14" s="274"/>
      <c r="CW14" s="21" t="s">
        <v>5</v>
      </c>
      <c r="CX14" s="83">
        <v>1.5</v>
      </c>
      <c r="CY14" s="25">
        <f>SUM(CX14)*125</f>
        <v>187.5</v>
      </c>
      <c r="CZ14" s="283"/>
      <c r="DB14" s="376"/>
      <c r="DC14" s="407"/>
      <c r="DD14" s="413"/>
      <c r="DE14" s="165" t="s">
        <v>5</v>
      </c>
      <c r="DF14" s="153">
        <v>0.5</v>
      </c>
      <c r="DG14" s="154">
        <f>SUM(DF14)*125</f>
        <v>62.5</v>
      </c>
      <c r="DH14" s="388"/>
      <c r="DJ14" s="376"/>
      <c r="DK14" s="407"/>
      <c r="DL14" s="413"/>
      <c r="DM14" s="165" t="s">
        <v>5</v>
      </c>
      <c r="DN14" s="153">
        <v>2.5</v>
      </c>
      <c r="DO14" s="154">
        <f>SUM(DN14)*125</f>
        <v>312.5</v>
      </c>
      <c r="DP14" s="388"/>
      <c r="DR14" s="361"/>
      <c r="DS14" s="368"/>
      <c r="DT14" s="413"/>
      <c r="DU14" s="165"/>
      <c r="DV14" s="153">
        <v>113</v>
      </c>
      <c r="DW14" s="154">
        <f t="shared" si="2"/>
        <v>565</v>
      </c>
      <c r="DX14" s="388"/>
      <c r="DZ14" s="361"/>
      <c r="EA14" s="368"/>
      <c r="EB14" s="413"/>
      <c r="EC14" s="165" t="s">
        <v>5</v>
      </c>
      <c r="ED14" s="153">
        <v>15.5</v>
      </c>
      <c r="EE14" s="154">
        <f t="shared" ref="EE14:EE40" si="6">ED14*5</f>
        <v>77.5</v>
      </c>
      <c r="EF14" s="388"/>
      <c r="EH14" s="384"/>
      <c r="EI14" s="384"/>
      <c r="EJ14" s="384"/>
      <c r="EK14" s="96"/>
      <c r="EL14" s="96"/>
      <c r="EM14" s="124"/>
      <c r="EN14" s="382"/>
      <c r="EP14" s="384"/>
      <c r="EQ14" s="384"/>
      <c r="ER14" s="384"/>
      <c r="ES14" s="96"/>
      <c r="ET14" s="96"/>
      <c r="EU14" s="124"/>
      <c r="EV14" s="382"/>
      <c r="EX14" s="384"/>
      <c r="EY14" s="384"/>
      <c r="EZ14" s="384"/>
      <c r="FA14" s="96"/>
      <c r="FB14" s="96"/>
      <c r="FC14" s="124"/>
      <c r="FD14" s="382"/>
      <c r="FF14" s="384"/>
      <c r="FG14" s="384"/>
      <c r="FH14" s="384"/>
      <c r="FI14" s="96"/>
      <c r="FJ14" s="96"/>
      <c r="FK14" s="124"/>
      <c r="FL14" s="382"/>
      <c r="FN14" s="384"/>
      <c r="FO14" s="384"/>
      <c r="FP14" s="384"/>
      <c r="FQ14" s="96"/>
      <c r="FR14" s="96"/>
      <c r="FS14" s="124"/>
      <c r="FT14" s="382"/>
      <c r="FV14" s="384"/>
      <c r="FW14" s="384"/>
      <c r="FX14" s="384"/>
      <c r="FY14" s="96"/>
      <c r="FZ14" s="96"/>
      <c r="GA14" s="124"/>
      <c r="GB14" s="382"/>
      <c r="GD14" s="384"/>
      <c r="GE14" s="384"/>
      <c r="GF14" s="384"/>
      <c r="GG14" s="96"/>
      <c r="GH14" s="96"/>
      <c r="GI14" s="124"/>
      <c r="GJ14" s="382"/>
      <c r="GL14" s="384"/>
      <c r="GM14" s="384"/>
      <c r="GN14" s="384"/>
      <c r="GO14" s="96"/>
      <c r="GP14" s="96"/>
      <c r="GQ14" s="124"/>
      <c r="GR14" s="382"/>
      <c r="GT14" s="384"/>
      <c r="GU14" s="384"/>
      <c r="GV14" s="384"/>
      <c r="GW14" s="96"/>
      <c r="GX14" s="96"/>
      <c r="GY14" s="124"/>
      <c r="GZ14" s="382"/>
    </row>
    <row r="15" spans="1:208" ht="15" customHeight="1" x14ac:dyDescent="0.25">
      <c r="A15" s="13"/>
      <c r="B15" s="361"/>
      <c r="C15" s="368"/>
      <c r="D15" s="274"/>
      <c r="E15" s="21" t="s">
        <v>6</v>
      </c>
      <c r="F15" s="16">
        <v>4</v>
      </c>
      <c r="G15" s="25">
        <f>SUM(F15*5)</f>
        <v>20</v>
      </c>
      <c r="H15" s="388"/>
      <c r="I15" s="13"/>
      <c r="J15" s="376"/>
      <c r="K15" s="377"/>
      <c r="L15" s="413"/>
      <c r="M15" s="165" t="s">
        <v>6</v>
      </c>
      <c r="N15" s="151">
        <v>1</v>
      </c>
      <c r="O15" s="154">
        <f>N15*125</f>
        <v>125</v>
      </c>
      <c r="P15" s="388"/>
      <c r="Q15" s="13"/>
      <c r="R15" s="361"/>
      <c r="S15" s="362"/>
      <c r="T15" s="413"/>
      <c r="U15" s="165" t="s">
        <v>6</v>
      </c>
      <c r="V15" s="16">
        <v>8</v>
      </c>
      <c r="W15" s="25">
        <f>V15*5</f>
        <v>40</v>
      </c>
      <c r="X15" s="283"/>
      <c r="Y15" s="13"/>
      <c r="Z15" s="361"/>
      <c r="AA15" s="368"/>
      <c r="AB15" s="274"/>
      <c r="AC15" s="21" t="s">
        <v>6</v>
      </c>
      <c r="AD15" s="83">
        <v>12</v>
      </c>
      <c r="AE15" s="154">
        <f t="shared" si="0"/>
        <v>60</v>
      </c>
      <c r="AF15" s="283"/>
      <c r="AG15" s="125"/>
      <c r="AH15" s="361"/>
      <c r="AI15" s="368"/>
      <c r="AJ15" s="274"/>
      <c r="AK15" s="21" t="s">
        <v>6</v>
      </c>
      <c r="AL15" s="83">
        <v>50</v>
      </c>
      <c r="AM15" s="25">
        <f t="shared" si="3"/>
        <v>250</v>
      </c>
      <c r="AN15" s="283"/>
      <c r="AO15" s="125"/>
      <c r="AP15" s="361"/>
      <c r="AQ15" s="368"/>
      <c r="AR15" s="413"/>
      <c r="AS15" s="165" t="s">
        <v>6</v>
      </c>
      <c r="AT15" s="167">
        <v>1</v>
      </c>
      <c r="AU15" s="166">
        <f>SUM(AT15*5)</f>
        <v>5</v>
      </c>
      <c r="AV15" s="388"/>
      <c r="AX15" s="361"/>
      <c r="AY15" s="368"/>
      <c r="AZ15" s="274"/>
      <c r="BA15" s="21" t="s">
        <v>6</v>
      </c>
      <c r="BB15" s="83">
        <v>18</v>
      </c>
      <c r="BC15" s="25">
        <f t="shared" si="1"/>
        <v>90</v>
      </c>
      <c r="BD15" s="283"/>
      <c r="BF15" s="361"/>
      <c r="BG15" s="368"/>
      <c r="BH15" s="274"/>
      <c r="BI15" s="21" t="s">
        <v>6</v>
      </c>
      <c r="BJ15" s="83"/>
      <c r="BK15" s="25"/>
      <c r="BL15" s="283"/>
      <c r="BN15" s="361"/>
      <c r="BO15" s="368"/>
      <c r="BP15" s="413"/>
      <c r="BQ15" s="165" t="s">
        <v>6</v>
      </c>
      <c r="BR15" s="153"/>
      <c r="BS15" s="166"/>
      <c r="BT15" s="388"/>
      <c r="BV15" s="361"/>
      <c r="BW15" s="368"/>
      <c r="BX15" s="413"/>
      <c r="BY15" s="165" t="s">
        <v>6</v>
      </c>
      <c r="BZ15" s="151">
        <v>4</v>
      </c>
      <c r="CA15" s="154">
        <f t="shared" si="4"/>
        <v>20</v>
      </c>
      <c r="CB15" s="388"/>
      <c r="CD15" s="361"/>
      <c r="CE15" s="368"/>
      <c r="CF15" s="413"/>
      <c r="CG15" s="165" t="s">
        <v>6</v>
      </c>
      <c r="CH15" s="153"/>
      <c r="CI15" s="154"/>
      <c r="CJ15" s="388"/>
      <c r="CL15" s="361"/>
      <c r="CM15" s="368"/>
      <c r="CN15" s="274"/>
      <c r="CO15" s="21" t="s">
        <v>6</v>
      </c>
      <c r="CP15" s="83">
        <v>19</v>
      </c>
      <c r="CQ15" s="25">
        <f t="shared" si="5"/>
        <v>95</v>
      </c>
      <c r="CR15" s="283"/>
      <c r="CT15" s="376"/>
      <c r="CU15" s="407"/>
      <c r="CV15" s="274"/>
      <c r="CW15" s="21" t="s">
        <v>6</v>
      </c>
      <c r="CX15" s="83">
        <v>1.5</v>
      </c>
      <c r="CY15" s="25">
        <f>SUM(CX15)*125</f>
        <v>187.5</v>
      </c>
      <c r="CZ15" s="283"/>
      <c r="DB15" s="376"/>
      <c r="DC15" s="407"/>
      <c r="DD15" s="413"/>
      <c r="DE15" s="165" t="s">
        <v>6</v>
      </c>
      <c r="DF15" s="151">
        <v>0.5</v>
      </c>
      <c r="DG15" s="154">
        <f>SUM(DF15)*125</f>
        <v>62.5</v>
      </c>
      <c r="DH15" s="388"/>
      <c r="DJ15" s="376"/>
      <c r="DK15" s="407"/>
      <c r="DL15" s="413"/>
      <c r="DM15" s="165" t="s">
        <v>6</v>
      </c>
      <c r="DN15" s="151">
        <v>2.5</v>
      </c>
      <c r="DO15" s="154">
        <f>SUM(DN15)*125</f>
        <v>312.5</v>
      </c>
      <c r="DP15" s="388"/>
      <c r="DR15" s="361"/>
      <c r="DS15" s="368"/>
      <c r="DT15" s="413"/>
      <c r="DU15" s="165"/>
      <c r="DV15" s="151">
        <v>113</v>
      </c>
      <c r="DW15" s="154">
        <f t="shared" si="2"/>
        <v>565</v>
      </c>
      <c r="DX15" s="388"/>
      <c r="DZ15" s="361"/>
      <c r="EA15" s="368"/>
      <c r="EB15" s="413"/>
      <c r="EC15" s="165" t="s">
        <v>6</v>
      </c>
      <c r="ED15" s="153">
        <v>15.5</v>
      </c>
      <c r="EE15" s="154">
        <f t="shared" si="6"/>
        <v>77.5</v>
      </c>
      <c r="EF15" s="388"/>
      <c r="EH15" s="384"/>
      <c r="EI15" s="384"/>
      <c r="EJ15" s="384"/>
      <c r="EK15" s="96"/>
      <c r="EL15" s="96"/>
      <c r="EM15" s="124"/>
      <c r="EN15" s="382"/>
      <c r="EP15" s="384"/>
      <c r="EQ15" s="384"/>
      <c r="ER15" s="384"/>
      <c r="ES15" s="96"/>
      <c r="ET15" s="96"/>
      <c r="EU15" s="124"/>
      <c r="EV15" s="382"/>
      <c r="EX15" s="384"/>
      <c r="EY15" s="384"/>
      <c r="EZ15" s="384"/>
      <c r="FA15" s="96"/>
      <c r="FB15" s="96"/>
      <c r="FC15" s="124"/>
      <c r="FD15" s="382"/>
      <c r="FF15" s="384"/>
      <c r="FG15" s="384"/>
      <c r="FH15" s="384"/>
      <c r="FI15" s="96"/>
      <c r="FJ15" s="96"/>
      <c r="FK15" s="124"/>
      <c r="FL15" s="382"/>
      <c r="FN15" s="384"/>
      <c r="FO15" s="384"/>
      <c r="FP15" s="384"/>
      <c r="FQ15" s="96"/>
      <c r="FR15" s="96"/>
      <c r="FS15" s="124"/>
      <c r="FT15" s="382"/>
      <c r="FV15" s="384"/>
      <c r="FW15" s="384"/>
      <c r="FX15" s="384"/>
      <c r="FY15" s="96"/>
      <c r="FZ15" s="96"/>
      <c r="GA15" s="124"/>
      <c r="GB15" s="382"/>
      <c r="GD15" s="384"/>
      <c r="GE15" s="384"/>
      <c r="GF15" s="384"/>
      <c r="GG15" s="96"/>
      <c r="GH15" s="96"/>
      <c r="GI15" s="124"/>
      <c r="GJ15" s="382"/>
      <c r="GL15" s="384"/>
      <c r="GM15" s="384"/>
      <c r="GN15" s="384"/>
      <c r="GO15" s="96"/>
      <c r="GP15" s="96"/>
      <c r="GQ15" s="124"/>
      <c r="GR15" s="382"/>
      <c r="GT15" s="384"/>
      <c r="GU15" s="384"/>
      <c r="GV15" s="384"/>
      <c r="GW15" s="96"/>
      <c r="GX15" s="96"/>
      <c r="GY15" s="124"/>
      <c r="GZ15" s="382"/>
    </row>
    <row r="16" spans="1:208" ht="15" customHeight="1" x14ac:dyDescent="0.25">
      <c r="A16" s="13"/>
      <c r="B16" s="361"/>
      <c r="C16" s="368"/>
      <c r="D16" s="274"/>
      <c r="E16" s="21" t="s">
        <v>5</v>
      </c>
      <c r="F16" s="83">
        <v>4</v>
      </c>
      <c r="G16" s="25">
        <f>SUM(F16*5)</f>
        <v>20</v>
      </c>
      <c r="H16" s="388"/>
      <c r="I16" s="13"/>
      <c r="J16" s="376"/>
      <c r="K16" s="377"/>
      <c r="L16" s="413"/>
      <c r="M16" s="165" t="s">
        <v>5</v>
      </c>
      <c r="N16" s="153">
        <v>1</v>
      </c>
      <c r="O16" s="154">
        <f>N16*125</f>
        <v>125</v>
      </c>
      <c r="P16" s="388"/>
      <c r="Q16" s="13"/>
      <c r="R16" s="361"/>
      <c r="S16" s="362"/>
      <c r="T16" s="413"/>
      <c r="U16" s="165" t="s">
        <v>5</v>
      </c>
      <c r="V16" s="83"/>
      <c r="W16" s="25"/>
      <c r="X16" s="283"/>
      <c r="Y16" s="13"/>
      <c r="Z16" s="361"/>
      <c r="AA16" s="368"/>
      <c r="AB16" s="274"/>
      <c r="AC16" s="21" t="s">
        <v>5</v>
      </c>
      <c r="AD16" s="83">
        <v>12</v>
      </c>
      <c r="AE16" s="166">
        <f t="shared" si="0"/>
        <v>60</v>
      </c>
      <c r="AF16" s="283"/>
      <c r="AG16" s="125"/>
      <c r="AH16" s="361"/>
      <c r="AI16" s="368"/>
      <c r="AJ16" s="274"/>
      <c r="AK16" s="21" t="s">
        <v>5</v>
      </c>
      <c r="AL16" s="83">
        <v>50</v>
      </c>
      <c r="AM16" s="25">
        <f t="shared" si="3"/>
        <v>250</v>
      </c>
      <c r="AN16" s="283"/>
      <c r="AO16" s="125"/>
      <c r="AP16" s="361"/>
      <c r="AQ16" s="368"/>
      <c r="AR16" s="413"/>
      <c r="AS16" s="165" t="s">
        <v>5</v>
      </c>
      <c r="AT16" s="153">
        <v>1</v>
      </c>
      <c r="AU16" s="166">
        <f>SUM(AT16*5)</f>
        <v>5</v>
      </c>
      <c r="AV16" s="388"/>
      <c r="AX16" s="361"/>
      <c r="AY16" s="368"/>
      <c r="AZ16" s="274"/>
      <c r="BA16" s="21" t="s">
        <v>5</v>
      </c>
      <c r="BB16" s="83">
        <v>18</v>
      </c>
      <c r="BC16" s="25">
        <f t="shared" si="1"/>
        <v>90</v>
      </c>
      <c r="BD16" s="283"/>
      <c r="BF16" s="361"/>
      <c r="BG16" s="368"/>
      <c r="BH16" s="274"/>
      <c r="BI16" s="21" t="s">
        <v>5</v>
      </c>
      <c r="BJ16" s="83"/>
      <c r="BK16" s="25"/>
      <c r="BL16" s="283"/>
      <c r="BN16" s="361"/>
      <c r="BO16" s="368"/>
      <c r="BP16" s="413"/>
      <c r="BQ16" s="165" t="s">
        <v>5</v>
      </c>
      <c r="BR16" s="183"/>
      <c r="BS16" s="184"/>
      <c r="BT16" s="388"/>
      <c r="BV16" s="361"/>
      <c r="BW16" s="368"/>
      <c r="BX16" s="413"/>
      <c r="BY16" s="165" t="s">
        <v>5</v>
      </c>
      <c r="BZ16" s="153">
        <v>4</v>
      </c>
      <c r="CA16" s="166">
        <f t="shared" si="4"/>
        <v>20</v>
      </c>
      <c r="CB16" s="388"/>
      <c r="CD16" s="361"/>
      <c r="CE16" s="368"/>
      <c r="CF16" s="413"/>
      <c r="CG16" s="165" t="s">
        <v>5</v>
      </c>
      <c r="CH16" s="153"/>
      <c r="CI16" s="154"/>
      <c r="CJ16" s="388"/>
      <c r="CL16" s="361"/>
      <c r="CM16" s="368"/>
      <c r="CN16" s="274"/>
      <c r="CO16" s="21" t="s">
        <v>5</v>
      </c>
      <c r="CP16" s="83">
        <v>19</v>
      </c>
      <c r="CQ16" s="25">
        <f t="shared" si="5"/>
        <v>95</v>
      </c>
      <c r="CR16" s="283"/>
      <c r="CT16" s="376"/>
      <c r="CU16" s="407"/>
      <c r="CV16" s="274"/>
      <c r="CW16" s="21" t="s">
        <v>5</v>
      </c>
      <c r="CX16" s="83">
        <v>1.5</v>
      </c>
      <c r="CY16" s="25">
        <f>SUM(CX16)*125</f>
        <v>187.5</v>
      </c>
      <c r="CZ16" s="283"/>
      <c r="DB16" s="376"/>
      <c r="DC16" s="407"/>
      <c r="DD16" s="413"/>
      <c r="DE16" s="165" t="s">
        <v>5</v>
      </c>
      <c r="DF16" s="83">
        <v>0.5</v>
      </c>
      <c r="DG16" s="166">
        <f>SUM(DF16)*125</f>
        <v>62.5</v>
      </c>
      <c r="DH16" s="388"/>
      <c r="DJ16" s="376"/>
      <c r="DK16" s="407"/>
      <c r="DL16" s="413"/>
      <c r="DM16" s="165" t="s">
        <v>5</v>
      </c>
      <c r="DN16" s="153">
        <v>2.5</v>
      </c>
      <c r="DO16" s="166">
        <f>SUM(DN16)*125</f>
        <v>312.5</v>
      </c>
      <c r="DP16" s="388"/>
      <c r="DR16" s="361"/>
      <c r="DS16" s="368"/>
      <c r="DT16" s="413"/>
      <c r="DU16" s="165"/>
      <c r="DV16" s="153">
        <v>113</v>
      </c>
      <c r="DW16" s="166">
        <f t="shared" si="2"/>
        <v>565</v>
      </c>
      <c r="DX16" s="388"/>
      <c r="DZ16" s="361"/>
      <c r="EA16" s="368"/>
      <c r="EB16" s="413"/>
      <c r="EC16" s="165" t="s">
        <v>5</v>
      </c>
      <c r="ED16" s="153">
        <v>15.5</v>
      </c>
      <c r="EE16" s="154">
        <f t="shared" si="6"/>
        <v>77.5</v>
      </c>
      <c r="EF16" s="388"/>
      <c r="EH16" s="384"/>
      <c r="EI16" s="384"/>
      <c r="EJ16" s="384"/>
      <c r="EK16" s="96"/>
      <c r="EL16" s="96"/>
      <c r="EM16" s="124"/>
      <c r="EN16" s="382"/>
      <c r="EP16" s="384"/>
      <c r="EQ16" s="384"/>
      <c r="ER16" s="384"/>
      <c r="ES16" s="96"/>
      <c r="ET16" s="96"/>
      <c r="EU16" s="124"/>
      <c r="EV16" s="382"/>
      <c r="EX16" s="384"/>
      <c r="EY16" s="384"/>
      <c r="EZ16" s="384"/>
      <c r="FA16" s="96"/>
      <c r="FB16" s="96"/>
      <c r="FC16" s="124"/>
      <c r="FD16" s="382"/>
      <c r="FF16" s="384"/>
      <c r="FG16" s="384"/>
      <c r="FH16" s="384"/>
      <c r="FI16" s="96"/>
      <c r="FJ16" s="96"/>
      <c r="FK16" s="124"/>
      <c r="FL16" s="382"/>
      <c r="FN16" s="384"/>
      <c r="FO16" s="384"/>
      <c r="FP16" s="384"/>
      <c r="FQ16" s="96"/>
      <c r="FR16" s="96"/>
      <c r="FS16" s="124"/>
      <c r="FT16" s="382"/>
      <c r="FV16" s="384"/>
      <c r="FW16" s="384"/>
      <c r="FX16" s="384"/>
      <c r="FY16" s="96"/>
      <c r="FZ16" s="96"/>
      <c r="GA16" s="124"/>
      <c r="GB16" s="382"/>
      <c r="GD16" s="384"/>
      <c r="GE16" s="384"/>
      <c r="GF16" s="384"/>
      <c r="GG16" s="96"/>
      <c r="GH16" s="96"/>
      <c r="GI16" s="124"/>
      <c r="GJ16" s="382"/>
      <c r="GL16" s="384"/>
      <c r="GM16" s="384"/>
      <c r="GN16" s="384"/>
      <c r="GO16" s="96"/>
      <c r="GP16" s="96"/>
      <c r="GQ16" s="124"/>
      <c r="GR16" s="382"/>
      <c r="GT16" s="384"/>
      <c r="GU16" s="384"/>
      <c r="GV16" s="384"/>
      <c r="GW16" s="96"/>
      <c r="GX16" s="96"/>
      <c r="GY16" s="124"/>
      <c r="GZ16" s="382"/>
    </row>
    <row r="17" spans="1:208" ht="15" customHeight="1" x14ac:dyDescent="0.25">
      <c r="A17" s="13"/>
      <c r="B17" s="361"/>
      <c r="C17" s="368"/>
      <c r="D17" s="274"/>
      <c r="E17" s="21" t="s">
        <v>7</v>
      </c>
      <c r="F17" s="16">
        <v>4</v>
      </c>
      <c r="G17" s="25">
        <f>SUM(F17*5)</f>
        <v>20</v>
      </c>
      <c r="H17" s="388"/>
      <c r="I17" s="13"/>
      <c r="J17" s="376"/>
      <c r="K17" s="377"/>
      <c r="L17" s="413"/>
      <c r="M17" s="165" t="s">
        <v>7</v>
      </c>
      <c r="N17" s="151">
        <v>1</v>
      </c>
      <c r="O17" s="154">
        <f>N17*125</f>
        <v>125</v>
      </c>
      <c r="P17" s="388"/>
      <c r="Q17" s="13"/>
      <c r="R17" s="361"/>
      <c r="S17" s="362"/>
      <c r="T17" s="413"/>
      <c r="U17" s="165" t="s">
        <v>7</v>
      </c>
      <c r="V17" s="16"/>
      <c r="W17" s="25"/>
      <c r="X17" s="283"/>
      <c r="Y17" s="13"/>
      <c r="Z17" s="361"/>
      <c r="AA17" s="368"/>
      <c r="AB17" s="274"/>
      <c r="AC17" s="21" t="s">
        <v>7</v>
      </c>
      <c r="AD17" s="83">
        <v>12</v>
      </c>
      <c r="AE17" s="166">
        <f t="shared" si="0"/>
        <v>60</v>
      </c>
      <c r="AF17" s="283"/>
      <c r="AG17" s="125"/>
      <c r="AH17" s="361"/>
      <c r="AI17" s="368"/>
      <c r="AJ17" s="274"/>
      <c r="AK17" s="21" t="s">
        <v>7</v>
      </c>
      <c r="AL17" s="83">
        <v>50</v>
      </c>
      <c r="AM17" s="25">
        <f t="shared" si="3"/>
        <v>250</v>
      </c>
      <c r="AN17" s="283"/>
      <c r="AO17" s="125"/>
      <c r="AP17" s="361"/>
      <c r="AQ17" s="368"/>
      <c r="AR17" s="413"/>
      <c r="AS17" s="165" t="s">
        <v>7</v>
      </c>
      <c r="AT17" s="151"/>
      <c r="AU17" s="155"/>
      <c r="AV17" s="388"/>
      <c r="AX17" s="361"/>
      <c r="AY17" s="368"/>
      <c r="AZ17" s="274"/>
      <c r="BA17" s="21" t="s">
        <v>7</v>
      </c>
      <c r="BB17" s="83">
        <v>18</v>
      </c>
      <c r="BC17" s="25">
        <f t="shared" si="1"/>
        <v>90</v>
      </c>
      <c r="BD17" s="283"/>
      <c r="BF17" s="361"/>
      <c r="BG17" s="368"/>
      <c r="BH17" s="274"/>
      <c r="BI17" s="21" t="s">
        <v>7</v>
      </c>
      <c r="BJ17" s="83"/>
      <c r="BK17" s="25"/>
      <c r="BL17" s="283"/>
      <c r="BN17" s="361"/>
      <c r="BO17" s="368"/>
      <c r="BP17" s="413"/>
      <c r="BQ17" s="165" t="s">
        <v>7</v>
      </c>
      <c r="BR17" s="151"/>
      <c r="BS17" s="155"/>
      <c r="BT17" s="388"/>
      <c r="BV17" s="361"/>
      <c r="BW17" s="368"/>
      <c r="BX17" s="413"/>
      <c r="BY17" s="165" t="s">
        <v>7</v>
      </c>
      <c r="BZ17" s="151">
        <v>4</v>
      </c>
      <c r="CA17" s="166">
        <f t="shared" si="4"/>
        <v>20</v>
      </c>
      <c r="CB17" s="388"/>
      <c r="CD17" s="361"/>
      <c r="CE17" s="368"/>
      <c r="CF17" s="413"/>
      <c r="CG17" s="165" t="s">
        <v>7</v>
      </c>
      <c r="CH17" s="153"/>
      <c r="CI17" s="154"/>
      <c r="CJ17" s="388"/>
      <c r="CL17" s="361"/>
      <c r="CM17" s="368"/>
      <c r="CN17" s="274"/>
      <c r="CO17" s="21" t="s">
        <v>7</v>
      </c>
      <c r="CP17" s="83">
        <v>19</v>
      </c>
      <c r="CQ17" s="25">
        <f t="shared" si="5"/>
        <v>95</v>
      </c>
      <c r="CR17" s="283"/>
      <c r="CT17" s="376"/>
      <c r="CU17" s="407"/>
      <c r="CV17" s="274"/>
      <c r="CW17" s="21" t="s">
        <v>7</v>
      </c>
      <c r="CX17" s="83">
        <v>1.5</v>
      </c>
      <c r="CY17" s="25">
        <f>SUM(CX17)*125</f>
        <v>187.5</v>
      </c>
      <c r="CZ17" s="283"/>
      <c r="DB17" s="376"/>
      <c r="DC17" s="407"/>
      <c r="DD17" s="413"/>
      <c r="DE17" s="165" t="s">
        <v>7</v>
      </c>
      <c r="DF17" s="151"/>
      <c r="DG17" s="155"/>
      <c r="DH17" s="388"/>
      <c r="DJ17" s="376"/>
      <c r="DK17" s="407"/>
      <c r="DL17" s="413"/>
      <c r="DM17" s="165" t="s">
        <v>7</v>
      </c>
      <c r="DN17" s="151"/>
      <c r="DO17" s="166"/>
      <c r="DP17" s="388"/>
      <c r="DR17" s="361"/>
      <c r="DS17" s="368"/>
      <c r="DT17" s="413"/>
      <c r="DU17" s="165"/>
      <c r="DV17" s="151">
        <v>113</v>
      </c>
      <c r="DW17" s="166">
        <f t="shared" si="2"/>
        <v>565</v>
      </c>
      <c r="DX17" s="388"/>
      <c r="DZ17" s="361"/>
      <c r="EA17" s="368"/>
      <c r="EB17" s="413"/>
      <c r="EC17" s="165" t="s">
        <v>7</v>
      </c>
      <c r="ED17" s="153">
        <v>15.5</v>
      </c>
      <c r="EE17" s="154">
        <f t="shared" si="6"/>
        <v>77.5</v>
      </c>
      <c r="EF17" s="388"/>
      <c r="EH17" s="384"/>
      <c r="EI17" s="384"/>
      <c r="EJ17" s="384"/>
      <c r="EK17" s="96"/>
      <c r="EL17" s="96"/>
      <c r="EM17" s="124"/>
      <c r="EN17" s="382"/>
      <c r="EP17" s="384"/>
      <c r="EQ17" s="384"/>
      <c r="ER17" s="384"/>
      <c r="ES17" s="96"/>
      <c r="ET17" s="96"/>
      <c r="EU17" s="124"/>
      <c r="EV17" s="382"/>
      <c r="EX17" s="384"/>
      <c r="EY17" s="384"/>
      <c r="EZ17" s="384"/>
      <c r="FA17" s="96"/>
      <c r="FB17" s="96"/>
      <c r="FC17" s="124"/>
      <c r="FD17" s="382"/>
      <c r="FF17" s="384"/>
      <c r="FG17" s="384"/>
      <c r="FH17" s="384"/>
      <c r="FI17" s="96"/>
      <c r="FJ17" s="96"/>
      <c r="FK17" s="124"/>
      <c r="FL17" s="382"/>
      <c r="FN17" s="384"/>
      <c r="FO17" s="384"/>
      <c r="FP17" s="384"/>
      <c r="FQ17" s="96"/>
      <c r="FR17" s="96"/>
      <c r="FS17" s="124"/>
      <c r="FT17" s="382"/>
      <c r="FV17" s="384"/>
      <c r="FW17" s="384"/>
      <c r="FX17" s="384"/>
      <c r="FY17" s="96"/>
      <c r="FZ17" s="96"/>
      <c r="GA17" s="124"/>
      <c r="GB17" s="382"/>
      <c r="GD17" s="384"/>
      <c r="GE17" s="384"/>
      <c r="GF17" s="384"/>
      <c r="GG17" s="96"/>
      <c r="GH17" s="96"/>
      <c r="GI17" s="124"/>
      <c r="GJ17" s="382"/>
      <c r="GL17" s="384"/>
      <c r="GM17" s="384"/>
      <c r="GN17" s="384"/>
      <c r="GO17" s="96"/>
      <c r="GP17" s="96"/>
      <c r="GQ17" s="124"/>
      <c r="GR17" s="382"/>
      <c r="GT17" s="384"/>
      <c r="GU17" s="384"/>
      <c r="GV17" s="384"/>
      <c r="GW17" s="96"/>
      <c r="GX17" s="96"/>
      <c r="GY17" s="124"/>
      <c r="GZ17" s="382"/>
    </row>
    <row r="18" spans="1:208" ht="15" customHeight="1" x14ac:dyDescent="0.25">
      <c r="A18" s="13"/>
      <c r="B18" s="361"/>
      <c r="C18" s="368"/>
      <c r="D18" s="274"/>
      <c r="E18" s="27" t="s">
        <v>8</v>
      </c>
      <c r="F18" s="22"/>
      <c r="G18" s="25"/>
      <c r="H18" s="388"/>
      <c r="I18" s="13"/>
      <c r="J18" s="376"/>
      <c r="K18" s="377"/>
      <c r="L18" s="413"/>
      <c r="M18" s="168" t="s">
        <v>8</v>
      </c>
      <c r="N18" s="156"/>
      <c r="O18" s="154"/>
      <c r="P18" s="388"/>
      <c r="Q18" s="13"/>
      <c r="R18" s="361"/>
      <c r="S18" s="362"/>
      <c r="T18" s="413"/>
      <c r="U18" s="168" t="s">
        <v>8</v>
      </c>
      <c r="V18" s="22"/>
      <c r="W18" s="25"/>
      <c r="X18" s="283"/>
      <c r="Y18" s="13"/>
      <c r="Z18" s="361"/>
      <c r="AA18" s="368"/>
      <c r="AB18" s="274"/>
      <c r="AC18" s="27" t="s">
        <v>8</v>
      </c>
      <c r="AD18" s="22">
        <v>12</v>
      </c>
      <c r="AE18" s="154">
        <f t="shared" si="0"/>
        <v>60</v>
      </c>
      <c r="AF18" s="283"/>
      <c r="AG18" s="125"/>
      <c r="AH18" s="361"/>
      <c r="AI18" s="368"/>
      <c r="AJ18" s="274"/>
      <c r="AK18" s="27" t="s">
        <v>8</v>
      </c>
      <c r="AL18" s="22">
        <v>50</v>
      </c>
      <c r="AM18" s="25">
        <f t="shared" si="3"/>
        <v>250</v>
      </c>
      <c r="AN18" s="283"/>
      <c r="AO18" s="125"/>
      <c r="AP18" s="361"/>
      <c r="AQ18" s="368"/>
      <c r="AR18" s="413"/>
      <c r="AS18" s="168" t="s">
        <v>8</v>
      </c>
      <c r="AT18" s="156"/>
      <c r="AU18" s="154"/>
      <c r="AV18" s="388"/>
      <c r="AX18" s="361"/>
      <c r="AY18" s="368"/>
      <c r="AZ18" s="274"/>
      <c r="BA18" s="27" t="s">
        <v>8</v>
      </c>
      <c r="BB18" s="22">
        <v>18</v>
      </c>
      <c r="BC18" s="25">
        <f t="shared" si="1"/>
        <v>90</v>
      </c>
      <c r="BD18" s="283"/>
      <c r="BF18" s="361"/>
      <c r="BG18" s="368"/>
      <c r="BH18" s="274"/>
      <c r="BI18" s="27" t="s">
        <v>8</v>
      </c>
      <c r="BJ18" s="22"/>
      <c r="BK18" s="25"/>
      <c r="BL18" s="283"/>
      <c r="BN18" s="361"/>
      <c r="BO18" s="368"/>
      <c r="BP18" s="413"/>
      <c r="BQ18" s="168" t="s">
        <v>8</v>
      </c>
      <c r="BR18" s="156"/>
      <c r="BS18" s="154"/>
      <c r="BT18" s="388"/>
      <c r="BV18" s="361"/>
      <c r="BW18" s="368"/>
      <c r="BX18" s="413"/>
      <c r="BY18" s="168" t="s">
        <v>8</v>
      </c>
      <c r="BZ18" s="156">
        <v>4</v>
      </c>
      <c r="CA18" s="154">
        <f t="shared" si="4"/>
        <v>20</v>
      </c>
      <c r="CB18" s="388"/>
      <c r="CD18" s="361"/>
      <c r="CE18" s="368"/>
      <c r="CF18" s="413"/>
      <c r="CG18" s="168" t="s">
        <v>8</v>
      </c>
      <c r="CH18" s="156"/>
      <c r="CI18" s="154"/>
      <c r="CJ18" s="388"/>
      <c r="CL18" s="361"/>
      <c r="CM18" s="368"/>
      <c r="CN18" s="274"/>
      <c r="CO18" s="27" t="s">
        <v>8</v>
      </c>
      <c r="CP18" s="22">
        <v>19</v>
      </c>
      <c r="CQ18" s="25">
        <f t="shared" si="5"/>
        <v>95</v>
      </c>
      <c r="CR18" s="283"/>
      <c r="CT18" s="376"/>
      <c r="CU18" s="407"/>
      <c r="CV18" s="274"/>
      <c r="CW18" s="27" t="s">
        <v>8</v>
      </c>
      <c r="CX18" s="22"/>
      <c r="CY18" s="25"/>
      <c r="CZ18" s="283"/>
      <c r="DB18" s="376"/>
      <c r="DC18" s="407"/>
      <c r="DD18" s="413"/>
      <c r="DE18" s="168" t="s">
        <v>8</v>
      </c>
      <c r="DF18" s="156"/>
      <c r="DG18" s="154"/>
      <c r="DH18" s="388"/>
      <c r="DJ18" s="376"/>
      <c r="DK18" s="407"/>
      <c r="DL18" s="413"/>
      <c r="DM18" s="168" t="s">
        <v>8</v>
      </c>
      <c r="DN18" s="156"/>
      <c r="DO18" s="154"/>
      <c r="DP18" s="388"/>
      <c r="DR18" s="361"/>
      <c r="DS18" s="368"/>
      <c r="DT18" s="413"/>
      <c r="DU18" s="168"/>
      <c r="DV18" s="156"/>
      <c r="DW18" s="154"/>
      <c r="DX18" s="388"/>
      <c r="DZ18" s="361"/>
      <c r="EA18" s="368"/>
      <c r="EB18" s="413"/>
      <c r="EC18" s="168" t="s">
        <v>8</v>
      </c>
      <c r="ED18" s="156">
        <v>15.5</v>
      </c>
      <c r="EE18" s="154">
        <f t="shared" si="6"/>
        <v>77.5</v>
      </c>
      <c r="EF18" s="388"/>
      <c r="EH18" s="384"/>
      <c r="EI18" s="384"/>
      <c r="EJ18" s="384"/>
      <c r="EK18" s="96"/>
      <c r="EL18" s="96"/>
      <c r="EM18" s="124"/>
      <c r="EN18" s="382"/>
      <c r="EP18" s="384"/>
      <c r="EQ18" s="384"/>
      <c r="ER18" s="384"/>
      <c r="ES18" s="96"/>
      <c r="ET18" s="96"/>
      <c r="EU18" s="124"/>
      <c r="EV18" s="382"/>
      <c r="EX18" s="384"/>
      <c r="EY18" s="384"/>
      <c r="EZ18" s="384"/>
      <c r="FA18" s="96"/>
      <c r="FB18" s="96"/>
      <c r="FC18" s="124"/>
      <c r="FD18" s="382"/>
      <c r="FF18" s="384"/>
      <c r="FG18" s="384"/>
      <c r="FH18" s="384"/>
      <c r="FI18" s="96"/>
      <c r="FJ18" s="96"/>
      <c r="FK18" s="124"/>
      <c r="FL18" s="382"/>
      <c r="FN18" s="384"/>
      <c r="FO18" s="384"/>
      <c r="FP18" s="384"/>
      <c r="FQ18" s="96"/>
      <c r="FR18" s="96"/>
      <c r="FS18" s="124"/>
      <c r="FT18" s="382"/>
      <c r="FV18" s="384"/>
      <c r="FW18" s="384"/>
      <c r="FX18" s="384"/>
      <c r="FY18" s="96"/>
      <c r="FZ18" s="96"/>
      <c r="GA18" s="124"/>
      <c r="GB18" s="382"/>
      <c r="GD18" s="384"/>
      <c r="GE18" s="384"/>
      <c r="GF18" s="384"/>
      <c r="GG18" s="96"/>
      <c r="GH18" s="96"/>
      <c r="GI18" s="124"/>
      <c r="GJ18" s="382"/>
      <c r="GL18" s="384"/>
      <c r="GM18" s="384"/>
      <c r="GN18" s="384"/>
      <c r="GO18" s="96"/>
      <c r="GP18" s="96"/>
      <c r="GQ18" s="124"/>
      <c r="GR18" s="382"/>
      <c r="GT18" s="384"/>
      <c r="GU18" s="384"/>
      <c r="GV18" s="384"/>
      <c r="GW18" s="96"/>
      <c r="GX18" s="96"/>
      <c r="GY18" s="124"/>
      <c r="GZ18" s="382"/>
    </row>
    <row r="19" spans="1:208" ht="15" customHeight="1" thickBot="1" x14ac:dyDescent="0.3">
      <c r="A19" s="13"/>
      <c r="B19" s="363"/>
      <c r="C19" s="369"/>
      <c r="D19" s="275"/>
      <c r="E19" s="15" t="s">
        <v>8</v>
      </c>
      <c r="F19" s="28"/>
      <c r="G19" s="29"/>
      <c r="H19" s="389"/>
      <c r="I19" s="13"/>
      <c r="J19" s="378"/>
      <c r="K19" s="379"/>
      <c r="L19" s="414"/>
      <c r="M19" s="173" t="s">
        <v>8</v>
      </c>
      <c r="N19" s="157"/>
      <c r="O19" s="158"/>
      <c r="P19" s="389"/>
      <c r="Q19" s="13"/>
      <c r="R19" s="363"/>
      <c r="S19" s="364"/>
      <c r="T19" s="414"/>
      <c r="U19" s="173" t="s">
        <v>8</v>
      </c>
      <c r="V19" s="28"/>
      <c r="W19" s="29"/>
      <c r="X19" s="284"/>
      <c r="Y19" s="13"/>
      <c r="Z19" s="363"/>
      <c r="AA19" s="369"/>
      <c r="AB19" s="275"/>
      <c r="AC19" s="15" t="s">
        <v>8</v>
      </c>
      <c r="AD19" s="28">
        <v>12</v>
      </c>
      <c r="AE19" s="158">
        <f t="shared" si="0"/>
        <v>60</v>
      </c>
      <c r="AF19" s="284"/>
      <c r="AG19" s="125"/>
      <c r="AH19" s="363"/>
      <c r="AI19" s="369"/>
      <c r="AJ19" s="275"/>
      <c r="AK19" s="15" t="s">
        <v>8</v>
      </c>
      <c r="AL19" s="28">
        <v>45</v>
      </c>
      <c r="AM19" s="29">
        <f t="shared" si="3"/>
        <v>225</v>
      </c>
      <c r="AN19" s="284"/>
      <c r="AO19" s="125"/>
      <c r="AP19" s="363"/>
      <c r="AQ19" s="369"/>
      <c r="AR19" s="414"/>
      <c r="AS19" s="173" t="s">
        <v>8</v>
      </c>
      <c r="AT19" s="157"/>
      <c r="AU19" s="158"/>
      <c r="AV19" s="389"/>
      <c r="AX19" s="363"/>
      <c r="AY19" s="369"/>
      <c r="AZ19" s="275"/>
      <c r="BA19" s="15" t="s">
        <v>8</v>
      </c>
      <c r="BB19" s="28">
        <v>18</v>
      </c>
      <c r="BC19" s="29">
        <f t="shared" si="1"/>
        <v>90</v>
      </c>
      <c r="BD19" s="284"/>
      <c r="BF19" s="363"/>
      <c r="BG19" s="369"/>
      <c r="BH19" s="275"/>
      <c r="BI19" s="15" t="s">
        <v>8</v>
      </c>
      <c r="BJ19" s="28"/>
      <c r="BK19" s="29"/>
      <c r="BL19" s="284"/>
      <c r="BN19" s="363"/>
      <c r="BO19" s="369"/>
      <c r="BP19" s="414"/>
      <c r="BQ19" s="173" t="s">
        <v>8</v>
      </c>
      <c r="BR19" s="157">
        <v>2</v>
      </c>
      <c r="BS19" s="158">
        <f>SUM(BR19)*5</f>
        <v>10</v>
      </c>
      <c r="BT19" s="389"/>
      <c r="BV19" s="363"/>
      <c r="BW19" s="369"/>
      <c r="BX19" s="414"/>
      <c r="BY19" s="173" t="s">
        <v>8</v>
      </c>
      <c r="BZ19" s="157">
        <v>4</v>
      </c>
      <c r="CA19" s="158">
        <f t="shared" si="4"/>
        <v>20</v>
      </c>
      <c r="CB19" s="389"/>
      <c r="CD19" s="363"/>
      <c r="CE19" s="369"/>
      <c r="CF19" s="414"/>
      <c r="CG19" s="173" t="s">
        <v>8</v>
      </c>
      <c r="CH19" s="157"/>
      <c r="CI19" s="158"/>
      <c r="CJ19" s="389"/>
      <c r="CL19" s="363"/>
      <c r="CM19" s="369"/>
      <c r="CN19" s="275"/>
      <c r="CO19" s="15" t="s">
        <v>8</v>
      </c>
      <c r="CP19" s="28">
        <v>19</v>
      </c>
      <c r="CQ19" s="29">
        <f t="shared" si="5"/>
        <v>95</v>
      </c>
      <c r="CR19" s="284"/>
      <c r="CT19" s="378"/>
      <c r="CU19" s="408"/>
      <c r="CV19" s="275"/>
      <c r="CW19" s="15" t="s">
        <v>8</v>
      </c>
      <c r="CX19" s="28"/>
      <c r="CY19" s="29"/>
      <c r="CZ19" s="284"/>
      <c r="DB19" s="378"/>
      <c r="DC19" s="408"/>
      <c r="DD19" s="414"/>
      <c r="DE19" s="173" t="s">
        <v>8</v>
      </c>
      <c r="DF19" s="157"/>
      <c r="DG19" s="158"/>
      <c r="DH19" s="389"/>
      <c r="DJ19" s="378"/>
      <c r="DK19" s="408"/>
      <c r="DL19" s="414"/>
      <c r="DM19" s="173" t="s">
        <v>8</v>
      </c>
      <c r="DN19" s="157"/>
      <c r="DO19" s="158"/>
      <c r="DP19" s="389"/>
      <c r="DR19" s="363"/>
      <c r="DS19" s="369"/>
      <c r="DT19" s="414"/>
      <c r="DU19" s="173"/>
      <c r="DV19" s="157"/>
      <c r="DW19" s="158"/>
      <c r="DX19" s="389"/>
      <c r="DZ19" s="363"/>
      <c r="EA19" s="369"/>
      <c r="EB19" s="414"/>
      <c r="EC19" s="173" t="s">
        <v>8</v>
      </c>
      <c r="ED19" s="157">
        <v>15.5</v>
      </c>
      <c r="EE19" s="158">
        <f t="shared" si="6"/>
        <v>77.5</v>
      </c>
      <c r="EF19" s="389"/>
      <c r="EH19" s="384"/>
      <c r="EI19" s="384"/>
      <c r="EJ19" s="384"/>
      <c r="EK19" s="96"/>
      <c r="EL19" s="96"/>
      <c r="EM19" s="124"/>
      <c r="EN19" s="382"/>
      <c r="EP19" s="384"/>
      <c r="EQ19" s="384"/>
      <c r="ER19" s="384"/>
      <c r="ES19" s="96"/>
      <c r="ET19" s="96"/>
      <c r="EU19" s="124"/>
      <c r="EV19" s="382"/>
      <c r="EX19" s="384"/>
      <c r="EY19" s="384"/>
      <c r="EZ19" s="384"/>
      <c r="FA19" s="96"/>
      <c r="FB19" s="96"/>
      <c r="FC19" s="124"/>
      <c r="FD19" s="382"/>
      <c r="FF19" s="384"/>
      <c r="FG19" s="384"/>
      <c r="FH19" s="384"/>
      <c r="FI19" s="96"/>
      <c r="FJ19" s="96"/>
      <c r="FK19" s="124"/>
      <c r="FL19" s="382"/>
      <c r="FN19" s="384"/>
      <c r="FO19" s="384"/>
      <c r="FP19" s="384"/>
      <c r="FQ19" s="96"/>
      <c r="FR19" s="96"/>
      <c r="FS19" s="124"/>
      <c r="FT19" s="382"/>
      <c r="FV19" s="384"/>
      <c r="FW19" s="384"/>
      <c r="FX19" s="384"/>
      <c r="FY19" s="96"/>
      <c r="FZ19" s="96"/>
      <c r="GA19" s="124"/>
      <c r="GB19" s="382"/>
      <c r="GD19" s="384"/>
      <c r="GE19" s="384"/>
      <c r="GF19" s="384"/>
      <c r="GG19" s="96"/>
      <c r="GH19" s="96"/>
      <c r="GI19" s="124"/>
      <c r="GJ19" s="382"/>
      <c r="GL19" s="384"/>
      <c r="GM19" s="384"/>
      <c r="GN19" s="384"/>
      <c r="GO19" s="96"/>
      <c r="GP19" s="96"/>
      <c r="GQ19" s="124"/>
      <c r="GR19" s="382"/>
      <c r="GT19" s="384"/>
      <c r="GU19" s="384"/>
      <c r="GV19" s="384"/>
      <c r="GW19" s="96"/>
      <c r="GX19" s="96"/>
      <c r="GY19" s="124"/>
      <c r="GZ19" s="382"/>
    </row>
    <row r="20" spans="1:208" ht="15" customHeight="1" x14ac:dyDescent="0.25">
      <c r="A20" s="13"/>
      <c r="B20" s="359" t="s">
        <v>2</v>
      </c>
      <c r="C20" s="367"/>
      <c r="D20" s="273" t="s">
        <v>416</v>
      </c>
      <c r="E20" s="30" t="s">
        <v>4</v>
      </c>
      <c r="F20" s="16"/>
      <c r="G20" s="19"/>
      <c r="H20" s="415" t="s">
        <v>423</v>
      </c>
      <c r="I20" s="13"/>
      <c r="J20" s="380" t="s">
        <v>9</v>
      </c>
      <c r="K20" s="381"/>
      <c r="L20" s="412" t="s">
        <v>370</v>
      </c>
      <c r="M20" s="164" t="s">
        <v>4</v>
      </c>
      <c r="N20" s="151"/>
      <c r="O20" s="152"/>
      <c r="P20" s="388" t="s">
        <v>421</v>
      </c>
      <c r="Q20" s="13"/>
      <c r="R20" s="361" t="s">
        <v>2</v>
      </c>
      <c r="S20" s="362"/>
      <c r="T20" s="412" t="s">
        <v>370</v>
      </c>
      <c r="U20" s="164" t="s">
        <v>4</v>
      </c>
      <c r="V20" s="16"/>
      <c r="W20" s="19"/>
      <c r="X20" s="282" t="s">
        <v>104</v>
      </c>
      <c r="Y20" s="13"/>
      <c r="Z20" s="359" t="s">
        <v>2</v>
      </c>
      <c r="AA20" s="367"/>
      <c r="AB20" s="273" t="s">
        <v>370</v>
      </c>
      <c r="AC20" s="30" t="s">
        <v>4</v>
      </c>
      <c r="AD20" s="16">
        <v>12</v>
      </c>
      <c r="AE20" s="152">
        <f t="shared" ref="AE20:AE33" si="7">SUM(AD20*5)</f>
        <v>60</v>
      </c>
      <c r="AF20" s="283" t="s">
        <v>422</v>
      </c>
      <c r="AG20" s="125"/>
      <c r="AH20" s="359" t="s">
        <v>2</v>
      </c>
      <c r="AI20" s="367"/>
      <c r="AJ20" s="273" t="s">
        <v>370</v>
      </c>
      <c r="AK20" s="30" t="s">
        <v>4</v>
      </c>
      <c r="AL20" s="16">
        <v>50</v>
      </c>
      <c r="AM20" s="19">
        <f t="shared" si="3"/>
        <v>250</v>
      </c>
      <c r="AN20" s="283" t="s">
        <v>376</v>
      </c>
      <c r="AO20" s="125"/>
      <c r="AP20" s="359" t="s">
        <v>2</v>
      </c>
      <c r="AQ20" s="367"/>
      <c r="AR20" s="412" t="s">
        <v>370</v>
      </c>
      <c r="AS20" s="164" t="s">
        <v>4</v>
      </c>
      <c r="AT20" s="151"/>
      <c r="AU20" s="152"/>
      <c r="AV20" s="388" t="s">
        <v>420</v>
      </c>
      <c r="AX20" s="359" t="s">
        <v>2</v>
      </c>
      <c r="AY20" s="367"/>
      <c r="AZ20" s="273" t="s">
        <v>370</v>
      </c>
      <c r="BA20" s="30" t="s">
        <v>4</v>
      </c>
      <c r="BB20" s="16">
        <v>18</v>
      </c>
      <c r="BC20" s="19">
        <f t="shared" ref="BC20:BC40" si="8">SUM(BB20*5)</f>
        <v>90</v>
      </c>
      <c r="BD20" s="283" t="s">
        <v>424</v>
      </c>
      <c r="BF20" s="359" t="s">
        <v>2</v>
      </c>
      <c r="BG20" s="367"/>
      <c r="BH20" s="273" t="s">
        <v>370</v>
      </c>
      <c r="BI20" s="30" t="s">
        <v>4</v>
      </c>
      <c r="BJ20" s="151"/>
      <c r="BK20" s="152"/>
      <c r="BL20" s="283"/>
      <c r="BN20" s="359" t="s">
        <v>2</v>
      </c>
      <c r="BO20" s="367"/>
      <c r="BP20" s="412" t="s">
        <v>370</v>
      </c>
      <c r="BQ20" s="164" t="s">
        <v>4</v>
      </c>
      <c r="BR20" s="182"/>
      <c r="BS20" s="152"/>
      <c r="BT20" s="388" t="s">
        <v>241</v>
      </c>
      <c r="BV20" s="359" t="s">
        <v>2</v>
      </c>
      <c r="BW20" s="367"/>
      <c r="BX20" s="412" t="s">
        <v>370</v>
      </c>
      <c r="BY20" s="164" t="s">
        <v>4</v>
      </c>
      <c r="BZ20" s="151">
        <v>4</v>
      </c>
      <c r="CA20" s="152">
        <f t="shared" si="4"/>
        <v>20</v>
      </c>
      <c r="CB20" s="388" t="s">
        <v>425</v>
      </c>
      <c r="CD20" s="359" t="s">
        <v>2</v>
      </c>
      <c r="CE20" s="367"/>
      <c r="CF20" s="393" t="s">
        <v>370</v>
      </c>
      <c r="CG20" s="159" t="s">
        <v>4</v>
      </c>
      <c r="CH20" s="139"/>
      <c r="CI20" s="140"/>
      <c r="CJ20" s="390"/>
      <c r="CL20" s="359" t="s">
        <v>2</v>
      </c>
      <c r="CM20" s="367"/>
      <c r="CN20" s="273" t="s">
        <v>370</v>
      </c>
      <c r="CO20" s="30" t="s">
        <v>4</v>
      </c>
      <c r="CP20" s="16">
        <v>21.5</v>
      </c>
      <c r="CQ20" s="152">
        <f t="shared" si="5"/>
        <v>107.5</v>
      </c>
      <c r="CR20" s="283" t="s">
        <v>376</v>
      </c>
      <c r="CT20" s="380" t="s">
        <v>9</v>
      </c>
      <c r="CU20" s="406"/>
      <c r="CV20" s="273" t="s">
        <v>370</v>
      </c>
      <c r="CW20" s="30" t="s">
        <v>4</v>
      </c>
      <c r="CX20" s="16">
        <v>1.5</v>
      </c>
      <c r="CY20" s="19">
        <f t="shared" ref="CY20:CY38" si="9">SUM(CX20)*125</f>
        <v>187.5</v>
      </c>
      <c r="CZ20" s="283" t="s">
        <v>421</v>
      </c>
      <c r="DB20" s="380" t="s">
        <v>9</v>
      </c>
      <c r="DC20" s="406"/>
      <c r="DD20" s="412" t="s">
        <v>370</v>
      </c>
      <c r="DE20" s="164" t="s">
        <v>4</v>
      </c>
      <c r="DF20" s="151"/>
      <c r="DG20" s="152"/>
      <c r="DH20" s="415" t="s">
        <v>427</v>
      </c>
      <c r="DJ20" s="380" t="s">
        <v>9</v>
      </c>
      <c r="DK20" s="406"/>
      <c r="DL20" s="412" t="s">
        <v>370</v>
      </c>
      <c r="DM20" s="164" t="s">
        <v>4</v>
      </c>
      <c r="DN20" s="151">
        <v>2.5</v>
      </c>
      <c r="DO20" s="152">
        <f>SUM(DN20)*125</f>
        <v>312.5</v>
      </c>
      <c r="DP20" s="415" t="s">
        <v>428</v>
      </c>
      <c r="DR20" s="359" t="s">
        <v>2</v>
      </c>
      <c r="DS20" s="367"/>
      <c r="DT20" s="412"/>
      <c r="DU20" s="164"/>
      <c r="DV20" s="151">
        <v>113</v>
      </c>
      <c r="DW20" s="152">
        <f>DV20*5</f>
        <v>565</v>
      </c>
      <c r="DX20" s="388" t="s">
        <v>430</v>
      </c>
      <c r="DZ20" s="359" t="s">
        <v>2</v>
      </c>
      <c r="EA20" s="367"/>
      <c r="EB20" s="412" t="s">
        <v>370</v>
      </c>
      <c r="EC20" s="164" t="s">
        <v>4</v>
      </c>
      <c r="ED20" s="151">
        <v>15.5</v>
      </c>
      <c r="EE20" s="152">
        <f t="shared" si="6"/>
        <v>77.5</v>
      </c>
      <c r="EF20" s="388" t="s">
        <v>376</v>
      </c>
      <c r="EH20" s="384"/>
      <c r="EI20" s="384"/>
      <c r="EJ20" s="384"/>
      <c r="EK20" s="96"/>
      <c r="EL20" s="96"/>
      <c r="EM20" s="124"/>
      <c r="EN20" s="382"/>
      <c r="EP20" s="384"/>
      <c r="EQ20" s="384"/>
      <c r="ER20" s="384"/>
      <c r="ES20" s="96"/>
      <c r="ET20" s="96"/>
      <c r="EU20" s="124"/>
      <c r="EV20" s="382"/>
      <c r="EX20" s="384"/>
      <c r="EY20" s="384"/>
      <c r="EZ20" s="384"/>
      <c r="FA20" s="96"/>
      <c r="FB20" s="96"/>
      <c r="FC20" s="124"/>
      <c r="FD20" s="382"/>
      <c r="FF20" s="384"/>
      <c r="FG20" s="384"/>
      <c r="FH20" s="384"/>
      <c r="FI20" s="96"/>
      <c r="FJ20" s="96"/>
      <c r="FK20" s="124"/>
      <c r="FL20" s="382"/>
      <c r="FN20" s="384"/>
      <c r="FO20" s="384"/>
      <c r="FP20" s="384"/>
      <c r="FQ20" s="96"/>
      <c r="FR20" s="96"/>
      <c r="FS20" s="124"/>
      <c r="FT20" s="382"/>
      <c r="FV20" s="384"/>
      <c r="FW20" s="384"/>
      <c r="FX20" s="384"/>
      <c r="FY20" s="96"/>
      <c r="FZ20" s="96"/>
      <c r="GA20" s="124"/>
      <c r="GB20" s="382"/>
      <c r="GD20" s="384"/>
      <c r="GE20" s="384"/>
      <c r="GF20" s="384"/>
      <c r="GG20" s="96"/>
      <c r="GH20" s="96"/>
      <c r="GI20" s="124"/>
      <c r="GJ20" s="382"/>
      <c r="GL20" s="384"/>
      <c r="GM20" s="384"/>
      <c r="GN20" s="384"/>
      <c r="GO20" s="96"/>
      <c r="GP20" s="96"/>
      <c r="GQ20" s="124"/>
      <c r="GR20" s="382"/>
      <c r="GT20" s="384"/>
      <c r="GU20" s="384"/>
      <c r="GV20" s="384"/>
      <c r="GW20" s="96"/>
      <c r="GX20" s="96"/>
      <c r="GY20" s="124"/>
      <c r="GZ20" s="382"/>
    </row>
    <row r="21" spans="1:208" ht="15" customHeight="1" x14ac:dyDescent="0.25">
      <c r="A21" s="13"/>
      <c r="B21" s="361"/>
      <c r="C21" s="368"/>
      <c r="D21" s="274"/>
      <c r="E21" s="21" t="s">
        <v>5</v>
      </c>
      <c r="F21" s="83">
        <v>4</v>
      </c>
      <c r="G21" s="25">
        <f>SUM(F21*5)</f>
        <v>20</v>
      </c>
      <c r="H21" s="388"/>
      <c r="I21" s="13"/>
      <c r="J21" s="376"/>
      <c r="K21" s="377"/>
      <c r="L21" s="413"/>
      <c r="M21" s="165" t="s">
        <v>5</v>
      </c>
      <c r="N21" s="153"/>
      <c r="O21" s="154"/>
      <c r="P21" s="388"/>
      <c r="Q21" s="13"/>
      <c r="R21" s="361"/>
      <c r="S21" s="362"/>
      <c r="T21" s="413"/>
      <c r="U21" s="165" t="s">
        <v>5</v>
      </c>
      <c r="V21" s="83">
        <v>8</v>
      </c>
      <c r="W21" s="25">
        <f>V21*5</f>
        <v>40</v>
      </c>
      <c r="X21" s="283"/>
      <c r="Y21" s="13"/>
      <c r="Z21" s="361"/>
      <c r="AA21" s="368"/>
      <c r="AB21" s="274"/>
      <c r="AC21" s="21" t="s">
        <v>5</v>
      </c>
      <c r="AD21" s="83">
        <v>12</v>
      </c>
      <c r="AE21" s="154">
        <f t="shared" si="7"/>
        <v>60</v>
      </c>
      <c r="AF21" s="283"/>
      <c r="AG21" s="125"/>
      <c r="AH21" s="361"/>
      <c r="AI21" s="368"/>
      <c r="AJ21" s="274"/>
      <c r="AK21" s="21" t="s">
        <v>5</v>
      </c>
      <c r="AL21" s="83">
        <v>50</v>
      </c>
      <c r="AM21" s="25">
        <f t="shared" ref="AM21:AM40" si="10">SUM(AL21)*5</f>
        <v>250</v>
      </c>
      <c r="AN21" s="283"/>
      <c r="AO21" s="125"/>
      <c r="AP21" s="361"/>
      <c r="AQ21" s="368"/>
      <c r="AR21" s="413"/>
      <c r="AS21" s="165" t="s">
        <v>5</v>
      </c>
      <c r="AT21" s="153">
        <v>1</v>
      </c>
      <c r="AU21" s="166">
        <f>SUM(AT21*5)</f>
        <v>5</v>
      </c>
      <c r="AV21" s="388"/>
      <c r="AX21" s="361"/>
      <c r="AY21" s="368"/>
      <c r="AZ21" s="274"/>
      <c r="BA21" s="21" t="s">
        <v>5</v>
      </c>
      <c r="BB21" s="83">
        <v>18</v>
      </c>
      <c r="BC21" s="25">
        <f t="shared" si="8"/>
        <v>90</v>
      </c>
      <c r="BD21" s="283"/>
      <c r="BF21" s="361"/>
      <c r="BG21" s="368"/>
      <c r="BH21" s="274"/>
      <c r="BI21" s="21" t="s">
        <v>5</v>
      </c>
      <c r="BJ21" s="153">
        <v>2</v>
      </c>
      <c r="BK21" s="154">
        <f>SUM(BJ21*5)</f>
        <v>10</v>
      </c>
      <c r="BL21" s="283"/>
      <c r="BN21" s="361"/>
      <c r="BO21" s="368"/>
      <c r="BP21" s="413"/>
      <c r="BQ21" s="165" t="s">
        <v>5</v>
      </c>
      <c r="BR21" s="151">
        <v>2</v>
      </c>
      <c r="BS21" s="154">
        <f>SUM(BR21)*5</f>
        <v>10</v>
      </c>
      <c r="BT21" s="388"/>
      <c r="BV21" s="361"/>
      <c r="BW21" s="368"/>
      <c r="BX21" s="413"/>
      <c r="BY21" s="165" t="s">
        <v>5</v>
      </c>
      <c r="BZ21" s="153">
        <v>4</v>
      </c>
      <c r="CA21" s="154">
        <f t="shared" ref="CA21:CA40" si="11">SUM(BZ21)*5</f>
        <v>20</v>
      </c>
      <c r="CB21" s="388"/>
      <c r="CD21" s="361"/>
      <c r="CE21" s="368"/>
      <c r="CF21" s="394"/>
      <c r="CG21" s="160" t="s">
        <v>5</v>
      </c>
      <c r="CH21" s="141"/>
      <c r="CI21" s="142"/>
      <c r="CJ21" s="390"/>
      <c r="CL21" s="361"/>
      <c r="CM21" s="368"/>
      <c r="CN21" s="274"/>
      <c r="CO21" s="21" t="s">
        <v>5</v>
      </c>
      <c r="CP21" s="83">
        <v>21.5</v>
      </c>
      <c r="CQ21" s="154">
        <f t="shared" si="5"/>
        <v>107.5</v>
      </c>
      <c r="CR21" s="283"/>
      <c r="CT21" s="376"/>
      <c r="CU21" s="407"/>
      <c r="CV21" s="274"/>
      <c r="CW21" s="21" t="s">
        <v>5</v>
      </c>
      <c r="CX21" s="83">
        <v>1.5</v>
      </c>
      <c r="CY21" s="25">
        <f t="shared" si="9"/>
        <v>187.5</v>
      </c>
      <c r="CZ21" s="283"/>
      <c r="DB21" s="376"/>
      <c r="DC21" s="407"/>
      <c r="DD21" s="413"/>
      <c r="DE21" s="165" t="s">
        <v>5</v>
      </c>
      <c r="DF21" s="153">
        <v>0.5</v>
      </c>
      <c r="DG21" s="154">
        <f>SUM(DF21)*125</f>
        <v>62.5</v>
      </c>
      <c r="DH21" s="388"/>
      <c r="DJ21" s="376"/>
      <c r="DK21" s="407"/>
      <c r="DL21" s="413"/>
      <c r="DM21" s="165" t="s">
        <v>5</v>
      </c>
      <c r="DN21" s="153">
        <v>2.5</v>
      </c>
      <c r="DO21" s="154">
        <f>SUM(DN21)*125</f>
        <v>312.5</v>
      </c>
      <c r="DP21" s="388"/>
      <c r="DR21" s="361"/>
      <c r="DS21" s="368"/>
      <c r="DT21" s="413"/>
      <c r="DU21" s="165"/>
      <c r="DV21" s="153">
        <v>113</v>
      </c>
      <c r="DW21" s="154">
        <f t="shared" si="2"/>
        <v>565</v>
      </c>
      <c r="DX21" s="388"/>
      <c r="DZ21" s="361"/>
      <c r="EA21" s="368"/>
      <c r="EB21" s="413"/>
      <c r="EC21" s="165" t="s">
        <v>5</v>
      </c>
      <c r="ED21" s="153">
        <v>15.5</v>
      </c>
      <c r="EE21" s="154">
        <f t="shared" si="6"/>
        <v>77.5</v>
      </c>
      <c r="EF21" s="388"/>
      <c r="EH21" s="384"/>
      <c r="EI21" s="384"/>
      <c r="EJ21" s="384"/>
      <c r="EK21" s="96"/>
      <c r="EL21" s="96"/>
      <c r="EM21" s="124"/>
      <c r="EN21" s="382"/>
      <c r="EP21" s="384"/>
      <c r="EQ21" s="384"/>
      <c r="ER21" s="384"/>
      <c r="ES21" s="96"/>
      <c r="ET21" s="96"/>
      <c r="EU21" s="124"/>
      <c r="EV21" s="382"/>
      <c r="EX21" s="384"/>
      <c r="EY21" s="384"/>
      <c r="EZ21" s="384"/>
      <c r="FA21" s="96"/>
      <c r="FB21" s="96"/>
      <c r="FC21" s="124"/>
      <c r="FD21" s="382"/>
      <c r="FF21" s="384"/>
      <c r="FG21" s="384"/>
      <c r="FH21" s="384"/>
      <c r="FI21" s="96"/>
      <c r="FJ21" s="96"/>
      <c r="FK21" s="124"/>
      <c r="FL21" s="382"/>
      <c r="FN21" s="384"/>
      <c r="FO21" s="384"/>
      <c r="FP21" s="384"/>
      <c r="FQ21" s="96"/>
      <c r="FR21" s="96"/>
      <c r="FS21" s="124"/>
      <c r="FT21" s="382"/>
      <c r="FV21" s="384"/>
      <c r="FW21" s="384"/>
      <c r="FX21" s="384"/>
      <c r="FY21" s="96"/>
      <c r="FZ21" s="96"/>
      <c r="GA21" s="124"/>
      <c r="GB21" s="382"/>
      <c r="GD21" s="384"/>
      <c r="GE21" s="384"/>
      <c r="GF21" s="384"/>
      <c r="GG21" s="96"/>
      <c r="GH21" s="96"/>
      <c r="GI21" s="124"/>
      <c r="GJ21" s="382"/>
      <c r="GL21" s="384"/>
      <c r="GM21" s="384"/>
      <c r="GN21" s="384"/>
      <c r="GO21" s="96"/>
      <c r="GP21" s="96"/>
      <c r="GQ21" s="124"/>
      <c r="GR21" s="382"/>
      <c r="GT21" s="384"/>
      <c r="GU21" s="384"/>
      <c r="GV21" s="384"/>
      <c r="GW21" s="96"/>
      <c r="GX21" s="96"/>
      <c r="GY21" s="124"/>
      <c r="GZ21" s="382"/>
    </row>
    <row r="22" spans="1:208" ht="15" customHeight="1" x14ac:dyDescent="0.25">
      <c r="A22" s="13"/>
      <c r="B22" s="361"/>
      <c r="C22" s="368"/>
      <c r="D22" s="274"/>
      <c r="E22" s="21" t="s">
        <v>6</v>
      </c>
      <c r="F22" s="16">
        <v>4</v>
      </c>
      <c r="G22" s="25">
        <f>SUM(F22*5)</f>
        <v>20</v>
      </c>
      <c r="H22" s="388"/>
      <c r="I22" s="13"/>
      <c r="J22" s="376"/>
      <c r="K22" s="377"/>
      <c r="L22" s="413"/>
      <c r="M22" s="165" t="s">
        <v>6</v>
      </c>
      <c r="N22" s="151">
        <v>1</v>
      </c>
      <c r="O22" s="154">
        <f>N22*175</f>
        <v>175</v>
      </c>
      <c r="P22" s="388"/>
      <c r="Q22" s="13"/>
      <c r="R22" s="361"/>
      <c r="S22" s="362"/>
      <c r="T22" s="413"/>
      <c r="U22" s="165" t="s">
        <v>6</v>
      </c>
      <c r="V22" s="16">
        <v>8</v>
      </c>
      <c r="W22" s="25">
        <f>V22*5</f>
        <v>40</v>
      </c>
      <c r="X22" s="283"/>
      <c r="Y22" s="13"/>
      <c r="Z22" s="361"/>
      <c r="AA22" s="368"/>
      <c r="AB22" s="274"/>
      <c r="AC22" s="21" t="s">
        <v>6</v>
      </c>
      <c r="AD22" s="83">
        <v>12</v>
      </c>
      <c r="AE22" s="154">
        <f t="shared" si="7"/>
        <v>60</v>
      </c>
      <c r="AF22" s="283"/>
      <c r="AG22" s="125"/>
      <c r="AH22" s="361"/>
      <c r="AI22" s="368"/>
      <c r="AJ22" s="274"/>
      <c r="AK22" s="21" t="s">
        <v>6</v>
      </c>
      <c r="AL22" s="83">
        <v>50</v>
      </c>
      <c r="AM22" s="25">
        <f t="shared" si="10"/>
        <v>250</v>
      </c>
      <c r="AN22" s="283"/>
      <c r="AO22" s="125"/>
      <c r="AP22" s="361"/>
      <c r="AQ22" s="368"/>
      <c r="AR22" s="413"/>
      <c r="AS22" s="165" t="s">
        <v>6</v>
      </c>
      <c r="AT22" s="167">
        <v>1</v>
      </c>
      <c r="AU22" s="166">
        <f>SUM(AT22*5)</f>
        <v>5</v>
      </c>
      <c r="AV22" s="388"/>
      <c r="AX22" s="361"/>
      <c r="AY22" s="368"/>
      <c r="AZ22" s="274"/>
      <c r="BA22" s="21" t="s">
        <v>6</v>
      </c>
      <c r="BB22" s="83">
        <v>18</v>
      </c>
      <c r="BC22" s="25">
        <f t="shared" si="8"/>
        <v>90</v>
      </c>
      <c r="BD22" s="283"/>
      <c r="BF22" s="361"/>
      <c r="BG22" s="368"/>
      <c r="BH22" s="274"/>
      <c r="BI22" s="21" t="s">
        <v>6</v>
      </c>
      <c r="BJ22" s="151">
        <v>2</v>
      </c>
      <c r="BK22" s="154">
        <f>SUM(BJ22*5)</f>
        <v>10</v>
      </c>
      <c r="BL22" s="283"/>
      <c r="BN22" s="361"/>
      <c r="BO22" s="368"/>
      <c r="BP22" s="413"/>
      <c r="BQ22" s="165" t="s">
        <v>6</v>
      </c>
      <c r="BR22" s="153"/>
      <c r="BS22" s="166"/>
      <c r="BT22" s="388"/>
      <c r="BV22" s="361"/>
      <c r="BW22" s="368"/>
      <c r="BX22" s="413"/>
      <c r="BY22" s="165" t="s">
        <v>6</v>
      </c>
      <c r="BZ22" s="151">
        <v>4</v>
      </c>
      <c r="CA22" s="154">
        <f t="shared" si="11"/>
        <v>20</v>
      </c>
      <c r="CB22" s="388"/>
      <c r="CD22" s="361"/>
      <c r="CE22" s="368"/>
      <c r="CF22" s="394"/>
      <c r="CG22" s="160" t="s">
        <v>6</v>
      </c>
      <c r="CH22" s="139"/>
      <c r="CI22" s="142"/>
      <c r="CJ22" s="390"/>
      <c r="CL22" s="361"/>
      <c r="CM22" s="368"/>
      <c r="CN22" s="274"/>
      <c r="CO22" s="21" t="s">
        <v>6</v>
      </c>
      <c r="CP22" s="83">
        <v>21.5</v>
      </c>
      <c r="CQ22" s="154">
        <f t="shared" si="5"/>
        <v>107.5</v>
      </c>
      <c r="CR22" s="283"/>
      <c r="CT22" s="376"/>
      <c r="CU22" s="407"/>
      <c r="CV22" s="274"/>
      <c r="CW22" s="21" t="s">
        <v>6</v>
      </c>
      <c r="CX22" s="83">
        <v>1.5</v>
      </c>
      <c r="CY22" s="25">
        <f t="shared" si="9"/>
        <v>187.5</v>
      </c>
      <c r="CZ22" s="283"/>
      <c r="DB22" s="376"/>
      <c r="DC22" s="407"/>
      <c r="DD22" s="413"/>
      <c r="DE22" s="165" t="s">
        <v>6</v>
      </c>
      <c r="DF22" s="151">
        <v>0.5</v>
      </c>
      <c r="DG22" s="154">
        <f>SUM(DF22)*125</f>
        <v>62.5</v>
      </c>
      <c r="DH22" s="388"/>
      <c r="DJ22" s="376"/>
      <c r="DK22" s="407"/>
      <c r="DL22" s="413"/>
      <c r="DM22" s="165" t="s">
        <v>6</v>
      </c>
      <c r="DN22" s="151">
        <v>2.5</v>
      </c>
      <c r="DO22" s="154">
        <f>SUM(DN22)*125</f>
        <v>312.5</v>
      </c>
      <c r="DP22" s="388"/>
      <c r="DR22" s="361"/>
      <c r="DS22" s="368"/>
      <c r="DT22" s="413"/>
      <c r="DU22" s="165"/>
      <c r="DV22" s="151">
        <v>113</v>
      </c>
      <c r="DW22" s="154">
        <f t="shared" si="2"/>
        <v>565</v>
      </c>
      <c r="DX22" s="388"/>
      <c r="DZ22" s="361"/>
      <c r="EA22" s="368"/>
      <c r="EB22" s="413"/>
      <c r="EC22" s="165" t="s">
        <v>6</v>
      </c>
      <c r="ED22" s="151">
        <v>15.5</v>
      </c>
      <c r="EE22" s="154">
        <f t="shared" si="6"/>
        <v>77.5</v>
      </c>
      <c r="EF22" s="388"/>
      <c r="EH22" s="384"/>
      <c r="EI22" s="384"/>
      <c r="EJ22" s="384"/>
      <c r="EK22" s="96"/>
      <c r="EL22" s="96"/>
      <c r="EM22" s="124"/>
      <c r="EN22" s="382"/>
      <c r="EP22" s="384"/>
      <c r="EQ22" s="384"/>
      <c r="ER22" s="384"/>
      <c r="ES22" s="96"/>
      <c r="ET22" s="96"/>
      <c r="EU22" s="124"/>
      <c r="EV22" s="382"/>
      <c r="EX22" s="384"/>
      <c r="EY22" s="384"/>
      <c r="EZ22" s="384"/>
      <c r="FA22" s="96"/>
      <c r="FB22" s="96"/>
      <c r="FC22" s="124"/>
      <c r="FD22" s="382"/>
      <c r="FF22" s="384"/>
      <c r="FG22" s="384"/>
      <c r="FH22" s="384"/>
      <c r="FI22" s="96"/>
      <c r="FJ22" s="96"/>
      <c r="FK22" s="124"/>
      <c r="FL22" s="382"/>
      <c r="FN22" s="384"/>
      <c r="FO22" s="384"/>
      <c r="FP22" s="384"/>
      <c r="FQ22" s="96"/>
      <c r="FR22" s="96"/>
      <c r="FS22" s="124"/>
      <c r="FT22" s="382"/>
      <c r="FV22" s="384"/>
      <c r="FW22" s="384"/>
      <c r="FX22" s="384"/>
      <c r="FY22" s="96"/>
      <c r="FZ22" s="96"/>
      <c r="GA22" s="124"/>
      <c r="GB22" s="382"/>
      <c r="GD22" s="384"/>
      <c r="GE22" s="384"/>
      <c r="GF22" s="384"/>
      <c r="GG22" s="96"/>
      <c r="GH22" s="96"/>
      <c r="GI22" s="124"/>
      <c r="GJ22" s="382"/>
      <c r="GL22" s="384"/>
      <c r="GM22" s="384"/>
      <c r="GN22" s="384"/>
      <c r="GO22" s="96"/>
      <c r="GP22" s="96"/>
      <c r="GQ22" s="124"/>
      <c r="GR22" s="382"/>
      <c r="GT22" s="384"/>
      <c r="GU22" s="384"/>
      <c r="GV22" s="384"/>
      <c r="GW22" s="96"/>
      <c r="GX22" s="96"/>
      <c r="GY22" s="124"/>
      <c r="GZ22" s="382"/>
    </row>
    <row r="23" spans="1:208" ht="15" customHeight="1" x14ac:dyDescent="0.25">
      <c r="A23" s="13"/>
      <c r="B23" s="361"/>
      <c r="C23" s="368"/>
      <c r="D23" s="274"/>
      <c r="E23" s="21" t="s">
        <v>5</v>
      </c>
      <c r="F23" s="83">
        <v>4</v>
      </c>
      <c r="G23" s="25">
        <f>SUM(F23*5)</f>
        <v>20</v>
      </c>
      <c r="H23" s="388"/>
      <c r="I23" s="13"/>
      <c r="J23" s="376"/>
      <c r="K23" s="377"/>
      <c r="L23" s="413"/>
      <c r="M23" s="165" t="s">
        <v>5</v>
      </c>
      <c r="N23" s="153">
        <v>1</v>
      </c>
      <c r="O23" s="154">
        <f>N23*175</f>
        <v>175</v>
      </c>
      <c r="P23" s="388"/>
      <c r="Q23" s="13"/>
      <c r="R23" s="361"/>
      <c r="S23" s="362"/>
      <c r="T23" s="413"/>
      <c r="U23" s="165" t="s">
        <v>5</v>
      </c>
      <c r="V23" s="83"/>
      <c r="W23" s="25"/>
      <c r="X23" s="283"/>
      <c r="Y23" s="13"/>
      <c r="Z23" s="361"/>
      <c r="AA23" s="368"/>
      <c r="AB23" s="274"/>
      <c r="AC23" s="21" t="s">
        <v>5</v>
      </c>
      <c r="AD23" s="83">
        <v>12</v>
      </c>
      <c r="AE23" s="166">
        <f t="shared" si="7"/>
        <v>60</v>
      </c>
      <c r="AF23" s="283"/>
      <c r="AG23" s="125"/>
      <c r="AH23" s="361"/>
      <c r="AI23" s="368"/>
      <c r="AJ23" s="274"/>
      <c r="AK23" s="21" t="s">
        <v>5</v>
      </c>
      <c r="AL23" s="83">
        <v>50</v>
      </c>
      <c r="AM23" s="25">
        <f t="shared" si="10"/>
        <v>250</v>
      </c>
      <c r="AN23" s="283"/>
      <c r="AO23" s="125"/>
      <c r="AP23" s="361"/>
      <c r="AQ23" s="368"/>
      <c r="AR23" s="413"/>
      <c r="AS23" s="165" t="s">
        <v>5</v>
      </c>
      <c r="AT23" s="153">
        <v>1</v>
      </c>
      <c r="AU23" s="166">
        <f>SUM(AT23*5)</f>
        <v>5</v>
      </c>
      <c r="AV23" s="388"/>
      <c r="AX23" s="361"/>
      <c r="AY23" s="368"/>
      <c r="AZ23" s="274"/>
      <c r="BA23" s="21" t="s">
        <v>5</v>
      </c>
      <c r="BB23" s="83">
        <v>18</v>
      </c>
      <c r="BC23" s="25">
        <f t="shared" si="8"/>
        <v>90</v>
      </c>
      <c r="BD23" s="283"/>
      <c r="BF23" s="361"/>
      <c r="BG23" s="368"/>
      <c r="BH23" s="274"/>
      <c r="BI23" s="21" t="s">
        <v>5</v>
      </c>
      <c r="BJ23" s="83"/>
      <c r="BK23" s="126"/>
      <c r="BL23" s="283"/>
      <c r="BN23" s="361"/>
      <c r="BO23" s="368"/>
      <c r="BP23" s="413"/>
      <c r="BQ23" s="165" t="s">
        <v>5</v>
      </c>
      <c r="BR23" s="183"/>
      <c r="BS23" s="184"/>
      <c r="BT23" s="388"/>
      <c r="BV23" s="361"/>
      <c r="BW23" s="368"/>
      <c r="BX23" s="413"/>
      <c r="BY23" s="165" t="s">
        <v>5</v>
      </c>
      <c r="BZ23" s="153">
        <v>4</v>
      </c>
      <c r="CA23" s="166">
        <f t="shared" si="11"/>
        <v>20</v>
      </c>
      <c r="CB23" s="388"/>
      <c r="CD23" s="361"/>
      <c r="CE23" s="368"/>
      <c r="CF23" s="394"/>
      <c r="CG23" s="160" t="s">
        <v>5</v>
      </c>
      <c r="CH23" s="141"/>
      <c r="CI23" s="146"/>
      <c r="CJ23" s="390"/>
      <c r="CL23" s="361"/>
      <c r="CM23" s="368"/>
      <c r="CN23" s="274"/>
      <c r="CO23" s="21" t="s">
        <v>5</v>
      </c>
      <c r="CP23" s="83">
        <v>21.5</v>
      </c>
      <c r="CQ23" s="126">
        <f t="shared" si="5"/>
        <v>107.5</v>
      </c>
      <c r="CR23" s="283"/>
      <c r="CT23" s="376"/>
      <c r="CU23" s="407"/>
      <c r="CV23" s="274"/>
      <c r="CW23" s="21" t="s">
        <v>5</v>
      </c>
      <c r="CX23" s="83">
        <v>1.5</v>
      </c>
      <c r="CY23" s="25">
        <f t="shared" si="9"/>
        <v>187.5</v>
      </c>
      <c r="CZ23" s="283"/>
      <c r="DB23" s="376"/>
      <c r="DC23" s="407"/>
      <c r="DD23" s="413"/>
      <c r="DE23" s="165" t="s">
        <v>5</v>
      </c>
      <c r="DF23" s="83">
        <v>0.5</v>
      </c>
      <c r="DG23" s="166">
        <f>SUM(DF23)*125</f>
        <v>62.5</v>
      </c>
      <c r="DH23" s="388"/>
      <c r="DJ23" s="376"/>
      <c r="DK23" s="407"/>
      <c r="DL23" s="413"/>
      <c r="DM23" s="165" t="s">
        <v>5</v>
      </c>
      <c r="DN23" s="153">
        <v>2.5</v>
      </c>
      <c r="DO23" s="166">
        <f>SUM(DN23)*125</f>
        <v>312.5</v>
      </c>
      <c r="DP23" s="388"/>
      <c r="DR23" s="361"/>
      <c r="DS23" s="368"/>
      <c r="DT23" s="413"/>
      <c r="DU23" s="165"/>
      <c r="DV23" s="153">
        <v>113</v>
      </c>
      <c r="DW23" s="166">
        <f t="shared" si="2"/>
        <v>565</v>
      </c>
      <c r="DX23" s="388"/>
      <c r="DZ23" s="361"/>
      <c r="EA23" s="368"/>
      <c r="EB23" s="413"/>
      <c r="EC23" s="165" t="s">
        <v>5</v>
      </c>
      <c r="ED23" s="153">
        <v>15.5</v>
      </c>
      <c r="EE23" s="166">
        <f t="shared" si="6"/>
        <v>77.5</v>
      </c>
      <c r="EF23" s="388"/>
      <c r="EH23" s="384"/>
      <c r="EI23" s="384"/>
      <c r="EJ23" s="384"/>
      <c r="EK23" s="96"/>
      <c r="EL23" s="96"/>
      <c r="EM23" s="124"/>
      <c r="EN23" s="382"/>
      <c r="EP23" s="384"/>
      <c r="EQ23" s="384"/>
      <c r="ER23" s="384"/>
      <c r="ES23" s="96"/>
      <c r="ET23" s="96"/>
      <c r="EU23" s="124"/>
      <c r="EV23" s="382"/>
      <c r="EX23" s="384"/>
      <c r="EY23" s="384"/>
      <c r="EZ23" s="384"/>
      <c r="FA23" s="96"/>
      <c r="FB23" s="96"/>
      <c r="FC23" s="124"/>
      <c r="FD23" s="382"/>
      <c r="FF23" s="384"/>
      <c r="FG23" s="384"/>
      <c r="FH23" s="384"/>
      <c r="FI23" s="96"/>
      <c r="FJ23" s="96"/>
      <c r="FK23" s="124"/>
      <c r="FL23" s="382"/>
      <c r="FN23" s="384"/>
      <c r="FO23" s="384"/>
      <c r="FP23" s="384"/>
      <c r="FQ23" s="96"/>
      <c r="FR23" s="96"/>
      <c r="FS23" s="124"/>
      <c r="FT23" s="382"/>
      <c r="FV23" s="384"/>
      <c r="FW23" s="384"/>
      <c r="FX23" s="384"/>
      <c r="FY23" s="96"/>
      <c r="FZ23" s="96"/>
      <c r="GA23" s="124"/>
      <c r="GB23" s="382"/>
      <c r="GD23" s="384"/>
      <c r="GE23" s="384"/>
      <c r="GF23" s="384"/>
      <c r="GG23" s="96"/>
      <c r="GH23" s="96"/>
      <c r="GI23" s="124"/>
      <c r="GJ23" s="382"/>
      <c r="GL23" s="384"/>
      <c r="GM23" s="384"/>
      <c r="GN23" s="384"/>
      <c r="GO23" s="96"/>
      <c r="GP23" s="96"/>
      <c r="GQ23" s="124"/>
      <c r="GR23" s="382"/>
      <c r="GT23" s="384"/>
      <c r="GU23" s="384"/>
      <c r="GV23" s="384"/>
      <c r="GW23" s="96"/>
      <c r="GX23" s="96"/>
      <c r="GY23" s="124"/>
      <c r="GZ23" s="382"/>
    </row>
    <row r="24" spans="1:208" ht="15" customHeight="1" x14ac:dyDescent="0.25">
      <c r="A24" s="13"/>
      <c r="B24" s="361"/>
      <c r="C24" s="368"/>
      <c r="D24" s="274"/>
      <c r="E24" s="21" t="s">
        <v>7</v>
      </c>
      <c r="F24" s="16">
        <v>4</v>
      </c>
      <c r="G24" s="25">
        <f>SUM(F24*5)</f>
        <v>20</v>
      </c>
      <c r="H24" s="388"/>
      <c r="I24" s="13"/>
      <c r="J24" s="376"/>
      <c r="K24" s="377"/>
      <c r="L24" s="413"/>
      <c r="M24" s="165" t="s">
        <v>7</v>
      </c>
      <c r="N24" s="151">
        <v>1</v>
      </c>
      <c r="O24" s="154">
        <f>N24*175</f>
        <v>175</v>
      </c>
      <c r="P24" s="388"/>
      <c r="Q24" s="13"/>
      <c r="R24" s="361"/>
      <c r="S24" s="362"/>
      <c r="T24" s="413"/>
      <c r="U24" s="165" t="s">
        <v>7</v>
      </c>
      <c r="V24" s="16"/>
      <c r="W24" s="25"/>
      <c r="X24" s="283"/>
      <c r="Y24" s="13"/>
      <c r="Z24" s="361"/>
      <c r="AA24" s="368"/>
      <c r="AB24" s="274"/>
      <c r="AC24" s="21" t="s">
        <v>7</v>
      </c>
      <c r="AD24" s="83">
        <v>12</v>
      </c>
      <c r="AE24" s="166">
        <f t="shared" si="7"/>
        <v>60</v>
      </c>
      <c r="AF24" s="283"/>
      <c r="AG24" s="125"/>
      <c r="AH24" s="361"/>
      <c r="AI24" s="368"/>
      <c r="AJ24" s="274"/>
      <c r="AK24" s="21" t="s">
        <v>7</v>
      </c>
      <c r="AL24" s="83">
        <v>50</v>
      </c>
      <c r="AM24" s="25">
        <f t="shared" si="10"/>
        <v>250</v>
      </c>
      <c r="AN24" s="283"/>
      <c r="AO24" s="125"/>
      <c r="AP24" s="361"/>
      <c r="AQ24" s="368"/>
      <c r="AR24" s="413"/>
      <c r="AS24" s="165" t="s">
        <v>7</v>
      </c>
      <c r="AT24" s="151"/>
      <c r="AU24" s="155"/>
      <c r="AV24" s="388"/>
      <c r="AX24" s="361"/>
      <c r="AY24" s="368"/>
      <c r="AZ24" s="274"/>
      <c r="BA24" s="21" t="s">
        <v>7</v>
      </c>
      <c r="BB24" s="83">
        <v>18</v>
      </c>
      <c r="BC24" s="25">
        <f t="shared" si="8"/>
        <v>90</v>
      </c>
      <c r="BD24" s="283"/>
      <c r="BF24" s="361"/>
      <c r="BG24" s="368"/>
      <c r="BH24" s="274"/>
      <c r="BI24" s="21" t="s">
        <v>7</v>
      </c>
      <c r="BJ24" s="151"/>
      <c r="BK24" s="155"/>
      <c r="BL24" s="283"/>
      <c r="BN24" s="361"/>
      <c r="BO24" s="368"/>
      <c r="BP24" s="413"/>
      <c r="BQ24" s="165" t="s">
        <v>7</v>
      </c>
      <c r="BR24" s="151"/>
      <c r="BS24" s="155"/>
      <c r="BT24" s="388"/>
      <c r="BV24" s="361"/>
      <c r="BW24" s="368"/>
      <c r="BX24" s="413"/>
      <c r="BY24" s="165" t="s">
        <v>7</v>
      </c>
      <c r="BZ24" s="151">
        <v>4</v>
      </c>
      <c r="CA24" s="166">
        <f t="shared" si="11"/>
        <v>20</v>
      </c>
      <c r="CB24" s="388"/>
      <c r="CD24" s="361"/>
      <c r="CE24" s="368"/>
      <c r="CF24" s="394"/>
      <c r="CG24" s="160" t="s">
        <v>7</v>
      </c>
      <c r="CH24" s="139"/>
      <c r="CI24" s="147"/>
      <c r="CJ24" s="390"/>
      <c r="CL24" s="361"/>
      <c r="CM24" s="368"/>
      <c r="CN24" s="274"/>
      <c r="CO24" s="21" t="s">
        <v>7</v>
      </c>
      <c r="CP24" s="83">
        <v>21.5</v>
      </c>
      <c r="CQ24" s="126">
        <f t="shared" si="5"/>
        <v>107.5</v>
      </c>
      <c r="CR24" s="283"/>
      <c r="CT24" s="376"/>
      <c r="CU24" s="407"/>
      <c r="CV24" s="274"/>
      <c r="CW24" s="21" t="s">
        <v>7</v>
      </c>
      <c r="CX24" s="83">
        <v>1.5</v>
      </c>
      <c r="CY24" s="25">
        <f t="shared" si="9"/>
        <v>187.5</v>
      </c>
      <c r="CZ24" s="283"/>
      <c r="DB24" s="376"/>
      <c r="DC24" s="407"/>
      <c r="DD24" s="413"/>
      <c r="DE24" s="165" t="s">
        <v>7</v>
      </c>
      <c r="DF24" s="151"/>
      <c r="DG24" s="155"/>
      <c r="DH24" s="388"/>
      <c r="DJ24" s="376"/>
      <c r="DK24" s="407"/>
      <c r="DL24" s="413"/>
      <c r="DM24" s="165" t="s">
        <v>7</v>
      </c>
      <c r="DN24" s="151"/>
      <c r="DO24" s="166"/>
      <c r="DP24" s="388"/>
      <c r="DR24" s="361"/>
      <c r="DS24" s="368"/>
      <c r="DT24" s="413"/>
      <c r="DU24" s="165"/>
      <c r="DV24" s="151">
        <v>113</v>
      </c>
      <c r="DW24" s="166">
        <f t="shared" si="2"/>
        <v>565</v>
      </c>
      <c r="DX24" s="388"/>
      <c r="DZ24" s="361"/>
      <c r="EA24" s="368"/>
      <c r="EB24" s="413"/>
      <c r="EC24" s="165" t="s">
        <v>7</v>
      </c>
      <c r="ED24" s="151">
        <v>15.5</v>
      </c>
      <c r="EE24" s="166">
        <f t="shared" si="6"/>
        <v>77.5</v>
      </c>
      <c r="EF24" s="388"/>
      <c r="EH24" s="384"/>
      <c r="EI24" s="384"/>
      <c r="EJ24" s="384"/>
      <c r="EK24" s="96"/>
      <c r="EL24" s="96"/>
      <c r="EM24" s="112"/>
      <c r="EN24" s="382"/>
      <c r="EP24" s="384"/>
      <c r="EQ24" s="384"/>
      <c r="ER24" s="384"/>
      <c r="ES24" s="96"/>
      <c r="ET24" s="96"/>
      <c r="EU24" s="112"/>
      <c r="EV24" s="382"/>
      <c r="EX24" s="384"/>
      <c r="EY24" s="384"/>
      <c r="EZ24" s="384"/>
      <c r="FA24" s="96"/>
      <c r="FB24" s="96"/>
      <c r="FC24" s="112"/>
      <c r="FD24" s="382"/>
      <c r="FF24" s="384"/>
      <c r="FG24" s="384"/>
      <c r="FH24" s="384"/>
      <c r="FI24" s="96"/>
      <c r="FJ24" s="96"/>
      <c r="FK24" s="112"/>
      <c r="FL24" s="382"/>
      <c r="FN24" s="384"/>
      <c r="FO24" s="384"/>
      <c r="FP24" s="384"/>
      <c r="FQ24" s="96"/>
      <c r="FR24" s="96"/>
      <c r="FS24" s="112"/>
      <c r="FT24" s="382"/>
      <c r="FV24" s="384"/>
      <c r="FW24" s="384"/>
      <c r="FX24" s="384"/>
      <c r="FY24" s="96"/>
      <c r="FZ24" s="96"/>
      <c r="GA24" s="112"/>
      <c r="GB24" s="382"/>
      <c r="GD24" s="384"/>
      <c r="GE24" s="384"/>
      <c r="GF24" s="384"/>
      <c r="GG24" s="96"/>
      <c r="GH24" s="96"/>
      <c r="GI24" s="112"/>
      <c r="GJ24" s="382"/>
      <c r="GL24" s="384"/>
      <c r="GM24" s="384"/>
      <c r="GN24" s="384"/>
      <c r="GO24" s="96"/>
      <c r="GP24" s="96"/>
      <c r="GQ24" s="112"/>
      <c r="GR24" s="382"/>
      <c r="GT24" s="384"/>
      <c r="GU24" s="384"/>
      <c r="GV24" s="384"/>
      <c r="GW24" s="96"/>
      <c r="GX24" s="96"/>
      <c r="GY24" s="112"/>
      <c r="GZ24" s="382"/>
    </row>
    <row r="25" spans="1:208" ht="15" customHeight="1" x14ac:dyDescent="0.25">
      <c r="A25" s="13"/>
      <c r="B25" s="361"/>
      <c r="C25" s="368"/>
      <c r="D25" s="274"/>
      <c r="E25" s="27" t="s">
        <v>8</v>
      </c>
      <c r="F25" s="22"/>
      <c r="G25" s="25"/>
      <c r="H25" s="388"/>
      <c r="I25" s="13"/>
      <c r="J25" s="376"/>
      <c r="K25" s="377"/>
      <c r="L25" s="413"/>
      <c r="M25" s="168" t="s">
        <v>8</v>
      </c>
      <c r="N25" s="156"/>
      <c r="O25" s="154"/>
      <c r="P25" s="388"/>
      <c r="Q25" s="13"/>
      <c r="R25" s="361"/>
      <c r="S25" s="362"/>
      <c r="T25" s="413"/>
      <c r="U25" s="168" t="s">
        <v>8</v>
      </c>
      <c r="V25" s="22"/>
      <c r="W25" s="25"/>
      <c r="X25" s="283"/>
      <c r="Y25" s="13"/>
      <c r="Z25" s="361"/>
      <c r="AA25" s="368"/>
      <c r="AB25" s="274"/>
      <c r="AC25" s="27" t="s">
        <v>8</v>
      </c>
      <c r="AD25" s="22">
        <v>12</v>
      </c>
      <c r="AE25" s="154">
        <f t="shared" si="7"/>
        <v>60</v>
      </c>
      <c r="AF25" s="283"/>
      <c r="AG25" s="125"/>
      <c r="AH25" s="361"/>
      <c r="AI25" s="368"/>
      <c r="AJ25" s="274"/>
      <c r="AK25" s="27" t="s">
        <v>8</v>
      </c>
      <c r="AL25" s="22">
        <v>50</v>
      </c>
      <c r="AM25" s="25">
        <f t="shared" si="10"/>
        <v>250</v>
      </c>
      <c r="AN25" s="283"/>
      <c r="AO25" s="125"/>
      <c r="AP25" s="361"/>
      <c r="AQ25" s="368"/>
      <c r="AR25" s="413"/>
      <c r="AS25" s="168" t="s">
        <v>8</v>
      </c>
      <c r="AT25" s="156"/>
      <c r="AU25" s="154"/>
      <c r="AV25" s="388"/>
      <c r="AX25" s="361"/>
      <c r="AY25" s="368"/>
      <c r="AZ25" s="274"/>
      <c r="BA25" s="27" t="s">
        <v>8</v>
      </c>
      <c r="BB25" s="22">
        <v>18</v>
      </c>
      <c r="BC25" s="25">
        <f t="shared" si="8"/>
        <v>90</v>
      </c>
      <c r="BD25" s="283"/>
      <c r="BF25" s="361"/>
      <c r="BG25" s="368"/>
      <c r="BH25" s="274"/>
      <c r="BI25" s="27" t="s">
        <v>8</v>
      </c>
      <c r="BJ25" s="156"/>
      <c r="BK25" s="154"/>
      <c r="BL25" s="283"/>
      <c r="BN25" s="361"/>
      <c r="BO25" s="368"/>
      <c r="BP25" s="413"/>
      <c r="BQ25" s="168" t="s">
        <v>8</v>
      </c>
      <c r="BR25" s="156"/>
      <c r="BS25" s="154"/>
      <c r="BT25" s="388"/>
      <c r="BV25" s="361"/>
      <c r="BW25" s="368"/>
      <c r="BX25" s="413"/>
      <c r="BY25" s="168" t="s">
        <v>8</v>
      </c>
      <c r="BZ25" s="156">
        <v>4</v>
      </c>
      <c r="CA25" s="154">
        <f t="shared" si="11"/>
        <v>20</v>
      </c>
      <c r="CB25" s="388"/>
      <c r="CD25" s="361"/>
      <c r="CE25" s="368"/>
      <c r="CF25" s="394"/>
      <c r="CG25" s="161" t="s">
        <v>8</v>
      </c>
      <c r="CH25" s="143"/>
      <c r="CI25" s="142"/>
      <c r="CJ25" s="390"/>
      <c r="CL25" s="361"/>
      <c r="CM25" s="368"/>
      <c r="CN25" s="274"/>
      <c r="CO25" s="27" t="s">
        <v>8</v>
      </c>
      <c r="CP25" s="22">
        <v>21.5</v>
      </c>
      <c r="CQ25" s="154">
        <f t="shared" si="5"/>
        <v>107.5</v>
      </c>
      <c r="CR25" s="283"/>
      <c r="CT25" s="376"/>
      <c r="CU25" s="407"/>
      <c r="CV25" s="274"/>
      <c r="CW25" s="27" t="s">
        <v>8</v>
      </c>
      <c r="CX25" s="22"/>
      <c r="CY25" s="25"/>
      <c r="CZ25" s="283"/>
      <c r="DB25" s="376"/>
      <c r="DC25" s="407"/>
      <c r="DD25" s="413"/>
      <c r="DE25" s="168" t="s">
        <v>8</v>
      </c>
      <c r="DF25" s="156"/>
      <c r="DG25" s="154"/>
      <c r="DH25" s="388"/>
      <c r="DJ25" s="376"/>
      <c r="DK25" s="407"/>
      <c r="DL25" s="413"/>
      <c r="DM25" s="168" t="s">
        <v>8</v>
      </c>
      <c r="DN25" s="156"/>
      <c r="DO25" s="154"/>
      <c r="DP25" s="388"/>
      <c r="DR25" s="361"/>
      <c r="DS25" s="368"/>
      <c r="DT25" s="413"/>
      <c r="DU25" s="168"/>
      <c r="DV25" s="156"/>
      <c r="DW25" s="154"/>
      <c r="DX25" s="388"/>
      <c r="DZ25" s="361"/>
      <c r="EA25" s="368"/>
      <c r="EB25" s="413"/>
      <c r="EC25" s="168" t="s">
        <v>8</v>
      </c>
      <c r="ED25" s="156">
        <v>15.5</v>
      </c>
      <c r="EE25" s="154">
        <f t="shared" si="6"/>
        <v>77.5</v>
      </c>
      <c r="EF25" s="388"/>
      <c r="EH25" s="384"/>
      <c r="EI25" s="384"/>
      <c r="EJ25" s="384"/>
      <c r="EK25" s="96"/>
      <c r="EL25" s="96"/>
      <c r="EM25" s="124"/>
      <c r="EN25" s="382"/>
      <c r="EP25" s="384"/>
      <c r="EQ25" s="384"/>
      <c r="ER25" s="384"/>
      <c r="ES25" s="96"/>
      <c r="ET25" s="96"/>
      <c r="EU25" s="124"/>
      <c r="EV25" s="382"/>
      <c r="EX25" s="384"/>
      <c r="EY25" s="384"/>
      <c r="EZ25" s="384"/>
      <c r="FA25" s="96"/>
      <c r="FB25" s="96"/>
      <c r="FC25" s="124"/>
      <c r="FD25" s="382"/>
      <c r="FF25" s="384"/>
      <c r="FG25" s="384"/>
      <c r="FH25" s="384"/>
      <c r="FI25" s="96"/>
      <c r="FJ25" s="96"/>
      <c r="FK25" s="124"/>
      <c r="FL25" s="382"/>
      <c r="FN25" s="384"/>
      <c r="FO25" s="384"/>
      <c r="FP25" s="384"/>
      <c r="FQ25" s="96"/>
      <c r="FR25" s="96"/>
      <c r="FS25" s="124"/>
      <c r="FT25" s="382"/>
      <c r="FV25" s="384"/>
      <c r="FW25" s="384"/>
      <c r="FX25" s="384"/>
      <c r="FY25" s="96"/>
      <c r="FZ25" s="96"/>
      <c r="GA25" s="124"/>
      <c r="GB25" s="382"/>
      <c r="GD25" s="384"/>
      <c r="GE25" s="384"/>
      <c r="GF25" s="384"/>
      <c r="GG25" s="96"/>
      <c r="GH25" s="96"/>
      <c r="GI25" s="124"/>
      <c r="GJ25" s="382"/>
      <c r="GL25" s="384"/>
      <c r="GM25" s="384"/>
      <c r="GN25" s="384"/>
      <c r="GO25" s="96"/>
      <c r="GP25" s="96"/>
      <c r="GQ25" s="124"/>
      <c r="GR25" s="382"/>
      <c r="GT25" s="384"/>
      <c r="GU25" s="384"/>
      <c r="GV25" s="384"/>
      <c r="GW25" s="96"/>
      <c r="GX25" s="96"/>
      <c r="GY25" s="124"/>
      <c r="GZ25" s="382"/>
    </row>
    <row r="26" spans="1:208" ht="15" customHeight="1" thickBot="1" x14ac:dyDescent="0.3">
      <c r="A26" s="13"/>
      <c r="B26" s="363"/>
      <c r="C26" s="369"/>
      <c r="D26" s="275"/>
      <c r="E26" s="15" t="s">
        <v>8</v>
      </c>
      <c r="F26" s="28"/>
      <c r="G26" s="29"/>
      <c r="H26" s="389"/>
      <c r="I26" s="13"/>
      <c r="J26" s="378"/>
      <c r="K26" s="379"/>
      <c r="L26" s="414"/>
      <c r="M26" s="173" t="s">
        <v>8</v>
      </c>
      <c r="N26" s="157"/>
      <c r="O26" s="158"/>
      <c r="P26" s="389"/>
      <c r="Q26" s="13"/>
      <c r="R26" s="363"/>
      <c r="S26" s="364"/>
      <c r="T26" s="414"/>
      <c r="U26" s="173" t="s">
        <v>8</v>
      </c>
      <c r="V26" s="28"/>
      <c r="W26" s="29"/>
      <c r="X26" s="284"/>
      <c r="Y26" s="13"/>
      <c r="Z26" s="363"/>
      <c r="AA26" s="369"/>
      <c r="AB26" s="275"/>
      <c r="AC26" s="15" t="s">
        <v>8</v>
      </c>
      <c r="AD26" s="28">
        <v>12</v>
      </c>
      <c r="AE26" s="158">
        <f t="shared" si="7"/>
        <v>60</v>
      </c>
      <c r="AF26" s="284"/>
      <c r="AG26" s="125"/>
      <c r="AH26" s="363"/>
      <c r="AI26" s="369"/>
      <c r="AJ26" s="275"/>
      <c r="AK26" s="15" t="s">
        <v>8</v>
      </c>
      <c r="AL26" s="28">
        <v>45</v>
      </c>
      <c r="AM26" s="29">
        <f t="shared" si="10"/>
        <v>225</v>
      </c>
      <c r="AN26" s="284"/>
      <c r="AO26" s="125"/>
      <c r="AP26" s="363"/>
      <c r="AQ26" s="369"/>
      <c r="AR26" s="414"/>
      <c r="AS26" s="173" t="s">
        <v>8</v>
      </c>
      <c r="AT26" s="157"/>
      <c r="AU26" s="158"/>
      <c r="AV26" s="389"/>
      <c r="AX26" s="363"/>
      <c r="AY26" s="369"/>
      <c r="AZ26" s="275"/>
      <c r="BA26" s="15" t="s">
        <v>8</v>
      </c>
      <c r="BB26" s="28">
        <v>18</v>
      </c>
      <c r="BC26" s="29">
        <f t="shared" si="8"/>
        <v>90</v>
      </c>
      <c r="BD26" s="284"/>
      <c r="BF26" s="363"/>
      <c r="BG26" s="369"/>
      <c r="BH26" s="275"/>
      <c r="BI26" s="15" t="s">
        <v>8</v>
      </c>
      <c r="BJ26" s="157"/>
      <c r="BK26" s="158"/>
      <c r="BL26" s="284"/>
      <c r="BN26" s="363"/>
      <c r="BO26" s="369"/>
      <c r="BP26" s="414"/>
      <c r="BQ26" s="173" t="s">
        <v>8</v>
      </c>
      <c r="BR26" s="157">
        <v>2</v>
      </c>
      <c r="BS26" s="158">
        <f>SUM(BR26)*5</f>
        <v>10</v>
      </c>
      <c r="BT26" s="389"/>
      <c r="BV26" s="363"/>
      <c r="BW26" s="369"/>
      <c r="BX26" s="414"/>
      <c r="BY26" s="173" t="s">
        <v>8</v>
      </c>
      <c r="BZ26" s="157">
        <v>4</v>
      </c>
      <c r="CA26" s="158">
        <f t="shared" si="11"/>
        <v>20</v>
      </c>
      <c r="CB26" s="389"/>
      <c r="CD26" s="363"/>
      <c r="CE26" s="369"/>
      <c r="CF26" s="395"/>
      <c r="CG26" s="162" t="s">
        <v>8</v>
      </c>
      <c r="CH26" s="144"/>
      <c r="CI26" s="145"/>
      <c r="CJ26" s="391"/>
      <c r="CL26" s="363"/>
      <c r="CM26" s="369"/>
      <c r="CN26" s="275"/>
      <c r="CO26" s="15" t="s">
        <v>8</v>
      </c>
      <c r="CP26" s="28">
        <v>21.5</v>
      </c>
      <c r="CQ26" s="158">
        <f t="shared" si="5"/>
        <v>107.5</v>
      </c>
      <c r="CR26" s="284"/>
      <c r="CT26" s="378"/>
      <c r="CU26" s="408"/>
      <c r="CV26" s="275"/>
      <c r="CW26" s="15" t="s">
        <v>8</v>
      </c>
      <c r="CX26" s="28"/>
      <c r="CY26" s="29"/>
      <c r="CZ26" s="284"/>
      <c r="DB26" s="378"/>
      <c r="DC26" s="408"/>
      <c r="DD26" s="414"/>
      <c r="DE26" s="173" t="s">
        <v>8</v>
      </c>
      <c r="DF26" s="157"/>
      <c r="DG26" s="158"/>
      <c r="DH26" s="389"/>
      <c r="DJ26" s="378"/>
      <c r="DK26" s="408"/>
      <c r="DL26" s="414"/>
      <c r="DM26" s="173" t="s">
        <v>8</v>
      </c>
      <c r="DN26" s="157"/>
      <c r="DO26" s="158"/>
      <c r="DP26" s="389"/>
      <c r="DR26" s="363"/>
      <c r="DS26" s="369"/>
      <c r="DT26" s="414"/>
      <c r="DU26" s="173"/>
      <c r="DV26" s="157"/>
      <c r="DW26" s="158"/>
      <c r="DX26" s="389"/>
      <c r="DZ26" s="363"/>
      <c r="EA26" s="369"/>
      <c r="EB26" s="414"/>
      <c r="EC26" s="173" t="s">
        <v>8</v>
      </c>
      <c r="ED26" s="157">
        <v>15.5</v>
      </c>
      <c r="EE26" s="158">
        <f t="shared" si="6"/>
        <v>77.5</v>
      </c>
      <c r="EF26" s="389"/>
      <c r="EH26" s="384"/>
      <c r="EI26" s="384"/>
      <c r="EJ26" s="384"/>
      <c r="EK26" s="96"/>
      <c r="EL26" s="96"/>
      <c r="EM26" s="124"/>
      <c r="EN26" s="382"/>
      <c r="EP26" s="384"/>
      <c r="EQ26" s="384"/>
      <c r="ER26" s="384"/>
      <c r="ES26" s="96"/>
      <c r="ET26" s="96"/>
      <c r="EU26" s="124"/>
      <c r="EV26" s="382"/>
      <c r="EX26" s="384"/>
      <c r="EY26" s="384"/>
      <c r="EZ26" s="384"/>
      <c r="FA26" s="96"/>
      <c r="FB26" s="96"/>
      <c r="FC26" s="124"/>
      <c r="FD26" s="382"/>
      <c r="FF26" s="384"/>
      <c r="FG26" s="384"/>
      <c r="FH26" s="384"/>
      <c r="FI26" s="96"/>
      <c r="FJ26" s="96"/>
      <c r="FK26" s="124"/>
      <c r="FL26" s="382"/>
      <c r="FN26" s="384"/>
      <c r="FO26" s="384"/>
      <c r="FP26" s="384"/>
      <c r="FQ26" s="96"/>
      <c r="FR26" s="96"/>
      <c r="FS26" s="124"/>
      <c r="FT26" s="382"/>
      <c r="FV26" s="384"/>
      <c r="FW26" s="384"/>
      <c r="FX26" s="384"/>
      <c r="FY26" s="96"/>
      <c r="FZ26" s="96"/>
      <c r="GA26" s="124"/>
      <c r="GB26" s="382"/>
      <c r="GD26" s="384"/>
      <c r="GE26" s="384"/>
      <c r="GF26" s="384"/>
      <c r="GG26" s="96"/>
      <c r="GH26" s="96"/>
      <c r="GI26" s="124"/>
      <c r="GJ26" s="382"/>
      <c r="GL26" s="384"/>
      <c r="GM26" s="384"/>
      <c r="GN26" s="384"/>
      <c r="GO26" s="96"/>
      <c r="GP26" s="96"/>
      <c r="GQ26" s="124"/>
      <c r="GR26" s="382"/>
      <c r="GT26" s="384"/>
      <c r="GU26" s="384"/>
      <c r="GV26" s="384"/>
      <c r="GW26" s="96"/>
      <c r="GX26" s="96"/>
      <c r="GY26" s="124"/>
      <c r="GZ26" s="382"/>
    </row>
    <row r="27" spans="1:208" ht="15" customHeight="1" x14ac:dyDescent="0.25">
      <c r="A27" s="13"/>
      <c r="B27" s="359" t="s">
        <v>2</v>
      </c>
      <c r="C27" s="367"/>
      <c r="D27" s="273" t="s">
        <v>417</v>
      </c>
      <c r="E27" s="30" t="s">
        <v>4</v>
      </c>
      <c r="F27" s="16"/>
      <c r="G27" s="19"/>
      <c r="H27" s="415" t="s">
        <v>423</v>
      </c>
      <c r="I27" s="13"/>
      <c r="J27" s="380" t="s">
        <v>9</v>
      </c>
      <c r="K27" s="381"/>
      <c r="L27" s="393" t="s">
        <v>371</v>
      </c>
      <c r="M27" s="159" t="s">
        <v>4</v>
      </c>
      <c r="N27" s="139"/>
      <c r="O27" s="140"/>
      <c r="P27" s="390"/>
      <c r="Q27" s="13"/>
      <c r="R27" s="361" t="s">
        <v>2</v>
      </c>
      <c r="S27" s="362"/>
      <c r="T27" s="273" t="s">
        <v>371</v>
      </c>
      <c r="U27" s="30" t="s">
        <v>4</v>
      </c>
      <c r="V27" s="16"/>
      <c r="W27" s="19"/>
      <c r="X27" s="282" t="s">
        <v>104</v>
      </c>
      <c r="Y27" s="13"/>
      <c r="Z27" s="359" t="s">
        <v>2</v>
      </c>
      <c r="AA27" s="367"/>
      <c r="AB27" s="273" t="s">
        <v>371</v>
      </c>
      <c r="AC27" s="164" t="s">
        <v>4</v>
      </c>
      <c r="AD27" s="16">
        <v>12</v>
      </c>
      <c r="AE27" s="152">
        <f t="shared" si="7"/>
        <v>60</v>
      </c>
      <c r="AF27" s="283" t="s">
        <v>422</v>
      </c>
      <c r="AG27" s="125"/>
      <c r="AH27" s="359" t="s">
        <v>2</v>
      </c>
      <c r="AI27" s="367"/>
      <c r="AJ27" s="273" t="s">
        <v>371</v>
      </c>
      <c r="AK27" s="164" t="s">
        <v>4</v>
      </c>
      <c r="AL27" s="16">
        <v>50</v>
      </c>
      <c r="AM27" s="19">
        <f t="shared" si="10"/>
        <v>250</v>
      </c>
      <c r="AN27" s="283" t="s">
        <v>376</v>
      </c>
      <c r="AO27" s="125"/>
      <c r="AP27" s="359" t="s">
        <v>2</v>
      </c>
      <c r="AQ27" s="367"/>
      <c r="AR27" s="273" t="s">
        <v>371</v>
      </c>
      <c r="AS27" s="164" t="s">
        <v>4</v>
      </c>
      <c r="AT27" s="151"/>
      <c r="AU27" s="152"/>
      <c r="AV27" s="388" t="s">
        <v>420</v>
      </c>
      <c r="AX27" s="359" t="s">
        <v>2</v>
      </c>
      <c r="AY27" s="367"/>
      <c r="AZ27" s="273" t="s">
        <v>371</v>
      </c>
      <c r="BA27" s="164" t="s">
        <v>4</v>
      </c>
      <c r="BB27" s="16">
        <v>18</v>
      </c>
      <c r="BC27" s="19">
        <f t="shared" si="8"/>
        <v>90</v>
      </c>
      <c r="BD27" s="283" t="s">
        <v>424</v>
      </c>
      <c r="BF27" s="359" t="s">
        <v>2</v>
      </c>
      <c r="BG27" s="367"/>
      <c r="BH27" s="273" t="s">
        <v>371</v>
      </c>
      <c r="BI27" s="164" t="s">
        <v>4</v>
      </c>
      <c r="BJ27" s="151"/>
      <c r="BK27" s="152"/>
      <c r="BL27" s="388"/>
      <c r="BN27" s="359" t="s">
        <v>2</v>
      </c>
      <c r="BO27" s="367"/>
      <c r="BP27" s="412" t="s">
        <v>371</v>
      </c>
      <c r="BQ27" s="164" t="s">
        <v>4</v>
      </c>
      <c r="BR27" s="182"/>
      <c r="BS27" s="152"/>
      <c r="BT27" s="388" t="s">
        <v>241</v>
      </c>
      <c r="BV27" s="359" t="s">
        <v>2</v>
      </c>
      <c r="BW27" s="367"/>
      <c r="BX27" s="273" t="s">
        <v>371</v>
      </c>
      <c r="BY27" s="164" t="s">
        <v>4</v>
      </c>
      <c r="BZ27" s="151">
        <v>4</v>
      </c>
      <c r="CA27" s="152">
        <f t="shared" si="11"/>
        <v>20</v>
      </c>
      <c r="CB27" s="388" t="s">
        <v>425</v>
      </c>
      <c r="CD27" s="359" t="s">
        <v>2</v>
      </c>
      <c r="CE27" s="367"/>
      <c r="CF27" s="393" t="s">
        <v>371</v>
      </c>
      <c r="CG27" s="159" t="s">
        <v>4</v>
      </c>
      <c r="CH27" s="139"/>
      <c r="CI27" s="140"/>
      <c r="CJ27" s="390"/>
      <c r="CL27" s="359" t="s">
        <v>2</v>
      </c>
      <c r="CM27" s="367"/>
      <c r="CN27" s="273" t="s">
        <v>371</v>
      </c>
      <c r="CO27" s="164" t="s">
        <v>4</v>
      </c>
      <c r="CP27" s="16">
        <v>21.5</v>
      </c>
      <c r="CQ27" s="152">
        <f t="shared" si="5"/>
        <v>107.5</v>
      </c>
      <c r="CR27" s="388" t="s">
        <v>376</v>
      </c>
      <c r="CT27" s="380" t="s">
        <v>9</v>
      </c>
      <c r="CU27" s="406"/>
      <c r="CV27" s="273" t="s">
        <v>371</v>
      </c>
      <c r="CW27" s="164" t="s">
        <v>4</v>
      </c>
      <c r="CX27" s="16">
        <v>1.5</v>
      </c>
      <c r="CY27" s="19">
        <f t="shared" si="9"/>
        <v>187.5</v>
      </c>
      <c r="CZ27" s="283" t="s">
        <v>421</v>
      </c>
      <c r="DB27" s="380" t="s">
        <v>9</v>
      </c>
      <c r="DC27" s="406"/>
      <c r="DD27" s="393" t="s">
        <v>371</v>
      </c>
      <c r="DE27" s="159" t="s">
        <v>4</v>
      </c>
      <c r="DF27" s="139"/>
      <c r="DG27" s="140"/>
      <c r="DH27" s="176"/>
      <c r="DJ27" s="380" t="s">
        <v>9</v>
      </c>
      <c r="DK27" s="406"/>
      <c r="DL27" s="273" t="s">
        <v>371</v>
      </c>
      <c r="DM27" s="164" t="s">
        <v>4</v>
      </c>
      <c r="DN27" s="151">
        <v>2.5</v>
      </c>
      <c r="DO27" s="152">
        <f>SUM(DN27)*125</f>
        <v>312.5</v>
      </c>
      <c r="DP27" s="415" t="s">
        <v>428</v>
      </c>
      <c r="DR27" s="359" t="s">
        <v>2</v>
      </c>
      <c r="DS27" s="367"/>
      <c r="DT27" s="412"/>
      <c r="DU27" s="164"/>
      <c r="DV27" s="151">
        <v>113</v>
      </c>
      <c r="DW27" s="152">
        <f>DV27*5</f>
        <v>565</v>
      </c>
      <c r="DX27" s="388" t="s">
        <v>430</v>
      </c>
      <c r="DZ27" s="359" t="s">
        <v>2</v>
      </c>
      <c r="EA27" s="367"/>
      <c r="EB27" s="412" t="s">
        <v>371</v>
      </c>
      <c r="EC27" s="164" t="s">
        <v>4</v>
      </c>
      <c r="ED27" s="151">
        <v>15.5</v>
      </c>
      <c r="EE27" s="152">
        <f t="shared" si="6"/>
        <v>77.5</v>
      </c>
      <c r="EF27" s="388" t="s">
        <v>376</v>
      </c>
      <c r="EH27" s="384"/>
      <c r="EI27" s="384"/>
      <c r="EJ27" s="384"/>
      <c r="EK27" s="96"/>
      <c r="EL27" s="96"/>
      <c r="EM27" s="124"/>
      <c r="EN27" s="382"/>
      <c r="EP27" s="384"/>
      <c r="EQ27" s="384"/>
      <c r="ER27" s="384"/>
      <c r="ES27" s="96"/>
      <c r="ET27" s="96"/>
      <c r="EU27" s="124"/>
      <c r="EV27" s="382"/>
      <c r="EX27" s="384"/>
      <c r="EY27" s="384"/>
      <c r="EZ27" s="384"/>
      <c r="FA27" s="96"/>
      <c r="FB27" s="96"/>
      <c r="FC27" s="124"/>
      <c r="FD27" s="382"/>
      <c r="FF27" s="384"/>
      <c r="FG27" s="384"/>
      <c r="FH27" s="384"/>
      <c r="FI27" s="96"/>
      <c r="FJ27" s="96"/>
      <c r="FK27" s="124"/>
      <c r="FL27" s="382"/>
      <c r="FN27" s="384"/>
      <c r="FO27" s="384"/>
      <c r="FP27" s="384"/>
      <c r="FQ27" s="96"/>
      <c r="FR27" s="96"/>
      <c r="FS27" s="124"/>
      <c r="FT27" s="382"/>
      <c r="FV27" s="384"/>
      <c r="FW27" s="384"/>
      <c r="FX27" s="384"/>
      <c r="FY27" s="96"/>
      <c r="FZ27" s="96"/>
      <c r="GA27" s="124"/>
      <c r="GB27" s="382"/>
      <c r="GD27" s="384"/>
      <c r="GE27" s="384"/>
      <c r="GF27" s="384"/>
      <c r="GG27" s="96"/>
      <c r="GH27" s="96"/>
      <c r="GI27" s="124"/>
      <c r="GJ27" s="382"/>
      <c r="GL27" s="384"/>
      <c r="GM27" s="384"/>
      <c r="GN27" s="384"/>
      <c r="GO27" s="96"/>
      <c r="GP27" s="96"/>
      <c r="GQ27" s="124"/>
      <c r="GR27" s="382"/>
      <c r="GT27" s="384"/>
      <c r="GU27" s="384"/>
      <c r="GV27" s="384"/>
      <c r="GW27" s="96"/>
      <c r="GX27" s="96"/>
      <c r="GY27" s="124"/>
      <c r="GZ27" s="382"/>
    </row>
    <row r="28" spans="1:208" ht="15" customHeight="1" x14ac:dyDescent="0.25">
      <c r="A28" s="13"/>
      <c r="B28" s="361"/>
      <c r="C28" s="368"/>
      <c r="D28" s="274"/>
      <c r="E28" s="21" t="s">
        <v>5</v>
      </c>
      <c r="F28" s="83">
        <v>4</v>
      </c>
      <c r="G28" s="25">
        <f>SUM(F28*5)</f>
        <v>20</v>
      </c>
      <c r="H28" s="388"/>
      <c r="I28" s="13"/>
      <c r="J28" s="376"/>
      <c r="K28" s="377"/>
      <c r="L28" s="394"/>
      <c r="M28" s="160" t="s">
        <v>5</v>
      </c>
      <c r="N28" s="141"/>
      <c r="O28" s="142"/>
      <c r="P28" s="390"/>
      <c r="Q28" s="13"/>
      <c r="R28" s="361"/>
      <c r="S28" s="362"/>
      <c r="T28" s="274"/>
      <c r="U28" s="21" t="s">
        <v>5</v>
      </c>
      <c r="V28" s="83">
        <v>8</v>
      </c>
      <c r="W28" s="25">
        <f>V28*5</f>
        <v>40</v>
      </c>
      <c r="X28" s="283"/>
      <c r="Y28" s="13"/>
      <c r="Z28" s="361"/>
      <c r="AA28" s="368"/>
      <c r="AB28" s="274"/>
      <c r="AC28" s="165" t="s">
        <v>5</v>
      </c>
      <c r="AD28" s="83">
        <v>12</v>
      </c>
      <c r="AE28" s="154">
        <f t="shared" si="7"/>
        <v>60</v>
      </c>
      <c r="AF28" s="283"/>
      <c r="AG28" s="125"/>
      <c r="AH28" s="361"/>
      <c r="AI28" s="368"/>
      <c r="AJ28" s="274"/>
      <c r="AK28" s="165" t="s">
        <v>5</v>
      </c>
      <c r="AL28" s="83">
        <v>50</v>
      </c>
      <c r="AM28" s="25">
        <f t="shared" si="10"/>
        <v>250</v>
      </c>
      <c r="AN28" s="283"/>
      <c r="AO28" s="125"/>
      <c r="AP28" s="361"/>
      <c r="AQ28" s="368"/>
      <c r="AR28" s="274"/>
      <c r="AS28" s="165" t="s">
        <v>5</v>
      </c>
      <c r="AT28" s="153">
        <v>1</v>
      </c>
      <c r="AU28" s="166">
        <f>SUM(AT28*5)</f>
        <v>5</v>
      </c>
      <c r="AV28" s="388"/>
      <c r="AX28" s="361"/>
      <c r="AY28" s="368"/>
      <c r="AZ28" s="274"/>
      <c r="BA28" s="165" t="s">
        <v>5</v>
      </c>
      <c r="BB28" s="83">
        <v>18</v>
      </c>
      <c r="BC28" s="25">
        <f t="shared" si="8"/>
        <v>90</v>
      </c>
      <c r="BD28" s="283"/>
      <c r="BF28" s="361"/>
      <c r="BG28" s="368"/>
      <c r="BH28" s="274"/>
      <c r="BI28" s="165" t="s">
        <v>5</v>
      </c>
      <c r="BJ28" s="153">
        <v>4</v>
      </c>
      <c r="BK28" s="166">
        <f>SUM(BJ28*5)</f>
        <v>20</v>
      </c>
      <c r="BL28" s="388"/>
      <c r="BN28" s="361"/>
      <c r="BO28" s="368"/>
      <c r="BP28" s="413"/>
      <c r="BQ28" s="165" t="s">
        <v>5</v>
      </c>
      <c r="BR28" s="151">
        <v>2</v>
      </c>
      <c r="BS28" s="154">
        <f>SUM(BR28)*5</f>
        <v>10</v>
      </c>
      <c r="BT28" s="388"/>
      <c r="BV28" s="361"/>
      <c r="BW28" s="368"/>
      <c r="BX28" s="274"/>
      <c r="BY28" s="165" t="s">
        <v>5</v>
      </c>
      <c r="BZ28" s="153">
        <v>4</v>
      </c>
      <c r="CA28" s="154">
        <f t="shared" si="11"/>
        <v>20</v>
      </c>
      <c r="CB28" s="388"/>
      <c r="CD28" s="361"/>
      <c r="CE28" s="368"/>
      <c r="CF28" s="394"/>
      <c r="CG28" s="160" t="s">
        <v>5</v>
      </c>
      <c r="CH28" s="141"/>
      <c r="CI28" s="146"/>
      <c r="CJ28" s="390"/>
      <c r="CL28" s="361"/>
      <c r="CM28" s="368"/>
      <c r="CN28" s="274"/>
      <c r="CO28" s="165" t="s">
        <v>5</v>
      </c>
      <c r="CP28" s="83">
        <v>21.5</v>
      </c>
      <c r="CQ28" s="166">
        <f t="shared" si="5"/>
        <v>107.5</v>
      </c>
      <c r="CR28" s="388"/>
      <c r="CT28" s="376"/>
      <c r="CU28" s="407"/>
      <c r="CV28" s="274"/>
      <c r="CW28" s="165" t="s">
        <v>5</v>
      </c>
      <c r="CX28" s="83">
        <v>1.5</v>
      </c>
      <c r="CY28" s="25">
        <f t="shared" si="9"/>
        <v>187.5</v>
      </c>
      <c r="CZ28" s="283"/>
      <c r="DB28" s="376"/>
      <c r="DC28" s="407"/>
      <c r="DD28" s="394"/>
      <c r="DE28" s="160" t="s">
        <v>5</v>
      </c>
      <c r="DF28" s="141"/>
      <c r="DG28" s="142"/>
      <c r="DH28" s="176"/>
      <c r="DJ28" s="376"/>
      <c r="DK28" s="407"/>
      <c r="DL28" s="274"/>
      <c r="DM28" s="165" t="s">
        <v>5</v>
      </c>
      <c r="DN28" s="153">
        <v>2.5</v>
      </c>
      <c r="DO28" s="154">
        <f>SUM(DN28)*125</f>
        <v>312.5</v>
      </c>
      <c r="DP28" s="388"/>
      <c r="DR28" s="361"/>
      <c r="DS28" s="368"/>
      <c r="DT28" s="413"/>
      <c r="DU28" s="165"/>
      <c r="DV28" s="153">
        <v>113</v>
      </c>
      <c r="DW28" s="154">
        <f t="shared" si="2"/>
        <v>565</v>
      </c>
      <c r="DX28" s="388"/>
      <c r="DZ28" s="361"/>
      <c r="EA28" s="368"/>
      <c r="EB28" s="413"/>
      <c r="EC28" s="165" t="s">
        <v>5</v>
      </c>
      <c r="ED28" s="153">
        <v>15.5</v>
      </c>
      <c r="EE28" s="166">
        <f t="shared" si="6"/>
        <v>77.5</v>
      </c>
      <c r="EF28" s="388"/>
      <c r="EH28" s="384"/>
      <c r="EI28" s="384"/>
      <c r="EJ28" s="384"/>
      <c r="EK28" s="96"/>
      <c r="EL28" s="96"/>
      <c r="EM28" s="124"/>
      <c r="EN28" s="382"/>
      <c r="EP28" s="384"/>
      <c r="EQ28" s="384"/>
      <c r="ER28" s="384"/>
      <c r="ES28" s="96"/>
      <c r="ET28" s="96"/>
      <c r="EU28" s="124"/>
      <c r="EV28" s="382"/>
      <c r="EX28" s="384"/>
      <c r="EY28" s="384"/>
      <c r="EZ28" s="384"/>
      <c r="FA28" s="96"/>
      <c r="FB28" s="96"/>
      <c r="FC28" s="124"/>
      <c r="FD28" s="382"/>
      <c r="FF28" s="384"/>
      <c r="FG28" s="384"/>
      <c r="FH28" s="384"/>
      <c r="FI28" s="96"/>
      <c r="FJ28" s="96"/>
      <c r="FK28" s="124"/>
      <c r="FL28" s="382"/>
      <c r="FN28" s="384"/>
      <c r="FO28" s="384"/>
      <c r="FP28" s="384"/>
      <c r="FQ28" s="96"/>
      <c r="FR28" s="96"/>
      <c r="FS28" s="124"/>
      <c r="FT28" s="382"/>
      <c r="FV28" s="384"/>
      <c r="FW28" s="384"/>
      <c r="FX28" s="384"/>
      <c r="FY28" s="96"/>
      <c r="FZ28" s="96"/>
      <c r="GA28" s="124"/>
      <c r="GB28" s="382"/>
      <c r="GD28" s="384"/>
      <c r="GE28" s="384"/>
      <c r="GF28" s="384"/>
      <c r="GG28" s="96"/>
      <c r="GH28" s="96"/>
      <c r="GI28" s="124"/>
      <c r="GJ28" s="382"/>
      <c r="GL28" s="384"/>
      <c r="GM28" s="384"/>
      <c r="GN28" s="384"/>
      <c r="GO28" s="96"/>
      <c r="GP28" s="96"/>
      <c r="GQ28" s="124"/>
      <c r="GR28" s="382"/>
      <c r="GT28" s="384"/>
      <c r="GU28" s="384"/>
      <c r="GV28" s="384"/>
      <c r="GW28" s="96"/>
      <c r="GX28" s="96"/>
      <c r="GY28" s="124"/>
      <c r="GZ28" s="382"/>
    </row>
    <row r="29" spans="1:208" ht="15" customHeight="1" x14ac:dyDescent="0.25">
      <c r="A29" s="13"/>
      <c r="B29" s="361"/>
      <c r="C29" s="368"/>
      <c r="D29" s="274"/>
      <c r="E29" s="21" t="s">
        <v>6</v>
      </c>
      <c r="F29" s="16">
        <v>4</v>
      </c>
      <c r="G29" s="25">
        <f>SUM(F29*5)</f>
        <v>20</v>
      </c>
      <c r="H29" s="388"/>
      <c r="I29" s="13"/>
      <c r="J29" s="376"/>
      <c r="K29" s="377"/>
      <c r="L29" s="394"/>
      <c r="M29" s="160" t="s">
        <v>6</v>
      </c>
      <c r="N29" s="139"/>
      <c r="O29" s="142"/>
      <c r="P29" s="390"/>
      <c r="Q29" s="13"/>
      <c r="R29" s="361"/>
      <c r="S29" s="362"/>
      <c r="T29" s="274"/>
      <c r="U29" s="21" t="s">
        <v>6</v>
      </c>
      <c r="V29" s="16">
        <v>8</v>
      </c>
      <c r="W29" s="25">
        <f>V29*5</f>
        <v>40</v>
      </c>
      <c r="X29" s="283"/>
      <c r="Y29" s="13"/>
      <c r="Z29" s="361"/>
      <c r="AA29" s="368"/>
      <c r="AB29" s="274"/>
      <c r="AC29" s="165" t="s">
        <v>6</v>
      </c>
      <c r="AD29" s="83">
        <v>12</v>
      </c>
      <c r="AE29" s="154">
        <f t="shared" si="7"/>
        <v>60</v>
      </c>
      <c r="AF29" s="283"/>
      <c r="AG29" s="125"/>
      <c r="AH29" s="361"/>
      <c r="AI29" s="368"/>
      <c r="AJ29" s="274"/>
      <c r="AK29" s="165" t="s">
        <v>6</v>
      </c>
      <c r="AL29" s="83">
        <v>50</v>
      </c>
      <c r="AM29" s="25">
        <f t="shared" si="10"/>
        <v>250</v>
      </c>
      <c r="AN29" s="283"/>
      <c r="AO29" s="125"/>
      <c r="AP29" s="361"/>
      <c r="AQ29" s="368"/>
      <c r="AR29" s="274"/>
      <c r="AS29" s="165" t="s">
        <v>6</v>
      </c>
      <c r="AT29" s="167">
        <v>1</v>
      </c>
      <c r="AU29" s="166">
        <f>SUM(AT29*5)</f>
        <v>5</v>
      </c>
      <c r="AV29" s="388"/>
      <c r="AX29" s="361"/>
      <c r="AY29" s="368"/>
      <c r="AZ29" s="274"/>
      <c r="BA29" s="165" t="s">
        <v>6</v>
      </c>
      <c r="BB29" s="83">
        <v>18</v>
      </c>
      <c r="BC29" s="25">
        <f t="shared" si="8"/>
        <v>90</v>
      </c>
      <c r="BD29" s="283"/>
      <c r="BF29" s="361"/>
      <c r="BG29" s="368"/>
      <c r="BH29" s="274"/>
      <c r="BI29" s="165" t="s">
        <v>6</v>
      </c>
      <c r="BJ29" s="167">
        <v>4</v>
      </c>
      <c r="BK29" s="166">
        <f>SUM(BJ29*5)</f>
        <v>20</v>
      </c>
      <c r="BL29" s="388"/>
      <c r="BN29" s="361"/>
      <c r="BO29" s="368"/>
      <c r="BP29" s="413"/>
      <c r="BQ29" s="165" t="s">
        <v>6</v>
      </c>
      <c r="BR29" s="153"/>
      <c r="BS29" s="166"/>
      <c r="BT29" s="388"/>
      <c r="BV29" s="361"/>
      <c r="BW29" s="368"/>
      <c r="BX29" s="274"/>
      <c r="BY29" s="165" t="s">
        <v>6</v>
      </c>
      <c r="BZ29" s="151">
        <v>4</v>
      </c>
      <c r="CA29" s="154">
        <f t="shared" si="11"/>
        <v>20</v>
      </c>
      <c r="CB29" s="388"/>
      <c r="CD29" s="361"/>
      <c r="CE29" s="368"/>
      <c r="CF29" s="394"/>
      <c r="CG29" s="160" t="s">
        <v>6</v>
      </c>
      <c r="CH29" s="148"/>
      <c r="CI29" s="147"/>
      <c r="CJ29" s="390"/>
      <c r="CL29" s="361"/>
      <c r="CM29" s="368"/>
      <c r="CN29" s="274"/>
      <c r="CO29" s="165" t="s">
        <v>6</v>
      </c>
      <c r="CP29" s="83">
        <v>21.5</v>
      </c>
      <c r="CQ29" s="126">
        <f t="shared" si="5"/>
        <v>107.5</v>
      </c>
      <c r="CR29" s="388"/>
      <c r="CT29" s="376"/>
      <c r="CU29" s="407"/>
      <c r="CV29" s="274"/>
      <c r="CW29" s="165" t="s">
        <v>6</v>
      </c>
      <c r="CX29" s="83">
        <v>1.5</v>
      </c>
      <c r="CY29" s="25">
        <f t="shared" si="9"/>
        <v>187.5</v>
      </c>
      <c r="CZ29" s="283"/>
      <c r="DB29" s="376"/>
      <c r="DC29" s="407"/>
      <c r="DD29" s="394"/>
      <c r="DE29" s="160" t="s">
        <v>6</v>
      </c>
      <c r="DF29" s="139"/>
      <c r="DG29" s="142"/>
      <c r="DH29" s="176"/>
      <c r="DJ29" s="376"/>
      <c r="DK29" s="407"/>
      <c r="DL29" s="274"/>
      <c r="DM29" s="165" t="s">
        <v>6</v>
      </c>
      <c r="DN29" s="151">
        <v>2.5</v>
      </c>
      <c r="DO29" s="154">
        <f>SUM(DN29)*125</f>
        <v>312.5</v>
      </c>
      <c r="DP29" s="388"/>
      <c r="DR29" s="361"/>
      <c r="DS29" s="368"/>
      <c r="DT29" s="413"/>
      <c r="DU29" s="165"/>
      <c r="DV29" s="151">
        <v>113</v>
      </c>
      <c r="DW29" s="154">
        <f t="shared" si="2"/>
        <v>565</v>
      </c>
      <c r="DX29" s="388"/>
      <c r="DZ29" s="361"/>
      <c r="EA29" s="368"/>
      <c r="EB29" s="413"/>
      <c r="EC29" s="165" t="s">
        <v>6</v>
      </c>
      <c r="ED29" s="167">
        <v>15.5</v>
      </c>
      <c r="EE29" s="166">
        <f t="shared" si="6"/>
        <v>77.5</v>
      </c>
      <c r="EF29" s="388"/>
      <c r="EH29" s="384"/>
      <c r="EI29" s="384"/>
      <c r="EJ29" s="384"/>
      <c r="EK29" s="96"/>
      <c r="EL29" s="110"/>
      <c r="EM29" s="112"/>
      <c r="EN29" s="382"/>
      <c r="EP29" s="384"/>
      <c r="EQ29" s="384"/>
      <c r="ER29" s="384"/>
      <c r="ES29" s="96"/>
      <c r="ET29" s="110"/>
      <c r="EU29" s="112"/>
      <c r="EV29" s="382"/>
      <c r="EX29" s="384"/>
      <c r="EY29" s="384"/>
      <c r="EZ29" s="384"/>
      <c r="FA29" s="96"/>
      <c r="FB29" s="110"/>
      <c r="FC29" s="112"/>
      <c r="FD29" s="382"/>
      <c r="FF29" s="384"/>
      <c r="FG29" s="384"/>
      <c r="FH29" s="384"/>
      <c r="FI29" s="96"/>
      <c r="FJ29" s="110"/>
      <c r="FK29" s="112"/>
      <c r="FL29" s="382"/>
      <c r="FN29" s="384"/>
      <c r="FO29" s="384"/>
      <c r="FP29" s="384"/>
      <c r="FQ29" s="96"/>
      <c r="FR29" s="110"/>
      <c r="FS29" s="112"/>
      <c r="FT29" s="382"/>
      <c r="FV29" s="384"/>
      <c r="FW29" s="384"/>
      <c r="FX29" s="384"/>
      <c r="FY29" s="96"/>
      <c r="FZ29" s="110"/>
      <c r="GA29" s="112"/>
      <c r="GB29" s="382"/>
      <c r="GD29" s="384"/>
      <c r="GE29" s="384"/>
      <c r="GF29" s="384"/>
      <c r="GG29" s="96"/>
      <c r="GH29" s="110"/>
      <c r="GI29" s="112"/>
      <c r="GJ29" s="382"/>
      <c r="GL29" s="384"/>
      <c r="GM29" s="384"/>
      <c r="GN29" s="384"/>
      <c r="GO29" s="96"/>
      <c r="GP29" s="110"/>
      <c r="GQ29" s="112"/>
      <c r="GR29" s="382"/>
      <c r="GT29" s="384"/>
      <c r="GU29" s="384"/>
      <c r="GV29" s="384"/>
      <c r="GW29" s="96"/>
      <c r="GX29" s="110"/>
      <c r="GY29" s="112"/>
      <c r="GZ29" s="382"/>
    </row>
    <row r="30" spans="1:208" ht="15" customHeight="1" x14ac:dyDescent="0.25">
      <c r="A30" s="13"/>
      <c r="B30" s="361"/>
      <c r="C30" s="368"/>
      <c r="D30" s="274"/>
      <c r="E30" s="21" t="s">
        <v>5</v>
      </c>
      <c r="F30" s="83">
        <v>4</v>
      </c>
      <c r="G30" s="25">
        <f>SUM(F30*5)</f>
        <v>20</v>
      </c>
      <c r="H30" s="388"/>
      <c r="I30" s="13"/>
      <c r="J30" s="376"/>
      <c r="K30" s="377"/>
      <c r="L30" s="394"/>
      <c r="M30" s="160" t="s">
        <v>5</v>
      </c>
      <c r="N30" s="141"/>
      <c r="O30" s="142"/>
      <c r="P30" s="390"/>
      <c r="Q30" s="13"/>
      <c r="R30" s="361"/>
      <c r="S30" s="362"/>
      <c r="T30" s="274"/>
      <c r="U30" s="21" t="s">
        <v>5</v>
      </c>
      <c r="V30" s="83"/>
      <c r="W30" s="25"/>
      <c r="X30" s="283"/>
      <c r="Y30" s="13"/>
      <c r="Z30" s="361"/>
      <c r="AA30" s="368"/>
      <c r="AB30" s="274"/>
      <c r="AC30" s="165" t="s">
        <v>5</v>
      </c>
      <c r="AD30" s="83">
        <v>12</v>
      </c>
      <c r="AE30" s="166">
        <f t="shared" si="7"/>
        <v>60</v>
      </c>
      <c r="AF30" s="283"/>
      <c r="AG30" s="125"/>
      <c r="AH30" s="361"/>
      <c r="AI30" s="368"/>
      <c r="AJ30" s="274"/>
      <c r="AK30" s="165" t="s">
        <v>5</v>
      </c>
      <c r="AL30" s="83">
        <v>50</v>
      </c>
      <c r="AM30" s="25">
        <f t="shared" si="10"/>
        <v>250</v>
      </c>
      <c r="AN30" s="283"/>
      <c r="AO30" s="125"/>
      <c r="AP30" s="361"/>
      <c r="AQ30" s="368"/>
      <c r="AR30" s="274"/>
      <c r="AS30" s="165" t="s">
        <v>5</v>
      </c>
      <c r="AT30" s="153">
        <v>1</v>
      </c>
      <c r="AU30" s="166">
        <f>SUM(AT30*5)</f>
        <v>5</v>
      </c>
      <c r="AV30" s="388"/>
      <c r="AX30" s="361"/>
      <c r="AY30" s="368"/>
      <c r="AZ30" s="274"/>
      <c r="BA30" s="165" t="s">
        <v>5</v>
      </c>
      <c r="BB30" s="83">
        <v>18</v>
      </c>
      <c r="BC30" s="25">
        <f t="shared" si="8"/>
        <v>90</v>
      </c>
      <c r="BD30" s="283"/>
      <c r="BF30" s="361"/>
      <c r="BG30" s="368"/>
      <c r="BH30" s="274"/>
      <c r="BI30" s="165" t="s">
        <v>5</v>
      </c>
      <c r="BJ30" s="153"/>
      <c r="BK30" s="166"/>
      <c r="BL30" s="388"/>
      <c r="BN30" s="361"/>
      <c r="BO30" s="368"/>
      <c r="BP30" s="413"/>
      <c r="BQ30" s="165" t="s">
        <v>5</v>
      </c>
      <c r="BR30" s="183"/>
      <c r="BS30" s="184"/>
      <c r="BT30" s="388"/>
      <c r="BV30" s="361"/>
      <c r="BW30" s="368"/>
      <c r="BX30" s="274"/>
      <c r="BY30" s="165" t="s">
        <v>5</v>
      </c>
      <c r="BZ30" s="153">
        <v>4</v>
      </c>
      <c r="CA30" s="166">
        <f t="shared" si="11"/>
        <v>20</v>
      </c>
      <c r="CB30" s="388"/>
      <c r="CD30" s="361"/>
      <c r="CE30" s="368"/>
      <c r="CF30" s="394"/>
      <c r="CG30" s="160" t="s">
        <v>5</v>
      </c>
      <c r="CH30" s="141"/>
      <c r="CI30" s="146"/>
      <c r="CJ30" s="390"/>
      <c r="CL30" s="361"/>
      <c r="CM30" s="368"/>
      <c r="CN30" s="274"/>
      <c r="CO30" s="165" t="s">
        <v>5</v>
      </c>
      <c r="CP30" s="83">
        <v>21.5</v>
      </c>
      <c r="CQ30" s="166">
        <f t="shared" si="5"/>
        <v>107.5</v>
      </c>
      <c r="CR30" s="388"/>
      <c r="CT30" s="376"/>
      <c r="CU30" s="407"/>
      <c r="CV30" s="274"/>
      <c r="CW30" s="165" t="s">
        <v>5</v>
      </c>
      <c r="CX30" s="83">
        <v>1.5</v>
      </c>
      <c r="CY30" s="25">
        <f t="shared" si="9"/>
        <v>187.5</v>
      </c>
      <c r="CZ30" s="283"/>
      <c r="DB30" s="376"/>
      <c r="DC30" s="407"/>
      <c r="DD30" s="394"/>
      <c r="DE30" s="160" t="s">
        <v>5</v>
      </c>
      <c r="DF30" s="141"/>
      <c r="DG30" s="146"/>
      <c r="DH30" s="176"/>
      <c r="DJ30" s="376"/>
      <c r="DK30" s="407"/>
      <c r="DL30" s="274"/>
      <c r="DM30" s="165" t="s">
        <v>5</v>
      </c>
      <c r="DN30" s="153">
        <v>2.5</v>
      </c>
      <c r="DO30" s="166">
        <f>SUM(DN30)*125</f>
        <v>312.5</v>
      </c>
      <c r="DP30" s="388"/>
      <c r="DR30" s="361"/>
      <c r="DS30" s="368"/>
      <c r="DT30" s="413"/>
      <c r="DU30" s="165"/>
      <c r="DV30" s="153">
        <v>113</v>
      </c>
      <c r="DW30" s="166">
        <f t="shared" si="2"/>
        <v>565</v>
      </c>
      <c r="DX30" s="388"/>
      <c r="DZ30" s="361"/>
      <c r="EA30" s="368"/>
      <c r="EB30" s="413"/>
      <c r="EC30" s="165" t="s">
        <v>5</v>
      </c>
      <c r="ED30" s="153">
        <v>15.5</v>
      </c>
      <c r="EE30" s="166">
        <f t="shared" si="6"/>
        <v>77.5</v>
      </c>
      <c r="EF30" s="388"/>
      <c r="EH30" s="384"/>
      <c r="EI30" s="384"/>
      <c r="EJ30" s="384"/>
      <c r="EK30" s="96"/>
      <c r="EL30" s="96"/>
      <c r="EM30" s="124"/>
      <c r="EN30" s="382"/>
      <c r="EP30" s="384"/>
      <c r="EQ30" s="384"/>
      <c r="ER30" s="384"/>
      <c r="ES30" s="96"/>
      <c r="ET30" s="96"/>
      <c r="EU30" s="124"/>
      <c r="EV30" s="382"/>
      <c r="EX30" s="384"/>
      <c r="EY30" s="384"/>
      <c r="EZ30" s="384"/>
      <c r="FA30" s="96"/>
      <c r="FB30" s="96"/>
      <c r="FC30" s="124"/>
      <c r="FD30" s="382"/>
      <c r="FF30" s="384"/>
      <c r="FG30" s="384"/>
      <c r="FH30" s="384"/>
      <c r="FI30" s="96"/>
      <c r="FJ30" s="96"/>
      <c r="FK30" s="124"/>
      <c r="FL30" s="382"/>
      <c r="FN30" s="384"/>
      <c r="FO30" s="384"/>
      <c r="FP30" s="384"/>
      <c r="FQ30" s="96"/>
      <c r="FR30" s="96"/>
      <c r="FS30" s="124"/>
      <c r="FT30" s="382"/>
      <c r="FV30" s="384"/>
      <c r="FW30" s="384"/>
      <c r="FX30" s="384"/>
      <c r="FY30" s="96"/>
      <c r="FZ30" s="96"/>
      <c r="GA30" s="124"/>
      <c r="GB30" s="382"/>
      <c r="GD30" s="384"/>
      <c r="GE30" s="384"/>
      <c r="GF30" s="384"/>
      <c r="GG30" s="96"/>
      <c r="GH30" s="96"/>
      <c r="GI30" s="124"/>
      <c r="GJ30" s="382"/>
      <c r="GL30" s="384"/>
      <c r="GM30" s="384"/>
      <c r="GN30" s="384"/>
      <c r="GO30" s="96"/>
      <c r="GP30" s="96"/>
      <c r="GQ30" s="124"/>
      <c r="GR30" s="382"/>
      <c r="GT30" s="384"/>
      <c r="GU30" s="384"/>
      <c r="GV30" s="384"/>
      <c r="GW30" s="96"/>
      <c r="GX30" s="96"/>
      <c r="GY30" s="124"/>
      <c r="GZ30" s="382"/>
    </row>
    <row r="31" spans="1:208" ht="15" customHeight="1" x14ac:dyDescent="0.25">
      <c r="A31" s="13"/>
      <c r="B31" s="361"/>
      <c r="C31" s="368"/>
      <c r="D31" s="274"/>
      <c r="E31" s="21" t="s">
        <v>7</v>
      </c>
      <c r="F31" s="16">
        <v>4</v>
      </c>
      <c r="G31" s="25">
        <f>SUM(F31*5)</f>
        <v>20</v>
      </c>
      <c r="H31" s="388"/>
      <c r="I31" s="13"/>
      <c r="J31" s="376"/>
      <c r="K31" s="377"/>
      <c r="L31" s="394"/>
      <c r="M31" s="160" t="s">
        <v>7</v>
      </c>
      <c r="N31" s="139"/>
      <c r="O31" s="142"/>
      <c r="P31" s="390"/>
      <c r="Q31" s="13"/>
      <c r="R31" s="361"/>
      <c r="S31" s="362"/>
      <c r="T31" s="274"/>
      <c r="U31" s="21" t="s">
        <v>7</v>
      </c>
      <c r="V31" s="16"/>
      <c r="W31" s="25"/>
      <c r="X31" s="283"/>
      <c r="Y31" s="13"/>
      <c r="Z31" s="361"/>
      <c r="AA31" s="368"/>
      <c r="AB31" s="274"/>
      <c r="AC31" s="165" t="s">
        <v>7</v>
      </c>
      <c r="AD31" s="83">
        <v>12</v>
      </c>
      <c r="AE31" s="166">
        <f t="shared" si="7"/>
        <v>60</v>
      </c>
      <c r="AF31" s="283"/>
      <c r="AG31" s="125"/>
      <c r="AH31" s="361"/>
      <c r="AI31" s="368"/>
      <c r="AJ31" s="274"/>
      <c r="AK31" s="165" t="s">
        <v>7</v>
      </c>
      <c r="AL31" s="83">
        <v>50</v>
      </c>
      <c r="AM31" s="25">
        <f t="shared" si="10"/>
        <v>250</v>
      </c>
      <c r="AN31" s="283"/>
      <c r="AO31" s="125"/>
      <c r="AP31" s="361"/>
      <c r="AQ31" s="368"/>
      <c r="AR31" s="274"/>
      <c r="AS31" s="165" t="s">
        <v>7</v>
      </c>
      <c r="AT31" s="151"/>
      <c r="AU31" s="155"/>
      <c r="AV31" s="388"/>
      <c r="AX31" s="361"/>
      <c r="AY31" s="368"/>
      <c r="AZ31" s="274"/>
      <c r="BA31" s="165" t="s">
        <v>7</v>
      </c>
      <c r="BB31" s="83">
        <v>18</v>
      </c>
      <c r="BC31" s="25">
        <f t="shared" si="8"/>
        <v>90</v>
      </c>
      <c r="BD31" s="283"/>
      <c r="BF31" s="361"/>
      <c r="BG31" s="368"/>
      <c r="BH31" s="274"/>
      <c r="BI31" s="165" t="s">
        <v>7</v>
      </c>
      <c r="BJ31" s="151"/>
      <c r="BK31" s="155"/>
      <c r="BL31" s="388"/>
      <c r="BN31" s="361"/>
      <c r="BO31" s="368"/>
      <c r="BP31" s="413"/>
      <c r="BQ31" s="165" t="s">
        <v>7</v>
      </c>
      <c r="BR31" s="151"/>
      <c r="BS31" s="155"/>
      <c r="BT31" s="388"/>
      <c r="BV31" s="361"/>
      <c r="BW31" s="368"/>
      <c r="BX31" s="274"/>
      <c r="BY31" s="165" t="s">
        <v>7</v>
      </c>
      <c r="BZ31" s="151">
        <v>4</v>
      </c>
      <c r="CA31" s="166">
        <f t="shared" si="11"/>
        <v>20</v>
      </c>
      <c r="CB31" s="388"/>
      <c r="CD31" s="361"/>
      <c r="CE31" s="368"/>
      <c r="CF31" s="394"/>
      <c r="CG31" s="160" t="s">
        <v>7</v>
      </c>
      <c r="CH31" s="139"/>
      <c r="CI31" s="147"/>
      <c r="CJ31" s="390"/>
      <c r="CL31" s="361"/>
      <c r="CM31" s="368"/>
      <c r="CN31" s="274"/>
      <c r="CO31" s="165" t="s">
        <v>7</v>
      </c>
      <c r="CP31" s="83">
        <v>21.5</v>
      </c>
      <c r="CQ31" s="126">
        <f t="shared" si="5"/>
        <v>107.5</v>
      </c>
      <c r="CR31" s="388"/>
      <c r="CT31" s="376"/>
      <c r="CU31" s="407"/>
      <c r="CV31" s="274"/>
      <c r="CW31" s="165" t="s">
        <v>7</v>
      </c>
      <c r="CX31" s="83">
        <v>1.5</v>
      </c>
      <c r="CY31" s="25">
        <f t="shared" si="9"/>
        <v>187.5</v>
      </c>
      <c r="CZ31" s="283"/>
      <c r="DB31" s="376"/>
      <c r="DC31" s="407"/>
      <c r="DD31" s="394"/>
      <c r="DE31" s="160" t="s">
        <v>7</v>
      </c>
      <c r="DF31" s="139"/>
      <c r="DG31" s="147"/>
      <c r="DH31" s="176"/>
      <c r="DJ31" s="376"/>
      <c r="DK31" s="407"/>
      <c r="DL31" s="274"/>
      <c r="DM31" s="165" t="s">
        <v>7</v>
      </c>
      <c r="DN31" s="151"/>
      <c r="DO31" s="166"/>
      <c r="DP31" s="388"/>
      <c r="DR31" s="361"/>
      <c r="DS31" s="368"/>
      <c r="DT31" s="413"/>
      <c r="DU31" s="165"/>
      <c r="DV31" s="151">
        <v>113</v>
      </c>
      <c r="DW31" s="166">
        <f t="shared" si="2"/>
        <v>565</v>
      </c>
      <c r="DX31" s="388"/>
      <c r="DZ31" s="361"/>
      <c r="EA31" s="368"/>
      <c r="EB31" s="413"/>
      <c r="EC31" s="165" t="s">
        <v>7</v>
      </c>
      <c r="ED31" s="151">
        <v>15.5</v>
      </c>
      <c r="EE31" s="166">
        <f t="shared" si="6"/>
        <v>77.5</v>
      </c>
      <c r="EF31" s="388"/>
      <c r="EH31" s="384"/>
      <c r="EI31" s="384"/>
      <c r="EJ31" s="384"/>
      <c r="EK31" s="96"/>
      <c r="EL31" s="96"/>
      <c r="EM31" s="112"/>
      <c r="EN31" s="382"/>
      <c r="EP31" s="384"/>
      <c r="EQ31" s="384"/>
      <c r="ER31" s="384"/>
      <c r="ES31" s="96"/>
      <c r="ET31" s="96"/>
      <c r="EU31" s="112"/>
      <c r="EV31" s="382"/>
      <c r="EX31" s="384"/>
      <c r="EY31" s="384"/>
      <c r="EZ31" s="384"/>
      <c r="FA31" s="96"/>
      <c r="FB31" s="96"/>
      <c r="FC31" s="112"/>
      <c r="FD31" s="382"/>
      <c r="FF31" s="384"/>
      <c r="FG31" s="384"/>
      <c r="FH31" s="384"/>
      <c r="FI31" s="96"/>
      <c r="FJ31" s="96"/>
      <c r="FK31" s="112"/>
      <c r="FL31" s="382"/>
      <c r="FN31" s="384"/>
      <c r="FO31" s="384"/>
      <c r="FP31" s="384"/>
      <c r="FQ31" s="96"/>
      <c r="FR31" s="96"/>
      <c r="FS31" s="112"/>
      <c r="FT31" s="382"/>
      <c r="FV31" s="384"/>
      <c r="FW31" s="384"/>
      <c r="FX31" s="384"/>
      <c r="FY31" s="96"/>
      <c r="FZ31" s="96"/>
      <c r="GA31" s="112"/>
      <c r="GB31" s="382"/>
      <c r="GD31" s="384"/>
      <c r="GE31" s="384"/>
      <c r="GF31" s="384"/>
      <c r="GG31" s="96"/>
      <c r="GH31" s="96"/>
      <c r="GI31" s="112"/>
      <c r="GJ31" s="382"/>
      <c r="GL31" s="384"/>
      <c r="GM31" s="384"/>
      <c r="GN31" s="384"/>
      <c r="GO31" s="96"/>
      <c r="GP31" s="96"/>
      <c r="GQ31" s="112"/>
      <c r="GR31" s="382"/>
      <c r="GT31" s="384"/>
      <c r="GU31" s="384"/>
      <c r="GV31" s="384"/>
      <c r="GW31" s="96"/>
      <c r="GX31" s="96"/>
      <c r="GY31" s="112"/>
      <c r="GZ31" s="382"/>
    </row>
    <row r="32" spans="1:208" ht="15" customHeight="1" x14ac:dyDescent="0.25">
      <c r="A32" s="13"/>
      <c r="B32" s="361"/>
      <c r="C32" s="368"/>
      <c r="D32" s="274"/>
      <c r="E32" s="27" t="s">
        <v>8</v>
      </c>
      <c r="F32" s="22"/>
      <c r="G32" s="25"/>
      <c r="H32" s="388"/>
      <c r="I32" s="13"/>
      <c r="J32" s="376"/>
      <c r="K32" s="377"/>
      <c r="L32" s="394"/>
      <c r="M32" s="161" t="s">
        <v>8</v>
      </c>
      <c r="N32" s="143"/>
      <c r="O32" s="142"/>
      <c r="P32" s="390"/>
      <c r="Q32" s="13"/>
      <c r="R32" s="361"/>
      <c r="S32" s="362"/>
      <c r="T32" s="274"/>
      <c r="U32" s="27" t="s">
        <v>8</v>
      </c>
      <c r="V32" s="22"/>
      <c r="W32" s="25"/>
      <c r="X32" s="283"/>
      <c r="Y32" s="13"/>
      <c r="Z32" s="361"/>
      <c r="AA32" s="368"/>
      <c r="AB32" s="274"/>
      <c r="AC32" s="168" t="s">
        <v>8</v>
      </c>
      <c r="AD32" s="22">
        <v>12</v>
      </c>
      <c r="AE32" s="154">
        <f t="shared" si="7"/>
        <v>60</v>
      </c>
      <c r="AF32" s="283"/>
      <c r="AG32" s="125"/>
      <c r="AH32" s="361"/>
      <c r="AI32" s="368"/>
      <c r="AJ32" s="274"/>
      <c r="AK32" s="168" t="s">
        <v>8</v>
      </c>
      <c r="AL32" s="22">
        <v>50</v>
      </c>
      <c r="AM32" s="25">
        <f t="shared" si="10"/>
        <v>250</v>
      </c>
      <c r="AN32" s="283"/>
      <c r="AO32" s="125"/>
      <c r="AP32" s="361"/>
      <c r="AQ32" s="368"/>
      <c r="AR32" s="274"/>
      <c r="AS32" s="168" t="s">
        <v>8</v>
      </c>
      <c r="AT32" s="156"/>
      <c r="AU32" s="154"/>
      <c r="AV32" s="388"/>
      <c r="AX32" s="361"/>
      <c r="AY32" s="368"/>
      <c r="AZ32" s="274"/>
      <c r="BA32" s="168" t="s">
        <v>8</v>
      </c>
      <c r="BB32" s="22">
        <v>18</v>
      </c>
      <c r="BC32" s="25">
        <f t="shared" si="8"/>
        <v>90</v>
      </c>
      <c r="BD32" s="283"/>
      <c r="BF32" s="361"/>
      <c r="BG32" s="368"/>
      <c r="BH32" s="274"/>
      <c r="BI32" s="168" t="s">
        <v>8</v>
      </c>
      <c r="BJ32" s="156"/>
      <c r="BK32" s="154"/>
      <c r="BL32" s="388"/>
      <c r="BN32" s="361"/>
      <c r="BO32" s="368"/>
      <c r="BP32" s="413"/>
      <c r="BQ32" s="168" t="s">
        <v>8</v>
      </c>
      <c r="BR32" s="156"/>
      <c r="BS32" s="154"/>
      <c r="BT32" s="388"/>
      <c r="BV32" s="361"/>
      <c r="BW32" s="368"/>
      <c r="BX32" s="274"/>
      <c r="BY32" s="168" t="s">
        <v>8</v>
      </c>
      <c r="BZ32" s="156">
        <v>4</v>
      </c>
      <c r="CA32" s="154">
        <f t="shared" si="11"/>
        <v>20</v>
      </c>
      <c r="CB32" s="388"/>
      <c r="CD32" s="361"/>
      <c r="CE32" s="368"/>
      <c r="CF32" s="394"/>
      <c r="CG32" s="161" t="s">
        <v>8</v>
      </c>
      <c r="CH32" s="143"/>
      <c r="CI32" s="142"/>
      <c r="CJ32" s="390"/>
      <c r="CL32" s="361"/>
      <c r="CM32" s="368"/>
      <c r="CN32" s="274"/>
      <c r="CO32" s="168" t="s">
        <v>8</v>
      </c>
      <c r="CP32" s="22">
        <v>21.5</v>
      </c>
      <c r="CQ32" s="154">
        <f t="shared" si="5"/>
        <v>107.5</v>
      </c>
      <c r="CR32" s="388"/>
      <c r="CT32" s="376"/>
      <c r="CU32" s="407"/>
      <c r="CV32" s="274"/>
      <c r="CW32" s="168" t="s">
        <v>8</v>
      </c>
      <c r="CX32" s="22"/>
      <c r="CY32" s="25"/>
      <c r="CZ32" s="283"/>
      <c r="DB32" s="376"/>
      <c r="DC32" s="407"/>
      <c r="DD32" s="394"/>
      <c r="DE32" s="161" t="s">
        <v>8</v>
      </c>
      <c r="DF32" s="143"/>
      <c r="DG32" s="142"/>
      <c r="DH32" s="176"/>
      <c r="DJ32" s="376"/>
      <c r="DK32" s="407"/>
      <c r="DL32" s="274"/>
      <c r="DM32" s="168" t="s">
        <v>8</v>
      </c>
      <c r="DN32" s="156"/>
      <c r="DO32" s="154"/>
      <c r="DP32" s="388"/>
      <c r="DR32" s="361"/>
      <c r="DS32" s="368"/>
      <c r="DT32" s="413"/>
      <c r="DU32" s="168"/>
      <c r="DV32" s="156"/>
      <c r="DW32" s="154"/>
      <c r="DX32" s="388"/>
      <c r="DZ32" s="361"/>
      <c r="EA32" s="368"/>
      <c r="EB32" s="413"/>
      <c r="EC32" s="168" t="s">
        <v>8</v>
      </c>
      <c r="ED32" s="156">
        <v>15.5</v>
      </c>
      <c r="EE32" s="166">
        <f t="shared" si="6"/>
        <v>77.5</v>
      </c>
      <c r="EF32" s="388"/>
      <c r="EH32" s="384"/>
      <c r="EI32" s="384"/>
      <c r="EJ32" s="384"/>
      <c r="EK32" s="96"/>
      <c r="EL32" s="96"/>
      <c r="EM32" s="124"/>
      <c r="EN32" s="382"/>
      <c r="EP32" s="384"/>
      <c r="EQ32" s="384"/>
      <c r="ER32" s="384"/>
      <c r="ES32" s="96"/>
      <c r="ET32" s="96"/>
      <c r="EU32" s="124"/>
      <c r="EV32" s="382"/>
      <c r="EX32" s="384"/>
      <c r="EY32" s="384"/>
      <c r="EZ32" s="384"/>
      <c r="FA32" s="96"/>
      <c r="FB32" s="96"/>
      <c r="FC32" s="124"/>
      <c r="FD32" s="382"/>
      <c r="FF32" s="384"/>
      <c r="FG32" s="384"/>
      <c r="FH32" s="384"/>
      <c r="FI32" s="96"/>
      <c r="FJ32" s="96"/>
      <c r="FK32" s="124"/>
      <c r="FL32" s="382"/>
      <c r="FN32" s="384"/>
      <c r="FO32" s="384"/>
      <c r="FP32" s="384"/>
      <c r="FQ32" s="96"/>
      <c r="FR32" s="96"/>
      <c r="FS32" s="124"/>
      <c r="FT32" s="382"/>
      <c r="FV32" s="384"/>
      <c r="FW32" s="384"/>
      <c r="FX32" s="384"/>
      <c r="FY32" s="96"/>
      <c r="FZ32" s="96"/>
      <c r="GA32" s="124"/>
      <c r="GB32" s="382"/>
      <c r="GD32" s="384"/>
      <c r="GE32" s="384"/>
      <c r="GF32" s="384"/>
      <c r="GG32" s="96"/>
      <c r="GH32" s="96"/>
      <c r="GI32" s="124"/>
      <c r="GJ32" s="382"/>
      <c r="GL32" s="384"/>
      <c r="GM32" s="384"/>
      <c r="GN32" s="384"/>
      <c r="GO32" s="96"/>
      <c r="GP32" s="96"/>
      <c r="GQ32" s="124"/>
      <c r="GR32" s="382"/>
      <c r="GT32" s="384"/>
      <c r="GU32" s="384"/>
      <c r="GV32" s="384"/>
      <c r="GW32" s="96"/>
      <c r="GX32" s="96"/>
      <c r="GY32" s="124"/>
      <c r="GZ32" s="382"/>
    </row>
    <row r="33" spans="1:208" ht="15" customHeight="1" thickBot="1" x14ac:dyDescent="0.3">
      <c r="A33" s="13"/>
      <c r="B33" s="363"/>
      <c r="C33" s="369"/>
      <c r="D33" s="275"/>
      <c r="E33" s="35" t="s">
        <v>8</v>
      </c>
      <c r="F33" s="28"/>
      <c r="G33" s="29"/>
      <c r="H33" s="389"/>
      <c r="I33" s="13"/>
      <c r="J33" s="378"/>
      <c r="K33" s="379"/>
      <c r="L33" s="395"/>
      <c r="M33" s="163" t="s">
        <v>8</v>
      </c>
      <c r="N33" s="144"/>
      <c r="O33" s="145"/>
      <c r="P33" s="391"/>
      <c r="Q33" s="13"/>
      <c r="R33" s="363"/>
      <c r="S33" s="364"/>
      <c r="T33" s="275"/>
      <c r="U33" s="35" t="s">
        <v>8</v>
      </c>
      <c r="V33" s="28"/>
      <c r="W33" s="29"/>
      <c r="X33" s="284"/>
      <c r="Y33" s="13"/>
      <c r="Z33" s="363"/>
      <c r="AA33" s="369"/>
      <c r="AB33" s="275"/>
      <c r="AC33" s="169" t="s">
        <v>8</v>
      </c>
      <c r="AD33" s="28">
        <v>12</v>
      </c>
      <c r="AE33" s="158">
        <f t="shared" si="7"/>
        <v>60</v>
      </c>
      <c r="AF33" s="284"/>
      <c r="AG33" s="125"/>
      <c r="AH33" s="363"/>
      <c r="AI33" s="369"/>
      <c r="AJ33" s="275"/>
      <c r="AK33" s="169" t="s">
        <v>8</v>
      </c>
      <c r="AL33" s="28">
        <v>45</v>
      </c>
      <c r="AM33" s="29">
        <f t="shared" si="10"/>
        <v>225</v>
      </c>
      <c r="AN33" s="284"/>
      <c r="AO33" s="125"/>
      <c r="AP33" s="363"/>
      <c r="AQ33" s="369"/>
      <c r="AR33" s="275"/>
      <c r="AS33" s="169" t="s">
        <v>8</v>
      </c>
      <c r="AT33" s="157"/>
      <c r="AU33" s="158"/>
      <c r="AV33" s="389"/>
      <c r="AX33" s="363"/>
      <c r="AY33" s="369"/>
      <c r="AZ33" s="275"/>
      <c r="BA33" s="169" t="s">
        <v>8</v>
      </c>
      <c r="BB33" s="28">
        <v>18</v>
      </c>
      <c r="BC33" s="29">
        <f t="shared" si="8"/>
        <v>90</v>
      </c>
      <c r="BD33" s="284"/>
      <c r="BF33" s="363"/>
      <c r="BG33" s="369"/>
      <c r="BH33" s="275"/>
      <c r="BI33" s="169" t="s">
        <v>8</v>
      </c>
      <c r="BJ33" s="157"/>
      <c r="BK33" s="158"/>
      <c r="BL33" s="389"/>
      <c r="BN33" s="363"/>
      <c r="BO33" s="369"/>
      <c r="BP33" s="414"/>
      <c r="BQ33" s="169" t="s">
        <v>8</v>
      </c>
      <c r="BR33" s="157">
        <v>2</v>
      </c>
      <c r="BS33" s="158">
        <f>SUM(BR33)*5</f>
        <v>10</v>
      </c>
      <c r="BT33" s="389"/>
      <c r="BV33" s="363"/>
      <c r="BW33" s="369"/>
      <c r="BX33" s="275"/>
      <c r="BY33" s="169" t="s">
        <v>8</v>
      </c>
      <c r="BZ33" s="157">
        <v>4</v>
      </c>
      <c r="CA33" s="158">
        <f t="shared" si="11"/>
        <v>20</v>
      </c>
      <c r="CB33" s="389"/>
      <c r="CD33" s="363"/>
      <c r="CE33" s="369"/>
      <c r="CF33" s="395"/>
      <c r="CG33" s="163" t="s">
        <v>8</v>
      </c>
      <c r="CH33" s="144"/>
      <c r="CI33" s="145"/>
      <c r="CJ33" s="391"/>
      <c r="CL33" s="363"/>
      <c r="CM33" s="369"/>
      <c r="CN33" s="275"/>
      <c r="CO33" s="169" t="s">
        <v>8</v>
      </c>
      <c r="CP33" s="28">
        <v>21.5</v>
      </c>
      <c r="CQ33" s="158">
        <f t="shared" si="5"/>
        <v>107.5</v>
      </c>
      <c r="CR33" s="389"/>
      <c r="CT33" s="378"/>
      <c r="CU33" s="408"/>
      <c r="CV33" s="275"/>
      <c r="CW33" s="169" t="s">
        <v>8</v>
      </c>
      <c r="CX33" s="28"/>
      <c r="CY33" s="29"/>
      <c r="CZ33" s="284"/>
      <c r="DB33" s="378"/>
      <c r="DC33" s="408"/>
      <c r="DD33" s="395"/>
      <c r="DE33" s="163" t="s">
        <v>8</v>
      </c>
      <c r="DF33" s="144"/>
      <c r="DG33" s="145"/>
      <c r="DH33" s="177"/>
      <c r="DJ33" s="378"/>
      <c r="DK33" s="408"/>
      <c r="DL33" s="275"/>
      <c r="DM33" s="169" t="s">
        <v>8</v>
      </c>
      <c r="DN33" s="157"/>
      <c r="DO33" s="158"/>
      <c r="DP33" s="389"/>
      <c r="DR33" s="363"/>
      <c r="DS33" s="369"/>
      <c r="DT33" s="414"/>
      <c r="DU33" s="169"/>
      <c r="DV33" s="157"/>
      <c r="DW33" s="158"/>
      <c r="DX33" s="389"/>
      <c r="DZ33" s="363"/>
      <c r="EA33" s="369"/>
      <c r="EB33" s="414"/>
      <c r="EC33" s="169" t="s">
        <v>8</v>
      </c>
      <c r="ED33" s="157">
        <v>15.5</v>
      </c>
      <c r="EE33" s="158">
        <f t="shared" si="6"/>
        <v>77.5</v>
      </c>
      <c r="EF33" s="389"/>
      <c r="EH33" s="384"/>
      <c r="EI33" s="384"/>
      <c r="EJ33" s="384"/>
      <c r="EK33" s="96"/>
      <c r="EL33" s="96"/>
      <c r="EM33" s="124"/>
      <c r="EN33" s="382"/>
      <c r="EP33" s="384"/>
      <c r="EQ33" s="384"/>
      <c r="ER33" s="384"/>
      <c r="ES33" s="96"/>
      <c r="ET33" s="96"/>
      <c r="EU33" s="124"/>
      <c r="EV33" s="382"/>
      <c r="EX33" s="384"/>
      <c r="EY33" s="384"/>
      <c r="EZ33" s="384"/>
      <c r="FA33" s="96"/>
      <c r="FB33" s="96"/>
      <c r="FC33" s="124"/>
      <c r="FD33" s="382"/>
      <c r="FF33" s="384"/>
      <c r="FG33" s="384"/>
      <c r="FH33" s="384"/>
      <c r="FI33" s="96"/>
      <c r="FJ33" s="96"/>
      <c r="FK33" s="124"/>
      <c r="FL33" s="382"/>
      <c r="FN33" s="384"/>
      <c r="FO33" s="384"/>
      <c r="FP33" s="384"/>
      <c r="FQ33" s="96"/>
      <c r="FR33" s="96"/>
      <c r="FS33" s="124"/>
      <c r="FT33" s="382"/>
      <c r="FV33" s="384"/>
      <c r="FW33" s="384"/>
      <c r="FX33" s="384"/>
      <c r="FY33" s="96"/>
      <c r="FZ33" s="96"/>
      <c r="GA33" s="124"/>
      <c r="GB33" s="382"/>
      <c r="GD33" s="384"/>
      <c r="GE33" s="384"/>
      <c r="GF33" s="384"/>
      <c r="GG33" s="96"/>
      <c r="GH33" s="96"/>
      <c r="GI33" s="124"/>
      <c r="GJ33" s="382"/>
      <c r="GL33" s="384"/>
      <c r="GM33" s="384"/>
      <c r="GN33" s="384"/>
      <c r="GO33" s="96"/>
      <c r="GP33" s="96"/>
      <c r="GQ33" s="124"/>
      <c r="GR33" s="382"/>
      <c r="GT33" s="384"/>
      <c r="GU33" s="384"/>
      <c r="GV33" s="384"/>
      <c r="GW33" s="96"/>
      <c r="GX33" s="96"/>
      <c r="GY33" s="124"/>
      <c r="GZ33" s="382"/>
    </row>
    <row r="34" spans="1:208" ht="15" customHeight="1" x14ac:dyDescent="0.25">
      <c r="A34" s="13"/>
      <c r="B34" s="359" t="s">
        <v>2</v>
      </c>
      <c r="C34" s="367"/>
      <c r="D34" s="273" t="s">
        <v>418</v>
      </c>
      <c r="E34" s="30" t="s">
        <v>4</v>
      </c>
      <c r="F34" s="16"/>
      <c r="G34" s="19"/>
      <c r="H34" s="415" t="s">
        <v>423</v>
      </c>
      <c r="I34" s="13"/>
      <c r="J34" s="380" t="s">
        <v>9</v>
      </c>
      <c r="K34" s="381"/>
      <c r="L34" s="393" t="s">
        <v>372</v>
      </c>
      <c r="M34" s="159" t="s">
        <v>4</v>
      </c>
      <c r="N34" s="139"/>
      <c r="O34" s="140"/>
      <c r="P34" s="390"/>
      <c r="Q34" s="13"/>
      <c r="R34" s="361" t="s">
        <v>2</v>
      </c>
      <c r="S34" s="362"/>
      <c r="T34" s="273" t="s">
        <v>372</v>
      </c>
      <c r="U34" s="30" t="s">
        <v>4</v>
      </c>
      <c r="V34" s="16"/>
      <c r="W34" s="19"/>
      <c r="X34" s="282" t="s">
        <v>104</v>
      </c>
      <c r="Y34" s="13"/>
      <c r="Z34" s="359" t="s">
        <v>2</v>
      </c>
      <c r="AA34" s="367"/>
      <c r="AB34" s="273" t="s">
        <v>372</v>
      </c>
      <c r="AC34" s="164" t="s">
        <v>4</v>
      </c>
      <c r="AD34" s="16">
        <v>10</v>
      </c>
      <c r="AE34" s="152">
        <f t="shared" ref="AE34:AE40" si="12">SUM(AD34*5)</f>
        <v>50</v>
      </c>
      <c r="AF34" s="283" t="s">
        <v>422</v>
      </c>
      <c r="AG34" s="125"/>
      <c r="AH34" s="359" t="s">
        <v>2</v>
      </c>
      <c r="AI34" s="367"/>
      <c r="AJ34" s="273" t="s">
        <v>372</v>
      </c>
      <c r="AK34" s="164" t="s">
        <v>4</v>
      </c>
      <c r="AL34" s="16">
        <v>50</v>
      </c>
      <c r="AM34" s="19">
        <f t="shared" si="10"/>
        <v>250</v>
      </c>
      <c r="AN34" s="283" t="s">
        <v>376</v>
      </c>
      <c r="AO34" s="125"/>
      <c r="AP34" s="359" t="s">
        <v>2</v>
      </c>
      <c r="AQ34" s="367"/>
      <c r="AR34" s="273" t="s">
        <v>372</v>
      </c>
      <c r="AS34" s="164" t="s">
        <v>4</v>
      </c>
      <c r="AT34" s="151"/>
      <c r="AU34" s="152"/>
      <c r="AV34" s="388" t="s">
        <v>420</v>
      </c>
      <c r="AX34" s="359" t="s">
        <v>2</v>
      </c>
      <c r="AY34" s="367"/>
      <c r="AZ34" s="273" t="s">
        <v>372</v>
      </c>
      <c r="BA34" s="164" t="s">
        <v>4</v>
      </c>
      <c r="BB34" s="16">
        <v>18</v>
      </c>
      <c r="BC34" s="19">
        <f t="shared" si="8"/>
        <v>90</v>
      </c>
      <c r="BD34" s="283" t="s">
        <v>424</v>
      </c>
      <c r="BF34" s="359" t="s">
        <v>2</v>
      </c>
      <c r="BG34" s="367"/>
      <c r="BH34" s="273" t="s">
        <v>372</v>
      </c>
      <c r="BI34" s="164" t="s">
        <v>4</v>
      </c>
      <c r="BJ34" s="151"/>
      <c r="BK34" s="152"/>
      <c r="BL34" s="388"/>
      <c r="BN34" s="359" t="s">
        <v>2</v>
      </c>
      <c r="BO34" s="367"/>
      <c r="BP34" s="273" t="s">
        <v>372</v>
      </c>
      <c r="BQ34" s="164" t="s">
        <v>4</v>
      </c>
      <c r="BR34" s="182"/>
      <c r="BS34" s="152"/>
      <c r="BT34" s="388" t="s">
        <v>241</v>
      </c>
      <c r="BV34" s="359" t="s">
        <v>2</v>
      </c>
      <c r="BW34" s="367"/>
      <c r="BX34" s="273" t="s">
        <v>372</v>
      </c>
      <c r="BY34" s="164" t="s">
        <v>4</v>
      </c>
      <c r="BZ34" s="151">
        <v>4</v>
      </c>
      <c r="CA34" s="152">
        <f t="shared" si="11"/>
        <v>20</v>
      </c>
      <c r="CB34" s="388" t="s">
        <v>425</v>
      </c>
      <c r="CD34" s="359" t="s">
        <v>2</v>
      </c>
      <c r="CE34" s="367"/>
      <c r="CF34" s="393" t="s">
        <v>372</v>
      </c>
      <c r="CG34" s="159" t="s">
        <v>4</v>
      </c>
      <c r="CH34" s="139"/>
      <c r="CI34" s="140"/>
      <c r="CJ34" s="390"/>
      <c r="CL34" s="359" t="s">
        <v>2</v>
      </c>
      <c r="CM34" s="367"/>
      <c r="CN34" s="273" t="s">
        <v>372</v>
      </c>
      <c r="CO34" s="164" t="s">
        <v>4</v>
      </c>
      <c r="CP34" s="16">
        <v>21.5</v>
      </c>
      <c r="CQ34" s="152">
        <f t="shared" si="5"/>
        <v>107.5</v>
      </c>
      <c r="CR34" s="388" t="s">
        <v>376</v>
      </c>
      <c r="CT34" s="380" t="s">
        <v>9</v>
      </c>
      <c r="CU34" s="406"/>
      <c r="CV34" s="273" t="s">
        <v>372</v>
      </c>
      <c r="CW34" s="164" t="s">
        <v>4</v>
      </c>
      <c r="CX34" s="16">
        <v>1.5</v>
      </c>
      <c r="CY34" s="19">
        <f t="shared" si="9"/>
        <v>187.5</v>
      </c>
      <c r="CZ34" s="283" t="s">
        <v>421</v>
      </c>
      <c r="DB34" s="380" t="s">
        <v>9</v>
      </c>
      <c r="DC34" s="406"/>
      <c r="DD34" s="393" t="s">
        <v>372</v>
      </c>
      <c r="DE34" s="159" t="s">
        <v>4</v>
      </c>
      <c r="DF34" s="139"/>
      <c r="DG34" s="140"/>
      <c r="DH34" s="176"/>
      <c r="DJ34" s="380" t="s">
        <v>9</v>
      </c>
      <c r="DK34" s="406"/>
      <c r="DL34" s="273" t="s">
        <v>372</v>
      </c>
      <c r="DM34" s="164" t="s">
        <v>4</v>
      </c>
      <c r="DN34" s="151">
        <v>2.5</v>
      </c>
      <c r="DO34" s="152">
        <f>SUM(DN34)*125</f>
        <v>312.5</v>
      </c>
      <c r="DP34" s="415" t="s">
        <v>428</v>
      </c>
      <c r="DR34" s="359" t="s">
        <v>2</v>
      </c>
      <c r="DS34" s="367"/>
      <c r="DT34" s="412"/>
      <c r="DU34" s="164"/>
      <c r="DV34" s="151">
        <v>113</v>
      </c>
      <c r="DW34" s="152">
        <f>DV34*5</f>
        <v>565</v>
      </c>
      <c r="DX34" s="388" t="s">
        <v>430</v>
      </c>
      <c r="DZ34" s="359" t="s">
        <v>2</v>
      </c>
      <c r="EA34" s="367"/>
      <c r="EB34" s="273" t="s">
        <v>372</v>
      </c>
      <c r="EC34" s="164" t="s">
        <v>4</v>
      </c>
      <c r="ED34" s="151">
        <v>15.5</v>
      </c>
      <c r="EE34" s="152">
        <f t="shared" si="6"/>
        <v>77.5</v>
      </c>
      <c r="EF34" s="388" t="s">
        <v>376</v>
      </c>
      <c r="EH34" s="384"/>
      <c r="EI34" s="384"/>
      <c r="EJ34" s="384"/>
      <c r="EK34" s="96"/>
      <c r="EL34" s="96"/>
      <c r="EM34" s="124"/>
      <c r="EN34" s="382"/>
      <c r="EP34" s="384"/>
      <c r="EQ34" s="384"/>
      <c r="ER34" s="384"/>
      <c r="ES34" s="96"/>
      <c r="ET34" s="96"/>
      <c r="EU34" s="124"/>
      <c r="EV34" s="382"/>
      <c r="EX34" s="384"/>
      <c r="EY34" s="384"/>
      <c r="EZ34" s="384"/>
      <c r="FA34" s="96"/>
      <c r="FB34" s="96"/>
      <c r="FC34" s="124"/>
      <c r="FD34" s="382"/>
      <c r="FF34" s="384"/>
      <c r="FG34" s="384"/>
      <c r="FH34" s="384"/>
      <c r="FI34" s="96"/>
      <c r="FJ34" s="96"/>
      <c r="FK34" s="124"/>
      <c r="FL34" s="382"/>
      <c r="FN34" s="384"/>
      <c r="FO34" s="384"/>
      <c r="FP34" s="384"/>
      <c r="FQ34" s="96"/>
      <c r="FR34" s="96"/>
      <c r="FS34" s="124"/>
      <c r="FT34" s="382"/>
      <c r="FV34" s="384"/>
      <c r="FW34" s="384"/>
      <c r="FX34" s="384"/>
      <c r="FY34" s="96"/>
      <c r="FZ34" s="96"/>
      <c r="GA34" s="124"/>
      <c r="GB34" s="382"/>
      <c r="GD34" s="384"/>
      <c r="GE34" s="384"/>
      <c r="GF34" s="384"/>
      <c r="GG34" s="96"/>
      <c r="GH34" s="96"/>
      <c r="GI34" s="124"/>
      <c r="GJ34" s="382"/>
      <c r="GL34" s="384"/>
      <c r="GM34" s="384"/>
      <c r="GN34" s="384"/>
      <c r="GO34" s="96"/>
      <c r="GP34" s="96"/>
      <c r="GQ34" s="124"/>
      <c r="GR34" s="382"/>
      <c r="GT34" s="384"/>
      <c r="GU34" s="384"/>
      <c r="GV34" s="384"/>
      <c r="GW34" s="96"/>
      <c r="GX34" s="96"/>
      <c r="GY34" s="124"/>
      <c r="GZ34" s="382"/>
    </row>
    <row r="35" spans="1:208" ht="15" customHeight="1" x14ac:dyDescent="0.25">
      <c r="A35" s="13"/>
      <c r="B35" s="361"/>
      <c r="C35" s="368"/>
      <c r="D35" s="274"/>
      <c r="E35" s="21" t="s">
        <v>5</v>
      </c>
      <c r="F35" s="83">
        <v>4</v>
      </c>
      <c r="G35" s="25">
        <f>SUM(F35*5)</f>
        <v>20</v>
      </c>
      <c r="H35" s="388"/>
      <c r="I35" s="13"/>
      <c r="J35" s="376"/>
      <c r="K35" s="377"/>
      <c r="L35" s="394"/>
      <c r="M35" s="160" t="s">
        <v>5</v>
      </c>
      <c r="N35" s="141"/>
      <c r="O35" s="142"/>
      <c r="P35" s="390"/>
      <c r="Q35" s="13"/>
      <c r="R35" s="361"/>
      <c r="S35" s="362"/>
      <c r="T35" s="274"/>
      <c r="U35" s="21" t="s">
        <v>5</v>
      </c>
      <c r="V35" s="83">
        <v>8</v>
      </c>
      <c r="W35" s="25">
        <f>V35*5</f>
        <v>40</v>
      </c>
      <c r="X35" s="283"/>
      <c r="Y35" s="13"/>
      <c r="Z35" s="361"/>
      <c r="AA35" s="368"/>
      <c r="AB35" s="274"/>
      <c r="AC35" s="165" t="s">
        <v>5</v>
      </c>
      <c r="AD35" s="83">
        <v>10</v>
      </c>
      <c r="AE35" s="154">
        <f t="shared" si="12"/>
        <v>50</v>
      </c>
      <c r="AF35" s="283"/>
      <c r="AG35" s="125"/>
      <c r="AH35" s="361"/>
      <c r="AI35" s="368"/>
      <c r="AJ35" s="274"/>
      <c r="AK35" s="165" t="s">
        <v>5</v>
      </c>
      <c r="AL35" s="83">
        <v>50</v>
      </c>
      <c r="AM35" s="25">
        <f t="shared" si="10"/>
        <v>250</v>
      </c>
      <c r="AN35" s="283"/>
      <c r="AO35" s="125"/>
      <c r="AP35" s="361"/>
      <c r="AQ35" s="368"/>
      <c r="AR35" s="274"/>
      <c r="AS35" s="165" t="s">
        <v>5</v>
      </c>
      <c r="AT35" s="153">
        <v>3</v>
      </c>
      <c r="AU35" s="154">
        <f>SUM(AT35*5)</f>
        <v>15</v>
      </c>
      <c r="AV35" s="388"/>
      <c r="AX35" s="361"/>
      <c r="AY35" s="368"/>
      <c r="AZ35" s="274"/>
      <c r="BA35" s="165" t="s">
        <v>5</v>
      </c>
      <c r="BB35" s="83">
        <v>18</v>
      </c>
      <c r="BC35" s="25">
        <f t="shared" si="8"/>
        <v>90</v>
      </c>
      <c r="BD35" s="283"/>
      <c r="BF35" s="361"/>
      <c r="BG35" s="368"/>
      <c r="BH35" s="274"/>
      <c r="BI35" s="165" t="s">
        <v>5</v>
      </c>
      <c r="BJ35" s="153">
        <v>4</v>
      </c>
      <c r="BK35" s="154">
        <f>SUM(BJ35*5)</f>
        <v>20</v>
      </c>
      <c r="BL35" s="388"/>
      <c r="BN35" s="361"/>
      <c r="BO35" s="368"/>
      <c r="BP35" s="274"/>
      <c r="BQ35" s="165" t="s">
        <v>5</v>
      </c>
      <c r="BR35" s="151">
        <v>2</v>
      </c>
      <c r="BS35" s="154">
        <f>SUM(BR35)*5</f>
        <v>10</v>
      </c>
      <c r="BT35" s="388"/>
      <c r="BV35" s="361"/>
      <c r="BW35" s="368"/>
      <c r="BX35" s="274"/>
      <c r="BY35" s="165" t="s">
        <v>5</v>
      </c>
      <c r="BZ35" s="153">
        <v>4</v>
      </c>
      <c r="CA35" s="154">
        <f t="shared" si="11"/>
        <v>20</v>
      </c>
      <c r="CB35" s="388"/>
      <c r="CD35" s="361"/>
      <c r="CE35" s="368"/>
      <c r="CF35" s="394"/>
      <c r="CG35" s="160" t="s">
        <v>5</v>
      </c>
      <c r="CH35" s="141"/>
      <c r="CI35" s="142"/>
      <c r="CJ35" s="390"/>
      <c r="CL35" s="361"/>
      <c r="CM35" s="368"/>
      <c r="CN35" s="274"/>
      <c r="CO35" s="165" t="s">
        <v>5</v>
      </c>
      <c r="CP35" s="83">
        <v>21.5</v>
      </c>
      <c r="CQ35" s="154">
        <f t="shared" si="5"/>
        <v>107.5</v>
      </c>
      <c r="CR35" s="388"/>
      <c r="CT35" s="376"/>
      <c r="CU35" s="407"/>
      <c r="CV35" s="274"/>
      <c r="CW35" s="165" t="s">
        <v>5</v>
      </c>
      <c r="CX35" s="83">
        <v>1.5</v>
      </c>
      <c r="CY35" s="25">
        <f t="shared" si="9"/>
        <v>187.5</v>
      </c>
      <c r="CZ35" s="283"/>
      <c r="DB35" s="376"/>
      <c r="DC35" s="407"/>
      <c r="DD35" s="394"/>
      <c r="DE35" s="160" t="s">
        <v>5</v>
      </c>
      <c r="DF35" s="141"/>
      <c r="DG35" s="142"/>
      <c r="DH35" s="176"/>
      <c r="DJ35" s="376"/>
      <c r="DK35" s="407"/>
      <c r="DL35" s="274"/>
      <c r="DM35" s="165" t="s">
        <v>5</v>
      </c>
      <c r="DN35" s="153">
        <v>2.5</v>
      </c>
      <c r="DO35" s="154">
        <f>SUM(DN35)*125</f>
        <v>312.5</v>
      </c>
      <c r="DP35" s="388"/>
      <c r="DR35" s="361"/>
      <c r="DS35" s="368"/>
      <c r="DT35" s="413"/>
      <c r="DU35" s="165"/>
      <c r="DV35" s="153">
        <v>113</v>
      </c>
      <c r="DW35" s="154">
        <f>DV35*5</f>
        <v>565</v>
      </c>
      <c r="DX35" s="388"/>
      <c r="DZ35" s="361"/>
      <c r="EA35" s="368"/>
      <c r="EB35" s="274"/>
      <c r="EC35" s="165" t="s">
        <v>5</v>
      </c>
      <c r="ED35" s="153">
        <v>15.5</v>
      </c>
      <c r="EE35" s="154">
        <f t="shared" si="6"/>
        <v>77.5</v>
      </c>
      <c r="EF35" s="388"/>
      <c r="EH35" s="384"/>
      <c r="EI35" s="384"/>
      <c r="EJ35" s="384"/>
      <c r="EK35" s="96"/>
      <c r="EL35" s="96"/>
      <c r="EM35" s="124"/>
      <c r="EN35" s="382"/>
      <c r="EP35" s="384"/>
      <c r="EQ35" s="384"/>
      <c r="ER35" s="384"/>
      <c r="ES35" s="96"/>
      <c r="ET35" s="96"/>
      <c r="EU35" s="124"/>
      <c r="EV35" s="382"/>
      <c r="EX35" s="384"/>
      <c r="EY35" s="384"/>
      <c r="EZ35" s="384"/>
      <c r="FA35" s="96"/>
      <c r="FB35" s="96"/>
      <c r="FC35" s="124"/>
      <c r="FD35" s="382"/>
      <c r="FF35" s="384"/>
      <c r="FG35" s="384"/>
      <c r="FH35" s="384"/>
      <c r="FI35" s="96"/>
      <c r="FJ35" s="96"/>
      <c r="FK35" s="124"/>
      <c r="FL35" s="382"/>
      <c r="FN35" s="384"/>
      <c r="FO35" s="384"/>
      <c r="FP35" s="384"/>
      <c r="FQ35" s="96"/>
      <c r="FR35" s="96"/>
      <c r="FS35" s="124"/>
      <c r="FT35" s="382"/>
      <c r="FV35" s="384"/>
      <c r="FW35" s="384"/>
      <c r="FX35" s="384"/>
      <c r="FY35" s="96"/>
      <c r="FZ35" s="96"/>
      <c r="GA35" s="124"/>
      <c r="GB35" s="382"/>
      <c r="GD35" s="384"/>
      <c r="GE35" s="384"/>
      <c r="GF35" s="384"/>
      <c r="GG35" s="96"/>
      <c r="GH35" s="96"/>
      <c r="GI35" s="124"/>
      <c r="GJ35" s="382"/>
      <c r="GL35" s="384"/>
      <c r="GM35" s="384"/>
      <c r="GN35" s="384"/>
      <c r="GO35" s="96"/>
      <c r="GP35" s="96"/>
      <c r="GQ35" s="124"/>
      <c r="GR35" s="382"/>
      <c r="GT35" s="384"/>
      <c r="GU35" s="384"/>
      <c r="GV35" s="384"/>
      <c r="GW35" s="96"/>
      <c r="GX35" s="96"/>
      <c r="GY35" s="124"/>
      <c r="GZ35" s="382"/>
    </row>
    <row r="36" spans="1:208" ht="15" customHeight="1" x14ac:dyDescent="0.25">
      <c r="A36" s="13"/>
      <c r="B36" s="361"/>
      <c r="C36" s="368"/>
      <c r="D36" s="274"/>
      <c r="E36" s="21" t="s">
        <v>6</v>
      </c>
      <c r="F36" s="16">
        <v>4</v>
      </c>
      <c r="G36" s="25">
        <f>SUM(F36*5)</f>
        <v>20</v>
      </c>
      <c r="H36" s="388"/>
      <c r="I36" s="13"/>
      <c r="J36" s="376"/>
      <c r="K36" s="377"/>
      <c r="L36" s="394"/>
      <c r="M36" s="160" t="s">
        <v>6</v>
      </c>
      <c r="N36" s="139"/>
      <c r="O36" s="142"/>
      <c r="P36" s="390"/>
      <c r="Q36" s="13"/>
      <c r="R36" s="361"/>
      <c r="S36" s="362"/>
      <c r="T36" s="274"/>
      <c r="U36" s="21" t="s">
        <v>6</v>
      </c>
      <c r="V36" s="16">
        <v>8</v>
      </c>
      <c r="W36" s="25">
        <f>V36*5</f>
        <v>40</v>
      </c>
      <c r="X36" s="283"/>
      <c r="Y36" s="13"/>
      <c r="Z36" s="361"/>
      <c r="AA36" s="368"/>
      <c r="AB36" s="274"/>
      <c r="AC36" s="165" t="s">
        <v>6</v>
      </c>
      <c r="AD36" s="83">
        <v>10</v>
      </c>
      <c r="AE36" s="154">
        <f t="shared" si="12"/>
        <v>50</v>
      </c>
      <c r="AF36" s="283"/>
      <c r="AG36" s="125"/>
      <c r="AH36" s="361"/>
      <c r="AI36" s="368"/>
      <c r="AJ36" s="274"/>
      <c r="AK36" s="165" t="s">
        <v>6</v>
      </c>
      <c r="AL36" s="83">
        <v>50</v>
      </c>
      <c r="AM36" s="25">
        <f t="shared" si="10"/>
        <v>250</v>
      </c>
      <c r="AN36" s="283"/>
      <c r="AO36" s="125"/>
      <c r="AP36" s="361"/>
      <c r="AQ36" s="368"/>
      <c r="AR36" s="274"/>
      <c r="AS36" s="165" t="s">
        <v>6</v>
      </c>
      <c r="AT36" s="151">
        <v>3</v>
      </c>
      <c r="AU36" s="154">
        <f>SUM(AT36*5)</f>
        <v>15</v>
      </c>
      <c r="AV36" s="388"/>
      <c r="AX36" s="361"/>
      <c r="AY36" s="368"/>
      <c r="AZ36" s="274"/>
      <c r="BA36" s="165" t="s">
        <v>6</v>
      </c>
      <c r="BB36" s="83">
        <v>18</v>
      </c>
      <c r="BC36" s="25">
        <f t="shared" si="8"/>
        <v>90</v>
      </c>
      <c r="BD36" s="283"/>
      <c r="BF36" s="361"/>
      <c r="BG36" s="368"/>
      <c r="BH36" s="274"/>
      <c r="BI36" s="165" t="s">
        <v>6</v>
      </c>
      <c r="BJ36" s="151">
        <v>4</v>
      </c>
      <c r="BK36" s="154">
        <f>SUM(BJ36*5)</f>
        <v>20</v>
      </c>
      <c r="BL36" s="388"/>
      <c r="BN36" s="361"/>
      <c r="BO36" s="368"/>
      <c r="BP36" s="274"/>
      <c r="BQ36" s="165" t="s">
        <v>6</v>
      </c>
      <c r="BR36" s="153"/>
      <c r="BS36" s="166"/>
      <c r="BT36" s="388"/>
      <c r="BV36" s="361"/>
      <c r="BW36" s="368"/>
      <c r="BX36" s="274"/>
      <c r="BY36" s="165" t="s">
        <v>6</v>
      </c>
      <c r="BZ36" s="151">
        <v>4</v>
      </c>
      <c r="CA36" s="154">
        <f t="shared" si="11"/>
        <v>20</v>
      </c>
      <c r="CB36" s="388"/>
      <c r="CD36" s="361"/>
      <c r="CE36" s="368"/>
      <c r="CF36" s="394"/>
      <c r="CG36" s="160" t="s">
        <v>6</v>
      </c>
      <c r="CH36" s="139"/>
      <c r="CI36" s="142"/>
      <c r="CJ36" s="390"/>
      <c r="CL36" s="361"/>
      <c r="CM36" s="368"/>
      <c r="CN36" s="274"/>
      <c r="CO36" s="165" t="s">
        <v>6</v>
      </c>
      <c r="CP36" s="83">
        <v>21.5</v>
      </c>
      <c r="CQ36" s="154">
        <f t="shared" si="5"/>
        <v>107.5</v>
      </c>
      <c r="CR36" s="388"/>
      <c r="CT36" s="376"/>
      <c r="CU36" s="407"/>
      <c r="CV36" s="274"/>
      <c r="CW36" s="165" t="s">
        <v>6</v>
      </c>
      <c r="CX36" s="83">
        <v>1.5</v>
      </c>
      <c r="CY36" s="25">
        <f t="shared" si="9"/>
        <v>187.5</v>
      </c>
      <c r="CZ36" s="283"/>
      <c r="DB36" s="376"/>
      <c r="DC36" s="407"/>
      <c r="DD36" s="394"/>
      <c r="DE36" s="160" t="s">
        <v>6</v>
      </c>
      <c r="DF36" s="139"/>
      <c r="DG36" s="142"/>
      <c r="DH36" s="176"/>
      <c r="DJ36" s="376"/>
      <c r="DK36" s="407"/>
      <c r="DL36" s="274"/>
      <c r="DM36" s="165" t="s">
        <v>6</v>
      </c>
      <c r="DN36" s="151">
        <v>2.5</v>
      </c>
      <c r="DO36" s="154">
        <f>SUM(DN36)*125</f>
        <v>312.5</v>
      </c>
      <c r="DP36" s="388"/>
      <c r="DR36" s="361"/>
      <c r="DS36" s="368"/>
      <c r="DT36" s="413"/>
      <c r="DU36" s="165"/>
      <c r="DV36" s="151">
        <v>113</v>
      </c>
      <c r="DW36" s="154">
        <f>DV36*5</f>
        <v>565</v>
      </c>
      <c r="DX36" s="388"/>
      <c r="DZ36" s="361"/>
      <c r="EA36" s="368"/>
      <c r="EB36" s="274"/>
      <c r="EC36" s="165" t="s">
        <v>6</v>
      </c>
      <c r="ED36" s="151">
        <v>15.5</v>
      </c>
      <c r="EE36" s="154">
        <f t="shared" si="6"/>
        <v>77.5</v>
      </c>
      <c r="EF36" s="388"/>
      <c r="EH36" s="384"/>
      <c r="EI36" s="384"/>
      <c r="EJ36" s="384"/>
      <c r="EK36" s="96"/>
      <c r="EL36" s="96"/>
      <c r="EM36" s="124"/>
      <c r="EN36" s="382"/>
      <c r="EP36" s="384"/>
      <c r="EQ36" s="384"/>
      <c r="ER36" s="384"/>
      <c r="ES36" s="96"/>
      <c r="ET36" s="96"/>
      <c r="EU36" s="124"/>
      <c r="EV36" s="382"/>
      <c r="EX36" s="384"/>
      <c r="EY36" s="384"/>
      <c r="EZ36" s="384"/>
      <c r="FA36" s="96"/>
      <c r="FB36" s="96"/>
      <c r="FC36" s="124"/>
      <c r="FD36" s="382"/>
      <c r="FF36" s="384"/>
      <c r="FG36" s="384"/>
      <c r="FH36" s="384"/>
      <c r="FI36" s="96"/>
      <c r="FJ36" s="96"/>
      <c r="FK36" s="124"/>
      <c r="FL36" s="382"/>
      <c r="FN36" s="384"/>
      <c r="FO36" s="384"/>
      <c r="FP36" s="384"/>
      <c r="FQ36" s="96"/>
      <c r="FR36" s="96"/>
      <c r="FS36" s="124"/>
      <c r="FT36" s="382"/>
      <c r="FV36" s="384"/>
      <c r="FW36" s="384"/>
      <c r="FX36" s="384"/>
      <c r="FY36" s="96"/>
      <c r="FZ36" s="96"/>
      <c r="GA36" s="124"/>
      <c r="GB36" s="382"/>
      <c r="GD36" s="384"/>
      <c r="GE36" s="384"/>
      <c r="GF36" s="384"/>
      <c r="GG36" s="96"/>
      <c r="GH36" s="96"/>
      <c r="GI36" s="124"/>
      <c r="GJ36" s="382"/>
      <c r="GL36" s="384"/>
      <c r="GM36" s="384"/>
      <c r="GN36" s="384"/>
      <c r="GO36" s="96"/>
      <c r="GP36" s="96"/>
      <c r="GQ36" s="124"/>
      <c r="GR36" s="382"/>
      <c r="GT36" s="384"/>
      <c r="GU36" s="384"/>
      <c r="GV36" s="384"/>
      <c r="GW36" s="96"/>
      <c r="GX36" s="96"/>
      <c r="GY36" s="124"/>
      <c r="GZ36" s="382"/>
    </row>
    <row r="37" spans="1:208" ht="15" customHeight="1" x14ac:dyDescent="0.25">
      <c r="A37" s="13"/>
      <c r="B37" s="361"/>
      <c r="C37" s="368"/>
      <c r="D37" s="274"/>
      <c r="E37" s="21" t="s">
        <v>5</v>
      </c>
      <c r="F37" s="83">
        <v>4</v>
      </c>
      <c r="G37" s="25">
        <f>SUM(F37*5)</f>
        <v>20</v>
      </c>
      <c r="H37" s="388"/>
      <c r="I37" s="13"/>
      <c r="J37" s="376"/>
      <c r="K37" s="377"/>
      <c r="L37" s="394"/>
      <c r="M37" s="160" t="s">
        <v>5</v>
      </c>
      <c r="N37" s="141"/>
      <c r="O37" s="142"/>
      <c r="P37" s="390"/>
      <c r="Q37" s="13"/>
      <c r="R37" s="361"/>
      <c r="S37" s="362"/>
      <c r="T37" s="274"/>
      <c r="U37" s="21" t="s">
        <v>5</v>
      </c>
      <c r="V37" s="83"/>
      <c r="W37" s="25"/>
      <c r="X37" s="283"/>
      <c r="Y37" s="13"/>
      <c r="Z37" s="361"/>
      <c r="AA37" s="368"/>
      <c r="AB37" s="274"/>
      <c r="AC37" s="165" t="s">
        <v>5</v>
      </c>
      <c r="AD37" s="83">
        <v>10</v>
      </c>
      <c r="AE37" s="166">
        <f t="shared" si="12"/>
        <v>50</v>
      </c>
      <c r="AF37" s="283"/>
      <c r="AG37" s="125"/>
      <c r="AH37" s="361"/>
      <c r="AI37" s="368"/>
      <c r="AJ37" s="274"/>
      <c r="AK37" s="165" t="s">
        <v>5</v>
      </c>
      <c r="AL37" s="83">
        <v>50</v>
      </c>
      <c r="AM37" s="25">
        <f t="shared" si="10"/>
        <v>250</v>
      </c>
      <c r="AN37" s="283"/>
      <c r="AO37" s="125"/>
      <c r="AP37" s="361"/>
      <c r="AQ37" s="368"/>
      <c r="AR37" s="274"/>
      <c r="AS37" s="165" t="s">
        <v>5</v>
      </c>
      <c r="AT37" s="153">
        <v>3</v>
      </c>
      <c r="AU37" s="166">
        <f>SUM(AT37*5)</f>
        <v>15</v>
      </c>
      <c r="AV37" s="388"/>
      <c r="AX37" s="361"/>
      <c r="AY37" s="368"/>
      <c r="AZ37" s="274"/>
      <c r="BA37" s="165" t="s">
        <v>5</v>
      </c>
      <c r="BB37" s="83">
        <v>18</v>
      </c>
      <c r="BC37" s="25">
        <f t="shared" si="8"/>
        <v>90</v>
      </c>
      <c r="BD37" s="283"/>
      <c r="BF37" s="361"/>
      <c r="BG37" s="368"/>
      <c r="BH37" s="274"/>
      <c r="BI37" s="165" t="s">
        <v>5</v>
      </c>
      <c r="BJ37" s="153"/>
      <c r="BK37" s="166"/>
      <c r="BL37" s="388"/>
      <c r="BN37" s="361"/>
      <c r="BO37" s="368"/>
      <c r="BP37" s="274"/>
      <c r="BQ37" s="165" t="s">
        <v>5</v>
      </c>
      <c r="BR37" s="183"/>
      <c r="BS37" s="184"/>
      <c r="BT37" s="388"/>
      <c r="BV37" s="361"/>
      <c r="BW37" s="368"/>
      <c r="BX37" s="274"/>
      <c r="BY37" s="165" t="s">
        <v>5</v>
      </c>
      <c r="BZ37" s="153">
        <v>4</v>
      </c>
      <c r="CA37" s="166">
        <f t="shared" si="11"/>
        <v>20</v>
      </c>
      <c r="CB37" s="388"/>
      <c r="CD37" s="361"/>
      <c r="CE37" s="368"/>
      <c r="CF37" s="394"/>
      <c r="CG37" s="160" t="s">
        <v>5</v>
      </c>
      <c r="CH37" s="141"/>
      <c r="CI37" s="146"/>
      <c r="CJ37" s="390"/>
      <c r="CL37" s="361"/>
      <c r="CM37" s="368"/>
      <c r="CN37" s="274"/>
      <c r="CO37" s="165" t="s">
        <v>5</v>
      </c>
      <c r="CP37" s="83">
        <v>21.5</v>
      </c>
      <c r="CQ37" s="166">
        <f t="shared" si="5"/>
        <v>107.5</v>
      </c>
      <c r="CR37" s="388"/>
      <c r="CT37" s="376"/>
      <c r="CU37" s="407"/>
      <c r="CV37" s="274"/>
      <c r="CW37" s="165" t="s">
        <v>5</v>
      </c>
      <c r="CX37" s="83">
        <v>1.5</v>
      </c>
      <c r="CY37" s="25">
        <f t="shared" si="9"/>
        <v>187.5</v>
      </c>
      <c r="CZ37" s="283"/>
      <c r="DB37" s="376"/>
      <c r="DC37" s="407"/>
      <c r="DD37" s="394"/>
      <c r="DE37" s="160" t="s">
        <v>5</v>
      </c>
      <c r="DF37" s="141"/>
      <c r="DG37" s="146"/>
      <c r="DH37" s="176"/>
      <c r="DJ37" s="376"/>
      <c r="DK37" s="407"/>
      <c r="DL37" s="274"/>
      <c r="DM37" s="165" t="s">
        <v>5</v>
      </c>
      <c r="DN37" s="153">
        <v>2.5</v>
      </c>
      <c r="DO37" s="166">
        <f>SUM(DN37)*125</f>
        <v>312.5</v>
      </c>
      <c r="DP37" s="388"/>
      <c r="DR37" s="361"/>
      <c r="DS37" s="368"/>
      <c r="DT37" s="413"/>
      <c r="DU37" s="165"/>
      <c r="DV37" s="153">
        <v>113</v>
      </c>
      <c r="DW37" s="166">
        <f>DV37*5</f>
        <v>565</v>
      </c>
      <c r="DX37" s="388"/>
      <c r="DZ37" s="361"/>
      <c r="EA37" s="368"/>
      <c r="EB37" s="274"/>
      <c r="EC37" s="165" t="s">
        <v>5</v>
      </c>
      <c r="ED37" s="153">
        <v>15.5</v>
      </c>
      <c r="EE37" s="166">
        <f t="shared" si="6"/>
        <v>77.5</v>
      </c>
      <c r="EF37" s="388"/>
      <c r="EH37" s="384"/>
      <c r="EI37" s="384"/>
      <c r="EJ37" s="384"/>
      <c r="EK37" s="96"/>
      <c r="EL37" s="96"/>
      <c r="EM37" s="124"/>
      <c r="EN37" s="382"/>
      <c r="EP37" s="384"/>
      <c r="EQ37" s="384"/>
      <c r="ER37" s="384"/>
      <c r="ES37" s="96"/>
      <c r="ET37" s="96"/>
      <c r="EU37" s="124"/>
      <c r="EV37" s="382"/>
      <c r="EX37" s="384"/>
      <c r="EY37" s="384"/>
      <c r="EZ37" s="384"/>
      <c r="FA37" s="96"/>
      <c r="FB37" s="96"/>
      <c r="FC37" s="124"/>
      <c r="FD37" s="382"/>
      <c r="FF37" s="384"/>
      <c r="FG37" s="384"/>
      <c r="FH37" s="384"/>
      <c r="FI37" s="96"/>
      <c r="FJ37" s="96"/>
      <c r="FK37" s="124"/>
      <c r="FL37" s="382"/>
      <c r="FN37" s="384"/>
      <c r="FO37" s="384"/>
      <c r="FP37" s="384"/>
      <c r="FQ37" s="96"/>
      <c r="FR37" s="96"/>
      <c r="FS37" s="124"/>
      <c r="FT37" s="382"/>
      <c r="FV37" s="384"/>
      <c r="FW37" s="384"/>
      <c r="FX37" s="384"/>
      <c r="FY37" s="96"/>
      <c r="FZ37" s="96"/>
      <c r="GA37" s="124"/>
      <c r="GB37" s="382"/>
      <c r="GD37" s="384"/>
      <c r="GE37" s="384"/>
      <c r="GF37" s="384"/>
      <c r="GG37" s="96"/>
      <c r="GH37" s="96"/>
      <c r="GI37" s="124"/>
      <c r="GJ37" s="382"/>
      <c r="GL37" s="384"/>
      <c r="GM37" s="384"/>
      <c r="GN37" s="384"/>
      <c r="GO37" s="96"/>
      <c r="GP37" s="96"/>
      <c r="GQ37" s="124"/>
      <c r="GR37" s="382"/>
      <c r="GT37" s="384"/>
      <c r="GU37" s="384"/>
      <c r="GV37" s="384"/>
      <c r="GW37" s="96"/>
      <c r="GX37" s="96"/>
      <c r="GY37" s="124"/>
      <c r="GZ37" s="382"/>
    </row>
    <row r="38" spans="1:208" ht="15" customHeight="1" x14ac:dyDescent="0.25">
      <c r="A38" s="13"/>
      <c r="B38" s="361"/>
      <c r="C38" s="368"/>
      <c r="D38" s="274"/>
      <c r="E38" s="21" t="s">
        <v>7</v>
      </c>
      <c r="F38" s="16">
        <v>4</v>
      </c>
      <c r="G38" s="25">
        <f>SUM(F38*5)</f>
        <v>20</v>
      </c>
      <c r="H38" s="388"/>
      <c r="I38" s="13"/>
      <c r="J38" s="376"/>
      <c r="K38" s="377"/>
      <c r="L38" s="394"/>
      <c r="M38" s="160" t="s">
        <v>7</v>
      </c>
      <c r="N38" s="139"/>
      <c r="O38" s="142"/>
      <c r="P38" s="390"/>
      <c r="Q38" s="13"/>
      <c r="R38" s="361"/>
      <c r="S38" s="362"/>
      <c r="T38" s="274"/>
      <c r="U38" s="21" t="s">
        <v>7</v>
      </c>
      <c r="V38" s="16"/>
      <c r="W38" s="25"/>
      <c r="X38" s="283"/>
      <c r="Y38" s="13"/>
      <c r="Z38" s="361"/>
      <c r="AA38" s="368"/>
      <c r="AB38" s="274"/>
      <c r="AC38" s="165" t="s">
        <v>7</v>
      </c>
      <c r="AD38" s="83">
        <v>10</v>
      </c>
      <c r="AE38" s="166">
        <f t="shared" si="12"/>
        <v>50</v>
      </c>
      <c r="AF38" s="283"/>
      <c r="AG38" s="125"/>
      <c r="AH38" s="361"/>
      <c r="AI38" s="368"/>
      <c r="AJ38" s="274"/>
      <c r="AK38" s="165" t="s">
        <v>7</v>
      </c>
      <c r="AL38" s="83">
        <v>50</v>
      </c>
      <c r="AM38" s="25">
        <f t="shared" si="10"/>
        <v>250</v>
      </c>
      <c r="AN38" s="283"/>
      <c r="AO38" s="125"/>
      <c r="AP38" s="361"/>
      <c r="AQ38" s="368"/>
      <c r="AR38" s="274"/>
      <c r="AS38" s="165" t="s">
        <v>7</v>
      </c>
      <c r="AT38" s="151"/>
      <c r="AU38" s="155"/>
      <c r="AV38" s="388"/>
      <c r="AX38" s="361"/>
      <c r="AY38" s="368"/>
      <c r="AZ38" s="274"/>
      <c r="BA38" s="165" t="s">
        <v>7</v>
      </c>
      <c r="BB38" s="83">
        <v>18</v>
      </c>
      <c r="BC38" s="25">
        <f t="shared" si="8"/>
        <v>90</v>
      </c>
      <c r="BD38" s="283"/>
      <c r="BF38" s="361"/>
      <c r="BG38" s="368"/>
      <c r="BH38" s="274"/>
      <c r="BI38" s="165" t="s">
        <v>7</v>
      </c>
      <c r="BJ38" s="151"/>
      <c r="BK38" s="155"/>
      <c r="BL38" s="388"/>
      <c r="BN38" s="361"/>
      <c r="BO38" s="368"/>
      <c r="BP38" s="274"/>
      <c r="BQ38" s="165" t="s">
        <v>7</v>
      </c>
      <c r="BR38" s="151"/>
      <c r="BS38" s="155"/>
      <c r="BT38" s="388"/>
      <c r="BV38" s="361"/>
      <c r="BW38" s="368"/>
      <c r="BX38" s="274"/>
      <c r="BY38" s="165" t="s">
        <v>7</v>
      </c>
      <c r="BZ38" s="151">
        <v>4</v>
      </c>
      <c r="CA38" s="166">
        <f t="shared" si="11"/>
        <v>20</v>
      </c>
      <c r="CB38" s="388"/>
      <c r="CD38" s="361"/>
      <c r="CE38" s="368"/>
      <c r="CF38" s="394"/>
      <c r="CG38" s="160" t="s">
        <v>7</v>
      </c>
      <c r="CH38" s="139"/>
      <c r="CI38" s="147"/>
      <c r="CJ38" s="390"/>
      <c r="CL38" s="361"/>
      <c r="CM38" s="368"/>
      <c r="CN38" s="274"/>
      <c r="CO38" s="165" t="s">
        <v>7</v>
      </c>
      <c r="CP38" s="83">
        <v>21.5</v>
      </c>
      <c r="CQ38" s="126">
        <f t="shared" si="5"/>
        <v>107.5</v>
      </c>
      <c r="CR38" s="388"/>
      <c r="CT38" s="376"/>
      <c r="CU38" s="407"/>
      <c r="CV38" s="274"/>
      <c r="CW38" s="165" t="s">
        <v>7</v>
      </c>
      <c r="CX38" s="83">
        <v>1.5</v>
      </c>
      <c r="CY38" s="25">
        <f t="shared" si="9"/>
        <v>187.5</v>
      </c>
      <c r="CZ38" s="283"/>
      <c r="DB38" s="376"/>
      <c r="DC38" s="407"/>
      <c r="DD38" s="394"/>
      <c r="DE38" s="160" t="s">
        <v>7</v>
      </c>
      <c r="DF38" s="139"/>
      <c r="DG38" s="147"/>
      <c r="DH38" s="176"/>
      <c r="DJ38" s="376"/>
      <c r="DK38" s="407"/>
      <c r="DL38" s="274"/>
      <c r="DM38" s="165" t="s">
        <v>7</v>
      </c>
      <c r="DN38" s="151"/>
      <c r="DO38" s="166"/>
      <c r="DP38" s="388"/>
      <c r="DR38" s="361"/>
      <c r="DS38" s="368"/>
      <c r="DT38" s="413"/>
      <c r="DU38" s="165"/>
      <c r="DV38" s="151">
        <v>113</v>
      </c>
      <c r="DW38" s="166">
        <f>DV38*5</f>
        <v>565</v>
      </c>
      <c r="DX38" s="388"/>
      <c r="DZ38" s="361"/>
      <c r="EA38" s="368"/>
      <c r="EB38" s="274"/>
      <c r="EC38" s="165" t="s">
        <v>7</v>
      </c>
      <c r="ED38" s="151">
        <v>15.5</v>
      </c>
      <c r="EE38" s="166">
        <f t="shared" si="6"/>
        <v>77.5</v>
      </c>
      <c r="EF38" s="388"/>
      <c r="EH38" s="384"/>
      <c r="EI38" s="384"/>
      <c r="EJ38" s="384"/>
      <c r="EK38" s="96"/>
      <c r="EL38" s="96"/>
      <c r="EM38" s="112"/>
      <c r="EN38" s="382"/>
      <c r="EP38" s="384"/>
      <c r="EQ38" s="384"/>
      <c r="ER38" s="384"/>
      <c r="ES38" s="96"/>
      <c r="ET38" s="96"/>
      <c r="EU38" s="112"/>
      <c r="EV38" s="382"/>
      <c r="EX38" s="384"/>
      <c r="EY38" s="384"/>
      <c r="EZ38" s="384"/>
      <c r="FA38" s="96"/>
      <c r="FB38" s="96"/>
      <c r="FC38" s="112"/>
      <c r="FD38" s="382"/>
      <c r="FF38" s="384"/>
      <c r="FG38" s="384"/>
      <c r="FH38" s="384"/>
      <c r="FI38" s="96"/>
      <c r="FJ38" s="96"/>
      <c r="FK38" s="112"/>
      <c r="FL38" s="382"/>
      <c r="FN38" s="384"/>
      <c r="FO38" s="384"/>
      <c r="FP38" s="384"/>
      <c r="FQ38" s="96"/>
      <c r="FR38" s="96"/>
      <c r="FS38" s="112"/>
      <c r="FT38" s="382"/>
      <c r="FV38" s="384"/>
      <c r="FW38" s="384"/>
      <c r="FX38" s="384"/>
      <c r="FY38" s="96"/>
      <c r="FZ38" s="96"/>
      <c r="GA38" s="112"/>
      <c r="GB38" s="382"/>
      <c r="GD38" s="384"/>
      <c r="GE38" s="384"/>
      <c r="GF38" s="384"/>
      <c r="GG38" s="96"/>
      <c r="GH38" s="96"/>
      <c r="GI38" s="112"/>
      <c r="GJ38" s="382"/>
      <c r="GL38" s="384"/>
      <c r="GM38" s="384"/>
      <c r="GN38" s="384"/>
      <c r="GO38" s="96"/>
      <c r="GP38" s="96"/>
      <c r="GQ38" s="112"/>
      <c r="GR38" s="382"/>
      <c r="GT38" s="384"/>
      <c r="GU38" s="384"/>
      <c r="GV38" s="384"/>
      <c r="GW38" s="96"/>
      <c r="GX38" s="96"/>
      <c r="GY38" s="112"/>
      <c r="GZ38" s="382"/>
    </row>
    <row r="39" spans="1:208" ht="15" customHeight="1" x14ac:dyDescent="0.25">
      <c r="A39" s="13"/>
      <c r="B39" s="361"/>
      <c r="C39" s="368"/>
      <c r="D39" s="274"/>
      <c r="E39" s="27" t="s">
        <v>8</v>
      </c>
      <c r="F39" s="22"/>
      <c r="G39" s="25"/>
      <c r="H39" s="388"/>
      <c r="I39" s="13"/>
      <c r="J39" s="376"/>
      <c r="K39" s="377"/>
      <c r="L39" s="394"/>
      <c r="M39" s="161" t="s">
        <v>8</v>
      </c>
      <c r="N39" s="143"/>
      <c r="O39" s="142"/>
      <c r="P39" s="390"/>
      <c r="Q39" s="13"/>
      <c r="R39" s="361"/>
      <c r="S39" s="362"/>
      <c r="T39" s="274"/>
      <c r="U39" s="27" t="s">
        <v>8</v>
      </c>
      <c r="V39" s="22"/>
      <c r="W39" s="25"/>
      <c r="X39" s="283"/>
      <c r="Y39" s="13"/>
      <c r="Z39" s="361"/>
      <c r="AA39" s="368"/>
      <c r="AB39" s="274"/>
      <c r="AC39" s="168" t="s">
        <v>8</v>
      </c>
      <c r="AD39" s="22">
        <v>10</v>
      </c>
      <c r="AE39" s="154">
        <f t="shared" si="12"/>
        <v>50</v>
      </c>
      <c r="AF39" s="283"/>
      <c r="AG39" s="125"/>
      <c r="AH39" s="361"/>
      <c r="AI39" s="368"/>
      <c r="AJ39" s="274"/>
      <c r="AK39" s="168" t="s">
        <v>8</v>
      </c>
      <c r="AL39" s="22">
        <v>50</v>
      </c>
      <c r="AM39" s="25">
        <f t="shared" si="10"/>
        <v>250</v>
      </c>
      <c r="AN39" s="283"/>
      <c r="AO39" s="125"/>
      <c r="AP39" s="361"/>
      <c r="AQ39" s="368"/>
      <c r="AR39" s="274"/>
      <c r="AS39" s="168" t="s">
        <v>8</v>
      </c>
      <c r="AT39" s="156"/>
      <c r="AU39" s="154"/>
      <c r="AV39" s="388"/>
      <c r="AX39" s="361"/>
      <c r="AY39" s="368"/>
      <c r="AZ39" s="274"/>
      <c r="BA39" s="168" t="s">
        <v>8</v>
      </c>
      <c r="BB39" s="22">
        <v>18</v>
      </c>
      <c r="BC39" s="25">
        <f t="shared" si="8"/>
        <v>90</v>
      </c>
      <c r="BD39" s="283"/>
      <c r="BF39" s="361"/>
      <c r="BG39" s="368"/>
      <c r="BH39" s="274"/>
      <c r="BI39" s="168" t="s">
        <v>8</v>
      </c>
      <c r="BJ39" s="153">
        <v>4</v>
      </c>
      <c r="BK39" s="166">
        <f>SUM(BJ39*5)</f>
        <v>20</v>
      </c>
      <c r="BL39" s="388"/>
      <c r="BN39" s="361"/>
      <c r="BO39" s="368"/>
      <c r="BP39" s="274"/>
      <c r="BQ39" s="168" t="s">
        <v>8</v>
      </c>
      <c r="BR39" s="156"/>
      <c r="BS39" s="154"/>
      <c r="BT39" s="388"/>
      <c r="BV39" s="361"/>
      <c r="BW39" s="368"/>
      <c r="BX39" s="274"/>
      <c r="BY39" s="168" t="s">
        <v>8</v>
      </c>
      <c r="BZ39" s="156">
        <v>4</v>
      </c>
      <c r="CA39" s="154">
        <f t="shared" si="11"/>
        <v>20</v>
      </c>
      <c r="CB39" s="388"/>
      <c r="CD39" s="361"/>
      <c r="CE39" s="368"/>
      <c r="CF39" s="394"/>
      <c r="CG39" s="161" t="s">
        <v>8</v>
      </c>
      <c r="CH39" s="143"/>
      <c r="CI39" s="142"/>
      <c r="CJ39" s="390"/>
      <c r="CL39" s="361"/>
      <c r="CM39" s="368"/>
      <c r="CN39" s="274"/>
      <c r="CO39" s="168" t="s">
        <v>8</v>
      </c>
      <c r="CP39" s="22">
        <v>21.5</v>
      </c>
      <c r="CQ39" s="154">
        <f t="shared" si="5"/>
        <v>107.5</v>
      </c>
      <c r="CR39" s="388"/>
      <c r="CT39" s="376"/>
      <c r="CU39" s="407"/>
      <c r="CV39" s="274"/>
      <c r="CW39" s="168" t="s">
        <v>8</v>
      </c>
      <c r="CX39" s="22"/>
      <c r="CY39" s="25"/>
      <c r="CZ39" s="283"/>
      <c r="DB39" s="376"/>
      <c r="DC39" s="407"/>
      <c r="DD39" s="394"/>
      <c r="DE39" s="161" t="s">
        <v>8</v>
      </c>
      <c r="DF39" s="143"/>
      <c r="DG39" s="142"/>
      <c r="DH39" s="176"/>
      <c r="DJ39" s="376"/>
      <c r="DK39" s="407"/>
      <c r="DL39" s="274"/>
      <c r="DM39" s="168" t="s">
        <v>8</v>
      </c>
      <c r="DN39" s="156"/>
      <c r="DO39" s="154"/>
      <c r="DP39" s="388"/>
      <c r="DR39" s="361"/>
      <c r="DS39" s="368"/>
      <c r="DT39" s="413"/>
      <c r="DU39" s="168"/>
      <c r="DV39" s="156"/>
      <c r="DW39" s="154"/>
      <c r="DX39" s="388"/>
      <c r="DZ39" s="361"/>
      <c r="EA39" s="368"/>
      <c r="EB39" s="274"/>
      <c r="EC39" s="168" t="s">
        <v>8</v>
      </c>
      <c r="ED39" s="156">
        <v>15.5</v>
      </c>
      <c r="EE39" s="154">
        <f t="shared" si="6"/>
        <v>77.5</v>
      </c>
      <c r="EF39" s="388"/>
      <c r="EH39" s="384"/>
      <c r="EI39" s="384"/>
      <c r="EJ39" s="384"/>
      <c r="EK39" s="96"/>
      <c r="EL39" s="96"/>
      <c r="EM39" s="124"/>
      <c r="EN39" s="382"/>
      <c r="EP39" s="384"/>
      <c r="EQ39" s="384"/>
      <c r="ER39" s="384"/>
      <c r="ES39" s="96"/>
      <c r="ET39" s="96"/>
      <c r="EU39" s="124"/>
      <c r="EV39" s="382"/>
      <c r="EX39" s="384"/>
      <c r="EY39" s="384"/>
      <c r="EZ39" s="384"/>
      <c r="FA39" s="96"/>
      <c r="FB39" s="96"/>
      <c r="FC39" s="124"/>
      <c r="FD39" s="382"/>
      <c r="FF39" s="384"/>
      <c r="FG39" s="384"/>
      <c r="FH39" s="384"/>
      <c r="FI39" s="96"/>
      <c r="FJ39" s="96"/>
      <c r="FK39" s="124"/>
      <c r="FL39" s="382"/>
      <c r="FN39" s="384"/>
      <c r="FO39" s="384"/>
      <c r="FP39" s="384"/>
      <c r="FQ39" s="96"/>
      <c r="FR39" s="96"/>
      <c r="FS39" s="124"/>
      <c r="FT39" s="382"/>
      <c r="FV39" s="384"/>
      <c r="FW39" s="384"/>
      <c r="FX39" s="384"/>
      <c r="FY39" s="96"/>
      <c r="FZ39" s="96"/>
      <c r="GA39" s="124"/>
      <c r="GB39" s="382"/>
      <c r="GD39" s="384"/>
      <c r="GE39" s="384"/>
      <c r="GF39" s="384"/>
      <c r="GG39" s="96"/>
      <c r="GH39" s="96"/>
      <c r="GI39" s="124"/>
      <c r="GJ39" s="382"/>
      <c r="GL39" s="384"/>
      <c r="GM39" s="384"/>
      <c r="GN39" s="384"/>
      <c r="GO39" s="96"/>
      <c r="GP39" s="96"/>
      <c r="GQ39" s="124"/>
      <c r="GR39" s="382"/>
      <c r="GT39" s="384"/>
      <c r="GU39" s="384"/>
      <c r="GV39" s="384"/>
      <c r="GW39" s="96"/>
      <c r="GX39" s="96"/>
      <c r="GY39" s="124"/>
      <c r="GZ39" s="382"/>
    </row>
    <row r="40" spans="1:208" ht="15" customHeight="1" thickBot="1" x14ac:dyDescent="0.3">
      <c r="A40" s="13"/>
      <c r="B40" s="363"/>
      <c r="C40" s="369"/>
      <c r="D40" s="275"/>
      <c r="E40" s="35" t="s">
        <v>8</v>
      </c>
      <c r="F40" s="28"/>
      <c r="G40" s="29"/>
      <c r="H40" s="389"/>
      <c r="I40" s="13"/>
      <c r="J40" s="378"/>
      <c r="K40" s="379"/>
      <c r="L40" s="395"/>
      <c r="M40" s="163" t="s">
        <v>8</v>
      </c>
      <c r="N40" s="144"/>
      <c r="O40" s="145"/>
      <c r="P40" s="391"/>
      <c r="Q40" s="13"/>
      <c r="R40" s="363"/>
      <c r="S40" s="364"/>
      <c r="T40" s="275"/>
      <c r="U40" s="35" t="s">
        <v>8</v>
      </c>
      <c r="V40" s="28"/>
      <c r="W40" s="29"/>
      <c r="X40" s="284"/>
      <c r="Y40" s="13"/>
      <c r="Z40" s="363"/>
      <c r="AA40" s="369"/>
      <c r="AB40" s="275"/>
      <c r="AC40" s="169" t="s">
        <v>8</v>
      </c>
      <c r="AD40" s="28">
        <v>10</v>
      </c>
      <c r="AE40" s="158">
        <f t="shared" si="12"/>
        <v>50</v>
      </c>
      <c r="AF40" s="284"/>
      <c r="AG40" s="125"/>
      <c r="AH40" s="363"/>
      <c r="AI40" s="369"/>
      <c r="AJ40" s="275"/>
      <c r="AK40" s="169" t="s">
        <v>8</v>
      </c>
      <c r="AL40" s="28">
        <v>45</v>
      </c>
      <c r="AM40" s="29">
        <f t="shared" si="10"/>
        <v>225</v>
      </c>
      <c r="AN40" s="284"/>
      <c r="AO40" s="125"/>
      <c r="AP40" s="363"/>
      <c r="AQ40" s="369"/>
      <c r="AR40" s="275"/>
      <c r="AS40" s="169" t="s">
        <v>8</v>
      </c>
      <c r="AT40" s="157"/>
      <c r="AU40" s="158"/>
      <c r="AV40" s="389"/>
      <c r="AX40" s="363"/>
      <c r="AY40" s="369"/>
      <c r="AZ40" s="275"/>
      <c r="BA40" s="169" t="s">
        <v>8</v>
      </c>
      <c r="BB40" s="28">
        <v>18</v>
      </c>
      <c r="BC40" s="29">
        <f t="shared" si="8"/>
        <v>90</v>
      </c>
      <c r="BD40" s="284"/>
      <c r="BF40" s="363"/>
      <c r="BG40" s="369"/>
      <c r="BH40" s="275"/>
      <c r="BI40" s="169" t="s">
        <v>8</v>
      </c>
      <c r="BJ40" s="157"/>
      <c r="BK40" s="158"/>
      <c r="BL40" s="389"/>
      <c r="BN40" s="363"/>
      <c r="BO40" s="369"/>
      <c r="BP40" s="275"/>
      <c r="BQ40" s="169" t="s">
        <v>8</v>
      </c>
      <c r="BR40" s="157">
        <v>2</v>
      </c>
      <c r="BS40" s="158">
        <f>SUM(BR40)*5</f>
        <v>10</v>
      </c>
      <c r="BT40" s="389"/>
      <c r="BV40" s="363"/>
      <c r="BW40" s="369"/>
      <c r="BX40" s="275"/>
      <c r="BY40" s="169" t="s">
        <v>8</v>
      </c>
      <c r="BZ40" s="157">
        <v>4</v>
      </c>
      <c r="CA40" s="158">
        <f t="shared" si="11"/>
        <v>20</v>
      </c>
      <c r="CB40" s="389"/>
      <c r="CD40" s="363"/>
      <c r="CE40" s="369"/>
      <c r="CF40" s="395"/>
      <c r="CG40" s="163" t="s">
        <v>8</v>
      </c>
      <c r="CH40" s="144"/>
      <c r="CI40" s="145"/>
      <c r="CJ40" s="391"/>
      <c r="CL40" s="363"/>
      <c r="CM40" s="369"/>
      <c r="CN40" s="275"/>
      <c r="CO40" s="169" t="s">
        <v>8</v>
      </c>
      <c r="CP40" s="28">
        <v>21.5</v>
      </c>
      <c r="CQ40" s="158">
        <f t="shared" si="5"/>
        <v>107.5</v>
      </c>
      <c r="CR40" s="389"/>
      <c r="CT40" s="378"/>
      <c r="CU40" s="408"/>
      <c r="CV40" s="275"/>
      <c r="CW40" s="169" t="s">
        <v>8</v>
      </c>
      <c r="CX40" s="28"/>
      <c r="CY40" s="29"/>
      <c r="CZ40" s="284"/>
      <c r="DB40" s="378"/>
      <c r="DC40" s="408"/>
      <c r="DD40" s="395"/>
      <c r="DE40" s="163" t="s">
        <v>8</v>
      </c>
      <c r="DF40" s="144"/>
      <c r="DG40" s="145"/>
      <c r="DH40" s="177"/>
      <c r="DJ40" s="378"/>
      <c r="DK40" s="408"/>
      <c r="DL40" s="275"/>
      <c r="DM40" s="169" t="s">
        <v>8</v>
      </c>
      <c r="DN40" s="157"/>
      <c r="DO40" s="158"/>
      <c r="DP40" s="389"/>
      <c r="DR40" s="363"/>
      <c r="DS40" s="369"/>
      <c r="DT40" s="414"/>
      <c r="DU40" s="169"/>
      <c r="DV40" s="157"/>
      <c r="DW40" s="158"/>
      <c r="DX40" s="389"/>
      <c r="DZ40" s="363"/>
      <c r="EA40" s="369"/>
      <c r="EB40" s="275"/>
      <c r="EC40" s="169" t="s">
        <v>8</v>
      </c>
      <c r="ED40" s="157">
        <v>15.5</v>
      </c>
      <c r="EE40" s="158">
        <f t="shared" si="6"/>
        <v>77.5</v>
      </c>
      <c r="EF40" s="389"/>
      <c r="EH40" s="384"/>
      <c r="EI40" s="384"/>
      <c r="EJ40" s="384"/>
      <c r="EK40" s="96"/>
      <c r="EL40" s="96"/>
      <c r="EM40" s="124"/>
      <c r="EN40" s="382"/>
      <c r="EP40" s="384"/>
      <c r="EQ40" s="384"/>
      <c r="ER40" s="384"/>
      <c r="ES40" s="96"/>
      <c r="ET40" s="96"/>
      <c r="EU40" s="124"/>
      <c r="EV40" s="382"/>
      <c r="EX40" s="384"/>
      <c r="EY40" s="384"/>
      <c r="EZ40" s="384"/>
      <c r="FA40" s="96"/>
      <c r="FB40" s="96"/>
      <c r="FC40" s="124"/>
      <c r="FD40" s="382"/>
      <c r="FF40" s="384"/>
      <c r="FG40" s="384"/>
      <c r="FH40" s="384"/>
      <c r="FI40" s="96"/>
      <c r="FJ40" s="96"/>
      <c r="FK40" s="124"/>
      <c r="FL40" s="382"/>
      <c r="FN40" s="384"/>
      <c r="FO40" s="384"/>
      <c r="FP40" s="384"/>
      <c r="FQ40" s="96"/>
      <c r="FR40" s="96"/>
      <c r="FS40" s="124"/>
      <c r="FT40" s="382"/>
      <c r="FV40" s="384"/>
      <c r="FW40" s="384"/>
      <c r="FX40" s="384"/>
      <c r="FY40" s="96"/>
      <c r="FZ40" s="96"/>
      <c r="GA40" s="124"/>
      <c r="GB40" s="382"/>
      <c r="GD40" s="384"/>
      <c r="GE40" s="384"/>
      <c r="GF40" s="384"/>
      <c r="GG40" s="96"/>
      <c r="GH40" s="96"/>
      <c r="GI40" s="124"/>
      <c r="GJ40" s="382"/>
      <c r="GL40" s="384"/>
      <c r="GM40" s="384"/>
      <c r="GN40" s="384"/>
      <c r="GO40" s="96"/>
      <c r="GP40" s="96"/>
      <c r="GQ40" s="124"/>
      <c r="GR40" s="382"/>
      <c r="GT40" s="384"/>
      <c r="GU40" s="384"/>
      <c r="GV40" s="384"/>
      <c r="GW40" s="96"/>
      <c r="GX40" s="96"/>
      <c r="GY40" s="124"/>
      <c r="GZ40" s="382"/>
    </row>
    <row r="41" spans="1:208" ht="15" customHeight="1" thickBot="1" x14ac:dyDescent="0.3">
      <c r="A41" s="13"/>
      <c r="B41" s="13"/>
      <c r="C41" s="14"/>
      <c r="D41" s="13"/>
      <c r="E41" s="13"/>
      <c r="F41" s="14"/>
      <c r="G41" s="37"/>
      <c r="H41" s="13"/>
      <c r="I41" s="13"/>
      <c r="J41" s="13"/>
      <c r="K41" s="14"/>
      <c r="L41" s="13"/>
      <c r="M41" s="13"/>
      <c r="N41" s="14"/>
      <c r="O41" s="37"/>
      <c r="P41" s="13"/>
      <c r="Q41" s="13"/>
      <c r="R41" s="13"/>
      <c r="S41" s="14"/>
      <c r="T41" s="13"/>
      <c r="U41" s="13"/>
      <c r="V41" s="14"/>
      <c r="W41" s="37"/>
      <c r="X41" s="13"/>
      <c r="Y41" s="13"/>
      <c r="Z41" s="13"/>
      <c r="AA41" s="14"/>
      <c r="AB41" s="13"/>
      <c r="AC41" s="13"/>
      <c r="AD41" s="14"/>
      <c r="AE41" s="37"/>
      <c r="AF41" s="13"/>
      <c r="AG41" s="125"/>
      <c r="AH41" s="13"/>
      <c r="AI41" s="14"/>
      <c r="AJ41" s="13"/>
      <c r="AK41" s="13"/>
      <c r="AL41" s="14"/>
      <c r="AM41" s="37"/>
      <c r="AN41" s="13"/>
      <c r="AO41" s="125"/>
      <c r="AP41" s="13"/>
      <c r="AQ41" s="14"/>
      <c r="AR41" s="13"/>
      <c r="AS41" s="13"/>
      <c r="AT41" s="14"/>
      <c r="AU41" s="37"/>
      <c r="AV41" s="13"/>
      <c r="AX41" s="13"/>
      <c r="AY41" s="14"/>
      <c r="AZ41" s="13"/>
      <c r="BA41" s="13"/>
      <c r="BB41" s="14"/>
      <c r="BC41" s="37"/>
      <c r="BD41" s="13"/>
      <c r="BF41" s="13"/>
      <c r="BG41" s="14"/>
      <c r="BH41" s="13"/>
      <c r="BI41" s="13"/>
      <c r="BJ41" s="14"/>
      <c r="BK41" s="37"/>
      <c r="BL41" s="13"/>
      <c r="BN41" s="13"/>
      <c r="BO41" s="14"/>
      <c r="BP41" s="13"/>
      <c r="BQ41" s="13"/>
      <c r="BR41" s="14"/>
      <c r="BS41" s="37"/>
      <c r="BT41" s="13"/>
      <c r="BV41" s="13"/>
      <c r="BW41" s="14"/>
      <c r="BX41" s="13"/>
      <c r="BY41" s="13"/>
      <c r="BZ41" s="14"/>
      <c r="CA41" s="37"/>
      <c r="CB41" s="13"/>
      <c r="CD41" s="13"/>
      <c r="CE41" s="14"/>
      <c r="CF41" s="13"/>
      <c r="CG41" s="13"/>
      <c r="CH41" s="14"/>
      <c r="CI41" s="37"/>
      <c r="CJ41" s="13"/>
      <c r="CL41" s="13"/>
      <c r="CM41" s="14"/>
      <c r="CN41" s="13"/>
      <c r="CO41" s="13"/>
      <c r="CP41" s="14"/>
      <c r="CQ41" s="37"/>
      <c r="CR41" s="13"/>
      <c r="CT41" s="13"/>
      <c r="CU41" s="14"/>
      <c r="CV41" s="13"/>
      <c r="CW41" s="13"/>
      <c r="CX41" s="14"/>
      <c r="CY41" s="37"/>
      <c r="CZ41" s="13"/>
      <c r="DB41" s="13"/>
      <c r="DC41" s="14"/>
      <c r="DD41" s="13"/>
      <c r="DE41" s="13"/>
      <c r="DF41" s="14"/>
      <c r="DG41" s="37"/>
      <c r="DH41" s="13"/>
      <c r="DJ41" s="13"/>
      <c r="DK41" s="14"/>
      <c r="DL41" s="13"/>
      <c r="DM41" s="13"/>
      <c r="DN41" s="14"/>
      <c r="DO41" s="37"/>
      <c r="DP41" s="13"/>
      <c r="DR41" s="13"/>
      <c r="DS41" s="14"/>
      <c r="DT41" s="13"/>
      <c r="DU41" s="13"/>
      <c r="DV41" s="14"/>
      <c r="DW41" s="37"/>
      <c r="DX41" s="13"/>
      <c r="DZ41" s="13"/>
      <c r="EA41" s="14"/>
      <c r="EB41" s="13"/>
      <c r="EC41" s="13"/>
      <c r="ED41" s="14"/>
      <c r="EE41" s="37"/>
      <c r="EF41" s="13"/>
      <c r="EH41" s="125"/>
      <c r="EI41" s="96"/>
      <c r="EJ41" s="125"/>
      <c r="EK41" s="125"/>
      <c r="EL41" s="96"/>
      <c r="EM41" s="124"/>
      <c r="EN41" s="125"/>
      <c r="EP41" s="125"/>
      <c r="EQ41" s="96"/>
      <c r="ER41" s="125"/>
      <c r="ES41" s="125"/>
      <c r="ET41" s="96"/>
      <c r="EU41" s="124"/>
      <c r="EV41" s="125"/>
      <c r="EX41" s="125"/>
      <c r="EY41" s="96"/>
      <c r="EZ41" s="125"/>
      <c r="FA41" s="125"/>
      <c r="FB41" s="96"/>
      <c r="FC41" s="124"/>
      <c r="FD41" s="125"/>
      <c r="FF41" s="125"/>
      <c r="FG41" s="96"/>
      <c r="FH41" s="125"/>
      <c r="FI41" s="125"/>
      <c r="FJ41" s="96"/>
      <c r="FK41" s="124"/>
      <c r="FL41" s="125"/>
      <c r="FN41" s="125"/>
      <c r="FO41" s="96"/>
      <c r="FP41" s="125"/>
      <c r="FQ41" s="125"/>
      <c r="FR41" s="96"/>
      <c r="FS41" s="124"/>
      <c r="FT41" s="125"/>
      <c r="FV41" s="125"/>
      <c r="FW41" s="96"/>
      <c r="FX41" s="125"/>
      <c r="FY41" s="125"/>
      <c r="FZ41" s="96"/>
      <c r="GA41" s="124"/>
      <c r="GB41" s="125"/>
      <c r="GD41" s="125"/>
      <c r="GE41" s="96"/>
      <c r="GF41" s="125"/>
      <c r="GG41" s="125"/>
      <c r="GH41" s="96"/>
      <c r="GI41" s="124"/>
      <c r="GJ41" s="125"/>
      <c r="GL41" s="125"/>
      <c r="GM41" s="96"/>
      <c r="GN41" s="125"/>
      <c r="GO41" s="125"/>
      <c r="GP41" s="96"/>
      <c r="GQ41" s="124"/>
      <c r="GR41" s="125"/>
      <c r="GT41" s="125"/>
      <c r="GU41" s="96"/>
      <c r="GV41" s="125"/>
      <c r="GW41" s="125"/>
      <c r="GX41" s="96"/>
      <c r="GY41" s="124"/>
      <c r="GZ41" s="125"/>
    </row>
    <row r="42" spans="1:208" ht="15" customHeight="1" x14ac:dyDescent="0.25">
      <c r="A42" s="13"/>
      <c r="B42" s="317" t="s">
        <v>40</v>
      </c>
      <c r="C42" s="318"/>
      <c r="D42" s="329" t="s">
        <v>1</v>
      </c>
      <c r="E42" s="315"/>
      <c r="F42" s="33">
        <f>SUM(F13:F40)</f>
        <v>64</v>
      </c>
      <c r="G42" s="34">
        <f>SUM(G13:G40)</f>
        <v>320</v>
      </c>
      <c r="H42" s="38"/>
      <c r="I42" s="13"/>
      <c r="J42" s="317" t="s">
        <v>40</v>
      </c>
      <c r="K42" s="318"/>
      <c r="L42" s="315" t="s">
        <v>1</v>
      </c>
      <c r="M42" s="315"/>
      <c r="N42" s="33">
        <f>SUM(N13:N41)</f>
        <v>6</v>
      </c>
      <c r="O42" s="34">
        <f>SUM(O13:O40)</f>
        <v>900</v>
      </c>
      <c r="P42" s="38"/>
      <c r="Q42" s="13"/>
      <c r="R42" s="317" t="s">
        <v>40</v>
      </c>
      <c r="S42" s="318"/>
      <c r="T42" s="315" t="s">
        <v>1</v>
      </c>
      <c r="U42" s="315"/>
      <c r="V42" s="33">
        <f>SUM(V13:V40)</f>
        <v>64</v>
      </c>
      <c r="W42" s="34">
        <f>SUM(V42*5)</f>
        <v>320</v>
      </c>
      <c r="X42" s="38"/>
      <c r="Y42" s="13"/>
      <c r="Z42" s="317" t="s">
        <v>40</v>
      </c>
      <c r="AA42" s="318"/>
      <c r="AB42" s="315" t="s">
        <v>1</v>
      </c>
      <c r="AC42" s="315"/>
      <c r="AD42" s="33">
        <f>SUM(AD13:AD40)</f>
        <v>322</v>
      </c>
      <c r="AE42" s="34">
        <f>SUM(AE13:AE40)</f>
        <v>1610</v>
      </c>
      <c r="AF42" s="38"/>
      <c r="AG42" s="125"/>
      <c r="AH42" s="317" t="s">
        <v>40</v>
      </c>
      <c r="AI42" s="318"/>
      <c r="AJ42" s="315" t="s">
        <v>1</v>
      </c>
      <c r="AK42" s="315"/>
      <c r="AL42" s="33">
        <f>SUM(AL13:AL40)</f>
        <v>1380</v>
      </c>
      <c r="AM42" s="34">
        <f>SUM(AM13:AM40)</f>
        <v>6900</v>
      </c>
      <c r="AN42" s="38"/>
      <c r="AO42" s="125"/>
      <c r="AP42" s="317" t="s">
        <v>40</v>
      </c>
      <c r="AQ42" s="318"/>
      <c r="AR42" s="315" t="s">
        <v>1</v>
      </c>
      <c r="AS42" s="315"/>
      <c r="AT42" s="33">
        <f>SUM(AT13:AT40)</f>
        <v>18</v>
      </c>
      <c r="AU42" s="34">
        <f>SUM(AU13:AU40)</f>
        <v>90</v>
      </c>
      <c r="AV42" s="38"/>
      <c r="AX42" s="317" t="s">
        <v>40</v>
      </c>
      <c r="AY42" s="318"/>
      <c r="AZ42" s="315" t="s">
        <v>1</v>
      </c>
      <c r="BA42" s="315"/>
      <c r="BB42" s="33">
        <f>SUM(BB13:BB40)</f>
        <v>504</v>
      </c>
      <c r="BC42" s="34">
        <f>SUM(BC13:BC40)</f>
        <v>2520</v>
      </c>
      <c r="BD42" s="38"/>
      <c r="BF42" s="317" t="s">
        <v>40</v>
      </c>
      <c r="BG42" s="318"/>
      <c r="BH42" s="315" t="s">
        <v>1</v>
      </c>
      <c r="BI42" s="315"/>
      <c r="BJ42" s="33">
        <f>SUM(BJ13:BJ40)</f>
        <v>26</v>
      </c>
      <c r="BK42" s="34">
        <f>SUM(BK13:BK40)</f>
        <v>130</v>
      </c>
      <c r="BL42" s="38"/>
      <c r="BN42" s="317" t="s">
        <v>40</v>
      </c>
      <c r="BO42" s="318"/>
      <c r="BP42" s="315" t="s">
        <v>1</v>
      </c>
      <c r="BQ42" s="315"/>
      <c r="BR42" s="33">
        <f>SUM(BR13:BR40)</f>
        <v>16</v>
      </c>
      <c r="BS42" s="34">
        <f>SUM(BS13:BS40)</f>
        <v>80</v>
      </c>
      <c r="BT42" s="38"/>
      <c r="BV42" s="317" t="s">
        <v>40</v>
      </c>
      <c r="BW42" s="318"/>
      <c r="BX42" s="315" t="s">
        <v>1</v>
      </c>
      <c r="BY42" s="315"/>
      <c r="BZ42" s="33">
        <f>SUM(BZ13:BZ40)</f>
        <v>112</v>
      </c>
      <c r="CA42" s="34">
        <f>SUM(CA13:CA40)</f>
        <v>560</v>
      </c>
      <c r="CB42" s="38"/>
      <c r="CD42" s="317" t="s">
        <v>40</v>
      </c>
      <c r="CE42" s="318"/>
      <c r="CF42" s="315" t="s">
        <v>1</v>
      </c>
      <c r="CG42" s="315"/>
      <c r="CH42" s="33">
        <f>SUM(CH13:CH40)</f>
        <v>8</v>
      </c>
      <c r="CI42" s="34">
        <f>SUM(CI13:CI40)</f>
        <v>40</v>
      </c>
      <c r="CJ42" s="38"/>
      <c r="CL42" s="317" t="s">
        <v>40</v>
      </c>
      <c r="CM42" s="318"/>
      <c r="CN42" s="315" t="s">
        <v>1</v>
      </c>
      <c r="CO42" s="315"/>
      <c r="CP42" s="33">
        <f>SUM(CP13:CP40)</f>
        <v>584.5</v>
      </c>
      <c r="CQ42" s="34">
        <f>SUM(CQ13:CQ40)</f>
        <v>2922.5</v>
      </c>
      <c r="CR42" s="38"/>
      <c r="CT42" s="317" t="s">
        <v>40</v>
      </c>
      <c r="CU42" s="318"/>
      <c r="CV42" s="315" t="s">
        <v>1</v>
      </c>
      <c r="CW42" s="315"/>
      <c r="CX42" s="33">
        <f>SUM(CX13:CX40)</f>
        <v>30</v>
      </c>
      <c r="CY42" s="34">
        <f>SUM(CY13:CY40)</f>
        <v>3750</v>
      </c>
      <c r="CZ42" s="38"/>
      <c r="DB42" s="317" t="s">
        <v>40</v>
      </c>
      <c r="DC42" s="318"/>
      <c r="DD42" s="315" t="s">
        <v>1</v>
      </c>
      <c r="DE42" s="315"/>
      <c r="DF42" s="33">
        <f>SUM(DF13:DF40)</f>
        <v>3</v>
      </c>
      <c r="DG42" s="34">
        <f>SUM(DG13:DG40)</f>
        <v>375</v>
      </c>
      <c r="DH42" s="38"/>
      <c r="DJ42" s="317" t="s">
        <v>40</v>
      </c>
      <c r="DK42" s="318"/>
      <c r="DL42" s="315" t="s">
        <v>1</v>
      </c>
      <c r="DM42" s="315"/>
      <c r="DN42" s="33">
        <f>SUM(DN13:DN40)</f>
        <v>40</v>
      </c>
      <c r="DO42" s="34">
        <f>SUM(DO13:DO40)</f>
        <v>5000</v>
      </c>
      <c r="DP42" s="38"/>
      <c r="DR42" s="317" t="s">
        <v>40</v>
      </c>
      <c r="DS42" s="318"/>
      <c r="DT42" s="315" t="s">
        <v>1</v>
      </c>
      <c r="DU42" s="315"/>
      <c r="DV42" s="33">
        <f>SUM(DV13:DV40)</f>
        <v>2260</v>
      </c>
      <c r="DW42" s="34">
        <f>SUM(DW13:DW40)</f>
        <v>11300</v>
      </c>
      <c r="DX42" s="38"/>
      <c r="DZ42" s="317" t="s">
        <v>40</v>
      </c>
      <c r="EA42" s="318"/>
      <c r="EB42" s="315" t="s">
        <v>1</v>
      </c>
      <c r="EC42" s="315"/>
      <c r="ED42" s="33">
        <f>SUM(ED13:ED40)</f>
        <v>434</v>
      </c>
      <c r="EE42" s="34">
        <f>SUM(EE13:EE40)</f>
        <v>2170</v>
      </c>
      <c r="EF42" s="38"/>
      <c r="EH42" s="382"/>
      <c r="EI42" s="382"/>
      <c r="EJ42" s="383"/>
      <c r="EK42" s="383"/>
      <c r="EL42" s="96"/>
      <c r="EM42" s="124"/>
      <c r="EN42" s="125"/>
      <c r="EP42" s="382"/>
      <c r="EQ42" s="382"/>
      <c r="ER42" s="383"/>
      <c r="ES42" s="383"/>
      <c r="ET42" s="96"/>
      <c r="EU42" s="124"/>
      <c r="EV42" s="125"/>
      <c r="EX42" s="382"/>
      <c r="EY42" s="382"/>
      <c r="EZ42" s="383"/>
      <c r="FA42" s="383"/>
      <c r="FB42" s="96"/>
      <c r="FC42" s="124"/>
      <c r="FD42" s="125"/>
      <c r="FF42" s="382"/>
      <c r="FG42" s="382"/>
      <c r="FH42" s="383"/>
      <c r="FI42" s="383"/>
      <c r="FJ42" s="96"/>
      <c r="FK42" s="124"/>
      <c r="FL42" s="125"/>
      <c r="FN42" s="382"/>
      <c r="FO42" s="382"/>
      <c r="FP42" s="383"/>
      <c r="FQ42" s="383"/>
      <c r="FR42" s="96"/>
      <c r="FS42" s="124"/>
      <c r="FT42" s="125"/>
      <c r="FV42" s="382"/>
      <c r="FW42" s="382"/>
      <c r="FX42" s="383"/>
      <c r="FY42" s="383"/>
      <c r="FZ42" s="96"/>
      <c r="GA42" s="124"/>
      <c r="GB42" s="125"/>
      <c r="GD42" s="382"/>
      <c r="GE42" s="382"/>
      <c r="GF42" s="383"/>
      <c r="GG42" s="383"/>
      <c r="GH42" s="96"/>
      <c r="GI42" s="124"/>
      <c r="GJ42" s="125"/>
      <c r="GL42" s="382"/>
      <c r="GM42" s="382"/>
      <c r="GN42" s="383"/>
      <c r="GO42" s="383"/>
      <c r="GP42" s="96"/>
      <c r="GQ42" s="124"/>
      <c r="GR42" s="125"/>
      <c r="GT42" s="382"/>
      <c r="GU42" s="382"/>
      <c r="GV42" s="383"/>
      <c r="GW42" s="383"/>
      <c r="GX42" s="96"/>
      <c r="GY42" s="124"/>
      <c r="GZ42" s="125"/>
    </row>
    <row r="43" spans="1:208" ht="15" customHeight="1" thickBot="1" x14ac:dyDescent="0.3">
      <c r="A43" s="13"/>
      <c r="B43" s="319"/>
      <c r="C43" s="320"/>
      <c r="D43" s="330" t="s">
        <v>3</v>
      </c>
      <c r="E43" s="316"/>
      <c r="F43" s="39">
        <v>1.5</v>
      </c>
      <c r="G43" s="40">
        <f>SUM(F43)*300</f>
        <v>450</v>
      </c>
      <c r="H43" s="41"/>
      <c r="I43" s="13"/>
      <c r="J43" s="319"/>
      <c r="K43" s="320"/>
      <c r="L43" s="316" t="s">
        <v>3</v>
      </c>
      <c r="M43" s="316"/>
      <c r="N43" s="39">
        <v>6</v>
      </c>
      <c r="O43" s="40">
        <f>SUM(N43)*175</f>
        <v>1050</v>
      </c>
      <c r="P43" s="41"/>
      <c r="Q43" s="13"/>
      <c r="R43" s="319"/>
      <c r="S43" s="320"/>
      <c r="T43" s="316" t="s">
        <v>3</v>
      </c>
      <c r="U43" s="316"/>
      <c r="V43" s="39">
        <v>2</v>
      </c>
      <c r="W43" s="40">
        <f>SUM(V43)*300</f>
        <v>600</v>
      </c>
      <c r="X43" s="41"/>
      <c r="Y43" s="13"/>
      <c r="Z43" s="319"/>
      <c r="AA43" s="320"/>
      <c r="AB43" s="316" t="s">
        <v>3</v>
      </c>
      <c r="AC43" s="316"/>
      <c r="AD43" s="39">
        <v>3</v>
      </c>
      <c r="AE43" s="40">
        <f>SUM(AD43)*300</f>
        <v>900</v>
      </c>
      <c r="AF43" s="41"/>
      <c r="AG43" s="125"/>
      <c r="AH43" s="319"/>
      <c r="AI43" s="320"/>
      <c r="AJ43" s="316" t="s">
        <v>3</v>
      </c>
      <c r="AK43" s="316"/>
      <c r="AL43" s="39">
        <v>21</v>
      </c>
      <c r="AM43" s="40">
        <f>SUM(AL43)*300</f>
        <v>6300</v>
      </c>
      <c r="AN43" s="41"/>
      <c r="AO43" s="125"/>
      <c r="AP43" s="319"/>
      <c r="AQ43" s="320"/>
      <c r="AR43" s="316" t="s">
        <v>3</v>
      </c>
      <c r="AS43" s="316"/>
      <c r="AT43" s="39">
        <v>0.5</v>
      </c>
      <c r="AU43" s="40">
        <f>SUM(AT43)*300</f>
        <v>150</v>
      </c>
      <c r="AV43" s="41"/>
      <c r="AX43" s="319"/>
      <c r="AY43" s="320"/>
      <c r="AZ43" s="316" t="s">
        <v>3</v>
      </c>
      <c r="BA43" s="316"/>
      <c r="BB43" s="39">
        <v>11</v>
      </c>
      <c r="BC43" s="40">
        <f>SUM(BB43)*175</f>
        <v>1925</v>
      </c>
      <c r="BD43" s="41"/>
      <c r="BF43" s="319"/>
      <c r="BG43" s="320"/>
      <c r="BH43" s="316" t="s">
        <v>3</v>
      </c>
      <c r="BI43" s="316"/>
      <c r="BJ43" s="39">
        <v>1.5</v>
      </c>
      <c r="BK43" s="40">
        <f>SUM(BJ43)*300</f>
        <v>450</v>
      </c>
      <c r="BL43" s="41"/>
      <c r="BN43" s="319"/>
      <c r="BO43" s="320"/>
      <c r="BP43" s="316" t="s">
        <v>3</v>
      </c>
      <c r="BQ43" s="316"/>
      <c r="BR43" s="39">
        <v>0.4</v>
      </c>
      <c r="BS43" s="40">
        <f>SUM(BR43)*300</f>
        <v>120</v>
      </c>
      <c r="BT43" s="41"/>
      <c r="BV43" s="319"/>
      <c r="BW43" s="320"/>
      <c r="BX43" s="316" t="s">
        <v>3</v>
      </c>
      <c r="BY43" s="316"/>
      <c r="BZ43" s="39">
        <v>1.2</v>
      </c>
      <c r="CA43" s="40">
        <f>SUM(BZ43)*300</f>
        <v>360</v>
      </c>
      <c r="CB43" s="41"/>
      <c r="CD43" s="319"/>
      <c r="CE43" s="320"/>
      <c r="CF43" s="316" t="s">
        <v>3</v>
      </c>
      <c r="CG43" s="316"/>
      <c r="CH43" s="39">
        <v>0.5</v>
      </c>
      <c r="CI43" s="40">
        <f>SUM(CH43)*300</f>
        <v>150</v>
      </c>
      <c r="CJ43" s="41"/>
      <c r="CL43" s="319"/>
      <c r="CM43" s="320"/>
      <c r="CN43" s="316" t="s">
        <v>3</v>
      </c>
      <c r="CO43" s="316"/>
      <c r="CP43" s="39">
        <v>3</v>
      </c>
      <c r="CQ43" s="40">
        <f>SUM(CP43)*300</f>
        <v>900</v>
      </c>
      <c r="CR43" s="41"/>
      <c r="CT43" s="319"/>
      <c r="CU43" s="320"/>
      <c r="CV43" s="316" t="s">
        <v>3</v>
      </c>
      <c r="CW43" s="316"/>
      <c r="CX43" s="39">
        <v>30</v>
      </c>
      <c r="CY43" s="40">
        <f>SUM(CX43)*175</f>
        <v>5250</v>
      </c>
      <c r="CZ43" s="41"/>
      <c r="DB43" s="319"/>
      <c r="DC43" s="320"/>
      <c r="DD43" s="316" t="s">
        <v>3</v>
      </c>
      <c r="DE43" s="316"/>
      <c r="DF43" s="39">
        <v>3</v>
      </c>
      <c r="DG43" s="40">
        <f>SUM(DF43)*175</f>
        <v>525</v>
      </c>
      <c r="DH43" s="41"/>
      <c r="DJ43" s="319"/>
      <c r="DK43" s="320"/>
      <c r="DL43" s="316" t="s">
        <v>3</v>
      </c>
      <c r="DM43" s="316"/>
      <c r="DN43" s="39">
        <v>40</v>
      </c>
      <c r="DO43" s="40">
        <f>SUM(DN43)*175</f>
        <v>7000</v>
      </c>
      <c r="DP43" s="41"/>
      <c r="DR43" s="319"/>
      <c r="DS43" s="320"/>
      <c r="DT43" s="316" t="s">
        <v>3</v>
      </c>
      <c r="DU43" s="316"/>
      <c r="DV43" s="39">
        <v>62</v>
      </c>
      <c r="DW43" s="40">
        <f>SUM(DV43)*300</f>
        <v>18600</v>
      </c>
      <c r="DX43" s="41"/>
      <c r="DZ43" s="319"/>
      <c r="EA43" s="320"/>
      <c r="EB43" s="316" t="s">
        <v>3</v>
      </c>
      <c r="EC43" s="316"/>
      <c r="ED43" s="39">
        <v>3</v>
      </c>
      <c r="EE43" s="40">
        <f>SUM(ED43)*300</f>
        <v>900</v>
      </c>
      <c r="EF43" s="41"/>
      <c r="EH43" s="382"/>
      <c r="EI43" s="382"/>
      <c r="EJ43" s="383"/>
      <c r="EK43" s="383"/>
      <c r="EL43" s="96"/>
      <c r="EM43" s="124"/>
      <c r="EN43" s="125"/>
      <c r="EP43" s="382"/>
      <c r="EQ43" s="382"/>
      <c r="ER43" s="383"/>
      <c r="ES43" s="383"/>
      <c r="ET43" s="96"/>
      <c r="EU43" s="124"/>
      <c r="EV43" s="125"/>
      <c r="EX43" s="382"/>
      <c r="EY43" s="382"/>
      <c r="EZ43" s="383"/>
      <c r="FA43" s="383"/>
      <c r="FB43" s="96"/>
      <c r="FC43" s="124"/>
      <c r="FD43" s="125"/>
      <c r="FF43" s="382"/>
      <c r="FG43" s="382"/>
      <c r="FH43" s="383"/>
      <c r="FI43" s="383"/>
      <c r="FJ43" s="96"/>
      <c r="FK43" s="124"/>
      <c r="FL43" s="125"/>
      <c r="FN43" s="382"/>
      <c r="FO43" s="382"/>
      <c r="FP43" s="383"/>
      <c r="FQ43" s="383"/>
      <c r="FR43" s="96"/>
      <c r="FS43" s="124"/>
      <c r="FT43" s="125"/>
      <c r="FV43" s="382"/>
      <c r="FW43" s="382"/>
      <c r="FX43" s="383"/>
      <c r="FY43" s="383"/>
      <c r="FZ43" s="96"/>
      <c r="GA43" s="124"/>
      <c r="GB43" s="125"/>
      <c r="GD43" s="382"/>
      <c r="GE43" s="382"/>
      <c r="GF43" s="383"/>
      <c r="GG43" s="383"/>
      <c r="GH43" s="96"/>
      <c r="GI43" s="124"/>
      <c r="GJ43" s="125"/>
      <c r="GL43" s="382"/>
      <c r="GM43" s="382"/>
      <c r="GN43" s="383"/>
      <c r="GO43" s="383"/>
      <c r="GP43" s="96"/>
      <c r="GQ43" s="124"/>
      <c r="GR43" s="125"/>
      <c r="GT43" s="382"/>
      <c r="GU43" s="382"/>
      <c r="GV43" s="383"/>
      <c r="GW43" s="383"/>
      <c r="GX43" s="96"/>
      <c r="GY43" s="124"/>
      <c r="GZ43" s="125"/>
    </row>
    <row r="44" spans="1:208" ht="15" customHeight="1" x14ac:dyDescent="0.25"/>
  </sheetData>
  <mergeCells count="596">
    <mergeCell ref="Z4:AA5"/>
    <mergeCell ref="AB4:AD5"/>
    <mergeCell ref="AH4:AI5"/>
    <mergeCell ref="AJ4:AL5"/>
    <mergeCell ref="EH3:EN3"/>
    <mergeCell ref="EP3:EV3"/>
    <mergeCell ref="B4:C5"/>
    <mergeCell ref="D4:F5"/>
    <mergeCell ref="J4:K5"/>
    <mergeCell ref="L4:N5"/>
    <mergeCell ref="R4:S5"/>
    <mergeCell ref="T4:V5"/>
    <mergeCell ref="B3:H3"/>
    <mergeCell ref="J3:P3"/>
    <mergeCell ref="R3:X3"/>
    <mergeCell ref="Z3:AF3"/>
    <mergeCell ref="AH3:AN3"/>
    <mergeCell ref="CN4:CP5"/>
    <mergeCell ref="B11:H11"/>
    <mergeCell ref="J11:P11"/>
    <mergeCell ref="R11:X11"/>
    <mergeCell ref="Z11:AF11"/>
    <mergeCell ref="AH11:AN11"/>
    <mergeCell ref="Z6:AA7"/>
    <mergeCell ref="AB6:AB7"/>
    <mergeCell ref="AH6:AI7"/>
    <mergeCell ref="AJ6:AJ7"/>
    <mergeCell ref="B6:C7"/>
    <mergeCell ref="D6:D7"/>
    <mergeCell ref="J6:K7"/>
    <mergeCell ref="L6:L7"/>
    <mergeCell ref="R6:S7"/>
    <mergeCell ref="T6:T7"/>
    <mergeCell ref="DZ11:EF11"/>
    <mergeCell ref="DR11:DX11"/>
    <mergeCell ref="BN11:BT11"/>
    <mergeCell ref="BV11:CB11"/>
    <mergeCell ref="CD11:CJ11"/>
    <mergeCell ref="BN12:BO12"/>
    <mergeCell ref="BP12:BQ12"/>
    <mergeCell ref="AP12:AQ12"/>
    <mergeCell ref="AR12:AS12"/>
    <mergeCell ref="DR12:DS12"/>
    <mergeCell ref="DT12:DU12"/>
    <mergeCell ref="DD12:DE12"/>
    <mergeCell ref="DJ12:DK12"/>
    <mergeCell ref="DL12:DM12"/>
    <mergeCell ref="AP11:AV11"/>
    <mergeCell ref="AX11:BD11"/>
    <mergeCell ref="BF11:BL11"/>
    <mergeCell ref="CL11:CR11"/>
    <mergeCell ref="CT11:CZ11"/>
    <mergeCell ref="DB11:DH11"/>
    <mergeCell ref="DJ11:DP11"/>
    <mergeCell ref="Z12:AA12"/>
    <mergeCell ref="AB12:AC12"/>
    <mergeCell ref="AH12:AI12"/>
    <mergeCell ref="AJ12:AK12"/>
    <mergeCell ref="B12:C12"/>
    <mergeCell ref="D12:E12"/>
    <mergeCell ref="J12:K12"/>
    <mergeCell ref="L12:M12"/>
    <mergeCell ref="R12:S12"/>
    <mergeCell ref="T12:U12"/>
    <mergeCell ref="B13:C19"/>
    <mergeCell ref="D13:D19"/>
    <mergeCell ref="H13:H19"/>
    <mergeCell ref="J13:K19"/>
    <mergeCell ref="L13:L19"/>
    <mergeCell ref="P13:P19"/>
    <mergeCell ref="CT12:CU12"/>
    <mergeCell ref="CV12:CW12"/>
    <mergeCell ref="DB12:DC12"/>
    <mergeCell ref="CD12:CE12"/>
    <mergeCell ref="CF12:CG12"/>
    <mergeCell ref="CL12:CM12"/>
    <mergeCell ref="CN12:CO12"/>
    <mergeCell ref="BV12:BW12"/>
    <mergeCell ref="BX12:BY12"/>
    <mergeCell ref="AX12:AY12"/>
    <mergeCell ref="AZ12:BA12"/>
    <mergeCell ref="BF12:BG12"/>
    <mergeCell ref="BH12:BI12"/>
    <mergeCell ref="Z13:AA19"/>
    <mergeCell ref="AB13:AB19"/>
    <mergeCell ref="AF13:AF19"/>
    <mergeCell ref="AH13:AI19"/>
    <mergeCell ref="AJ13:AJ19"/>
    <mergeCell ref="AN13:AN19"/>
    <mergeCell ref="R13:S19"/>
    <mergeCell ref="T13:T19"/>
    <mergeCell ref="X13:X19"/>
    <mergeCell ref="AX13:AY19"/>
    <mergeCell ref="AZ13:AZ19"/>
    <mergeCell ref="BD13:BD19"/>
    <mergeCell ref="BF13:BG19"/>
    <mergeCell ref="BH13:BH19"/>
    <mergeCell ref="AP13:AQ19"/>
    <mergeCell ref="AR13:AR19"/>
    <mergeCell ref="AV13:AV19"/>
    <mergeCell ref="CD13:CE19"/>
    <mergeCell ref="CF13:CF19"/>
    <mergeCell ref="CJ13:CJ19"/>
    <mergeCell ref="BV13:BW19"/>
    <mergeCell ref="BX13:BX19"/>
    <mergeCell ref="CB13:CB19"/>
    <mergeCell ref="BN13:BO19"/>
    <mergeCell ref="BP13:BP19"/>
    <mergeCell ref="BT13:BT19"/>
    <mergeCell ref="DB13:DC19"/>
    <mergeCell ref="DD13:DD19"/>
    <mergeCell ref="DH13:DH19"/>
    <mergeCell ref="DJ13:DK19"/>
    <mergeCell ref="DL13:DL19"/>
    <mergeCell ref="DP13:DP19"/>
    <mergeCell ref="CL13:CM19"/>
    <mergeCell ref="CN13:CN19"/>
    <mergeCell ref="CR13:CR19"/>
    <mergeCell ref="CT13:CU19"/>
    <mergeCell ref="CV13:CV19"/>
    <mergeCell ref="CZ13:CZ19"/>
    <mergeCell ref="R20:S26"/>
    <mergeCell ref="T20:T26"/>
    <mergeCell ref="X20:X26"/>
    <mergeCell ref="B20:C26"/>
    <mergeCell ref="D20:D26"/>
    <mergeCell ref="H20:H26"/>
    <mergeCell ref="J20:K26"/>
    <mergeCell ref="L20:L26"/>
    <mergeCell ref="P20:P26"/>
    <mergeCell ref="AV20:AV26"/>
    <mergeCell ref="AP20:AQ26"/>
    <mergeCell ref="AR20:AR26"/>
    <mergeCell ref="Z20:AA26"/>
    <mergeCell ref="AB20:AB26"/>
    <mergeCell ref="AF20:AF26"/>
    <mergeCell ref="AH20:AI26"/>
    <mergeCell ref="AJ20:AJ26"/>
    <mergeCell ref="AN20:AN26"/>
    <mergeCell ref="CB20:CB26"/>
    <mergeCell ref="BN20:BO26"/>
    <mergeCell ref="BP20:BP26"/>
    <mergeCell ref="BT20:BT26"/>
    <mergeCell ref="AX20:AY26"/>
    <mergeCell ref="AZ20:AZ26"/>
    <mergeCell ref="BD20:BD26"/>
    <mergeCell ref="BF20:BG26"/>
    <mergeCell ref="BH20:BH26"/>
    <mergeCell ref="BL20:BL26"/>
    <mergeCell ref="CL20:CM26"/>
    <mergeCell ref="CN20:CN26"/>
    <mergeCell ref="CR20:CR26"/>
    <mergeCell ref="CT20:CU26"/>
    <mergeCell ref="CV20:CV26"/>
    <mergeCell ref="CZ20:CZ26"/>
    <mergeCell ref="CD20:CE26"/>
    <mergeCell ref="CF20:CF26"/>
    <mergeCell ref="CJ20:CJ26"/>
    <mergeCell ref="DZ20:EA26"/>
    <mergeCell ref="EB20:EB26"/>
    <mergeCell ref="EF20:EF26"/>
    <mergeCell ref="DR20:DS26"/>
    <mergeCell ref="DT20:DT26"/>
    <mergeCell ref="DX20:DX26"/>
    <mergeCell ref="DB20:DC26"/>
    <mergeCell ref="DD20:DD26"/>
    <mergeCell ref="DH20:DH26"/>
    <mergeCell ref="DJ20:DK26"/>
    <mergeCell ref="DL20:DL26"/>
    <mergeCell ref="DP20:DP26"/>
    <mergeCell ref="R27:S33"/>
    <mergeCell ref="T27:T33"/>
    <mergeCell ref="X27:X33"/>
    <mergeCell ref="B27:C33"/>
    <mergeCell ref="D27:D33"/>
    <mergeCell ref="H27:H33"/>
    <mergeCell ref="J27:K33"/>
    <mergeCell ref="L27:L33"/>
    <mergeCell ref="P27:P33"/>
    <mergeCell ref="AV27:AV33"/>
    <mergeCell ref="AP27:AQ33"/>
    <mergeCell ref="AR27:AR33"/>
    <mergeCell ref="Z27:AA33"/>
    <mergeCell ref="AB27:AB33"/>
    <mergeCell ref="AF27:AF33"/>
    <mergeCell ref="AH27:AI33"/>
    <mergeCell ref="AJ27:AJ33"/>
    <mergeCell ref="AN27:AN33"/>
    <mergeCell ref="CB27:CB33"/>
    <mergeCell ref="BN27:BO33"/>
    <mergeCell ref="BP27:BP33"/>
    <mergeCell ref="BT27:BT33"/>
    <mergeCell ref="AX27:AY33"/>
    <mergeCell ref="AZ27:AZ33"/>
    <mergeCell ref="BD27:BD33"/>
    <mergeCell ref="BF27:BG33"/>
    <mergeCell ref="BH27:BH33"/>
    <mergeCell ref="BL27:BL33"/>
    <mergeCell ref="CL27:CM33"/>
    <mergeCell ref="CN27:CN33"/>
    <mergeCell ref="CR27:CR33"/>
    <mergeCell ref="CT27:CU33"/>
    <mergeCell ref="CV27:CV33"/>
    <mergeCell ref="CZ27:CZ33"/>
    <mergeCell ref="CD27:CE33"/>
    <mergeCell ref="CF27:CF33"/>
    <mergeCell ref="CJ27:CJ33"/>
    <mergeCell ref="DZ27:EA33"/>
    <mergeCell ref="EB27:EB33"/>
    <mergeCell ref="EF27:EF33"/>
    <mergeCell ref="DR27:DS33"/>
    <mergeCell ref="DT27:DT33"/>
    <mergeCell ref="DX27:DX33"/>
    <mergeCell ref="DB27:DC33"/>
    <mergeCell ref="DD27:DD33"/>
    <mergeCell ref="DJ27:DK33"/>
    <mergeCell ref="DL27:DL33"/>
    <mergeCell ref="DP27:DP33"/>
    <mergeCell ref="R34:S40"/>
    <mergeCell ref="T34:T40"/>
    <mergeCell ref="X34:X40"/>
    <mergeCell ref="B34:C40"/>
    <mergeCell ref="D34:D40"/>
    <mergeCell ref="H34:H40"/>
    <mergeCell ref="J34:K40"/>
    <mergeCell ref="L34:L40"/>
    <mergeCell ref="P34:P40"/>
    <mergeCell ref="AV34:AV40"/>
    <mergeCell ref="AP34:AQ40"/>
    <mergeCell ref="AR34:AR40"/>
    <mergeCell ref="Z34:AA40"/>
    <mergeCell ref="AB34:AB40"/>
    <mergeCell ref="AF34:AF40"/>
    <mergeCell ref="AH34:AI40"/>
    <mergeCell ref="AJ34:AJ40"/>
    <mergeCell ref="AN34:AN40"/>
    <mergeCell ref="CB34:CB40"/>
    <mergeCell ref="BN34:BO40"/>
    <mergeCell ref="BP34:BP40"/>
    <mergeCell ref="BT34:BT40"/>
    <mergeCell ref="AX34:AY40"/>
    <mergeCell ref="AZ34:AZ40"/>
    <mergeCell ref="BD34:BD40"/>
    <mergeCell ref="BF34:BG40"/>
    <mergeCell ref="BH34:BH40"/>
    <mergeCell ref="BL34:BL40"/>
    <mergeCell ref="CL34:CM40"/>
    <mergeCell ref="CN34:CN40"/>
    <mergeCell ref="CR34:CR40"/>
    <mergeCell ref="CT34:CU40"/>
    <mergeCell ref="CV34:CV40"/>
    <mergeCell ref="CZ34:CZ40"/>
    <mergeCell ref="CD34:CE40"/>
    <mergeCell ref="CF34:CF40"/>
    <mergeCell ref="CJ34:CJ40"/>
    <mergeCell ref="DZ34:EA40"/>
    <mergeCell ref="EB34:EB40"/>
    <mergeCell ref="EF34:EF40"/>
    <mergeCell ref="DR34:DS40"/>
    <mergeCell ref="DT34:DT40"/>
    <mergeCell ref="DX34:DX40"/>
    <mergeCell ref="DB34:DC40"/>
    <mergeCell ref="DD34:DD40"/>
    <mergeCell ref="DJ34:DK40"/>
    <mergeCell ref="DL34:DL40"/>
    <mergeCell ref="DP34:DP40"/>
    <mergeCell ref="AP42:AQ43"/>
    <mergeCell ref="AR42:AS42"/>
    <mergeCell ref="AR43:AS43"/>
    <mergeCell ref="Z42:AA43"/>
    <mergeCell ref="AB42:AC42"/>
    <mergeCell ref="AH42:AI43"/>
    <mergeCell ref="AJ42:AK42"/>
    <mergeCell ref="B42:C43"/>
    <mergeCell ref="D42:E42"/>
    <mergeCell ref="J42:K43"/>
    <mergeCell ref="L42:M42"/>
    <mergeCell ref="R42:S43"/>
    <mergeCell ref="T42:U42"/>
    <mergeCell ref="D43:E43"/>
    <mergeCell ref="L43:M43"/>
    <mergeCell ref="T43:U43"/>
    <mergeCell ref="AB43:AC43"/>
    <mergeCell ref="AJ43:AK43"/>
    <mergeCell ref="CT42:CU43"/>
    <mergeCell ref="CV42:CW42"/>
    <mergeCell ref="DB42:DC43"/>
    <mergeCell ref="DD42:DE42"/>
    <mergeCell ref="CV43:CW43"/>
    <mergeCell ref="DD43:DE43"/>
    <mergeCell ref="CD42:CE43"/>
    <mergeCell ref="CF42:CG42"/>
    <mergeCell ref="CL42:CM43"/>
    <mergeCell ref="CN42:CO42"/>
    <mergeCell ref="CF43:CG43"/>
    <mergeCell ref="CN43:CO43"/>
    <mergeCell ref="BV42:BW43"/>
    <mergeCell ref="BX42:BY42"/>
    <mergeCell ref="BX43:BY43"/>
    <mergeCell ref="AX42:AY43"/>
    <mergeCell ref="AZ42:BA42"/>
    <mergeCell ref="BF42:BG43"/>
    <mergeCell ref="BH42:BI42"/>
    <mergeCell ref="AX3:BD3"/>
    <mergeCell ref="AX4:AY5"/>
    <mergeCell ref="AZ4:BB5"/>
    <mergeCell ref="AX6:AY7"/>
    <mergeCell ref="AZ6:AZ7"/>
    <mergeCell ref="BN3:BT3"/>
    <mergeCell ref="BN4:BO5"/>
    <mergeCell ref="BP4:BR5"/>
    <mergeCell ref="BN6:BO7"/>
    <mergeCell ref="BP6:BP7"/>
    <mergeCell ref="BV34:BW40"/>
    <mergeCell ref="BX34:BX40"/>
    <mergeCell ref="BV27:BW33"/>
    <mergeCell ref="BX27:BX33"/>
    <mergeCell ref="BV20:BW26"/>
    <mergeCell ref="BX20:BX26"/>
    <mergeCell ref="BL13:BL19"/>
    <mergeCell ref="AP6:AQ7"/>
    <mergeCell ref="AR6:AR7"/>
    <mergeCell ref="EB43:EC43"/>
    <mergeCell ref="DT43:DU43"/>
    <mergeCell ref="AP3:AV3"/>
    <mergeCell ref="AP4:AQ5"/>
    <mergeCell ref="AR4:AT5"/>
    <mergeCell ref="DZ42:EA43"/>
    <mergeCell ref="EB42:EC42"/>
    <mergeCell ref="DR42:DS43"/>
    <mergeCell ref="DT42:DU42"/>
    <mergeCell ref="DJ42:DK43"/>
    <mergeCell ref="DL42:DM42"/>
    <mergeCell ref="DL43:DM43"/>
    <mergeCell ref="BN42:BO43"/>
    <mergeCell ref="BP42:BQ42"/>
    <mergeCell ref="AZ43:BA43"/>
    <mergeCell ref="BH43:BI43"/>
    <mergeCell ref="BP43:BQ43"/>
    <mergeCell ref="BF3:BL3"/>
    <mergeCell ref="BF4:BG5"/>
    <mergeCell ref="BH4:BJ5"/>
    <mergeCell ref="BF6:BG7"/>
    <mergeCell ref="BH6:BH7"/>
    <mergeCell ref="FV3:GB3"/>
    <mergeCell ref="FV4:FW5"/>
    <mergeCell ref="FX4:FZ5"/>
    <mergeCell ref="FV6:FW7"/>
    <mergeCell ref="FX6:FX7"/>
    <mergeCell ref="BV3:CB3"/>
    <mergeCell ref="BV4:BW5"/>
    <mergeCell ref="BX4:BZ5"/>
    <mergeCell ref="BV6:BW7"/>
    <mergeCell ref="BX6:BX7"/>
    <mergeCell ref="FF3:FL3"/>
    <mergeCell ref="FF4:FG5"/>
    <mergeCell ref="FH4:FJ5"/>
    <mergeCell ref="FF6:FG7"/>
    <mergeCell ref="FH6:FH7"/>
    <mergeCell ref="EP4:EQ5"/>
    <mergeCell ref="ER4:ET5"/>
    <mergeCell ref="CD3:CJ3"/>
    <mergeCell ref="CD4:CE5"/>
    <mergeCell ref="CF4:CH5"/>
    <mergeCell ref="CD6:CE7"/>
    <mergeCell ref="CF6:CF7"/>
    <mergeCell ref="CL3:CR3"/>
    <mergeCell ref="CL4:CM5"/>
    <mergeCell ref="CL6:CM7"/>
    <mergeCell ref="CN6:CN7"/>
    <mergeCell ref="DJ3:DP3"/>
    <mergeCell ref="DJ4:DK5"/>
    <mergeCell ref="DL4:DN5"/>
    <mergeCell ref="DJ6:DK7"/>
    <mergeCell ref="DL6:DL7"/>
    <mergeCell ref="CT3:CZ3"/>
    <mergeCell ref="CT4:CU5"/>
    <mergeCell ref="CV4:CX5"/>
    <mergeCell ref="CT6:CU7"/>
    <mergeCell ref="CV6:CV7"/>
    <mergeCell ref="DB3:DH3"/>
    <mergeCell ref="DB4:DC5"/>
    <mergeCell ref="DD4:DF5"/>
    <mergeCell ref="DB6:DC7"/>
    <mergeCell ref="DD6:DD7"/>
    <mergeCell ref="EH11:EN11"/>
    <mergeCell ref="EH12:EI12"/>
    <mergeCell ref="EJ12:EK12"/>
    <mergeCell ref="EH13:EI19"/>
    <mergeCell ref="EJ13:EJ19"/>
    <mergeCell ref="EN13:EN19"/>
    <mergeCell ref="DR3:DX3"/>
    <mergeCell ref="DR4:DS5"/>
    <mergeCell ref="DT4:DV5"/>
    <mergeCell ref="DR6:DS7"/>
    <mergeCell ref="DT6:DT7"/>
    <mergeCell ref="DZ3:EF3"/>
    <mergeCell ref="DZ4:EA5"/>
    <mergeCell ref="EB4:ED5"/>
    <mergeCell ref="DZ6:EA7"/>
    <mergeCell ref="EB6:EB7"/>
    <mergeCell ref="DZ13:EA19"/>
    <mergeCell ref="EB13:EB19"/>
    <mergeCell ref="EF13:EF19"/>
    <mergeCell ref="DR13:DS19"/>
    <mergeCell ref="DT13:DT19"/>
    <mergeCell ref="DX13:DX19"/>
    <mergeCell ref="DZ12:EA12"/>
    <mergeCell ref="EB12:EC12"/>
    <mergeCell ref="EH34:EI40"/>
    <mergeCell ref="EJ34:EJ40"/>
    <mergeCell ref="EN34:EN40"/>
    <mergeCell ref="EH42:EI43"/>
    <mergeCell ref="EJ42:EK42"/>
    <mergeCell ref="EJ43:EK43"/>
    <mergeCell ref="EH20:EI26"/>
    <mergeCell ref="EJ20:EJ26"/>
    <mergeCell ref="EN20:EN26"/>
    <mergeCell ref="EH27:EI33"/>
    <mergeCell ref="EJ27:EJ33"/>
    <mergeCell ref="EN27:EN33"/>
    <mergeCell ref="GT3:GZ3"/>
    <mergeCell ref="GT4:GU5"/>
    <mergeCell ref="GV4:GX5"/>
    <mergeCell ref="GT6:GU7"/>
    <mergeCell ref="GV6:GV7"/>
    <mergeCell ref="GD3:GJ3"/>
    <mergeCell ref="GD4:GE5"/>
    <mergeCell ref="GF4:GH5"/>
    <mergeCell ref="GD6:GE7"/>
    <mergeCell ref="GF6:GF7"/>
    <mergeCell ref="GL3:GR3"/>
    <mergeCell ref="GL4:GM5"/>
    <mergeCell ref="GN4:GP5"/>
    <mergeCell ref="GL6:GM7"/>
    <mergeCell ref="GN6:GN7"/>
    <mergeCell ref="EX3:FD3"/>
    <mergeCell ref="FP6:FP7"/>
    <mergeCell ref="FN6:FO7"/>
    <mergeCell ref="FP4:FR5"/>
    <mergeCell ref="FN4:FO5"/>
    <mergeCell ref="FN3:FT3"/>
    <mergeCell ref="EJ4:EL5"/>
    <mergeCell ref="EH4:EI5"/>
    <mergeCell ref="EJ6:EJ7"/>
    <mergeCell ref="EH6:EI7"/>
    <mergeCell ref="EZ6:EZ7"/>
    <mergeCell ref="EX6:EY7"/>
    <mergeCell ref="EZ4:FB5"/>
    <mergeCell ref="EX4:EY5"/>
    <mergeCell ref="EP6:EQ7"/>
    <mergeCell ref="ER6:ER7"/>
    <mergeCell ref="GT11:GZ11"/>
    <mergeCell ref="EP12:EQ12"/>
    <mergeCell ref="ER12:ES12"/>
    <mergeCell ref="EX12:EY12"/>
    <mergeCell ref="EZ12:FA12"/>
    <mergeCell ref="FF12:FG12"/>
    <mergeCell ref="FH12:FI12"/>
    <mergeCell ref="FN12:FO12"/>
    <mergeCell ref="FP12:FQ12"/>
    <mergeCell ref="FV12:FW12"/>
    <mergeCell ref="EX11:FD11"/>
    <mergeCell ref="FF11:FL11"/>
    <mergeCell ref="FN11:FT11"/>
    <mergeCell ref="FV11:GB11"/>
    <mergeCell ref="GD11:GJ11"/>
    <mergeCell ref="GL11:GR11"/>
    <mergeCell ref="EP11:EV11"/>
    <mergeCell ref="GV12:GW12"/>
    <mergeCell ref="FX12:FY12"/>
    <mergeCell ref="GD12:GE12"/>
    <mergeCell ref="GF12:GG12"/>
    <mergeCell ref="GL12:GM12"/>
    <mergeCell ref="GN12:GO12"/>
    <mergeCell ref="GT12:GU12"/>
    <mergeCell ref="EP13:EQ19"/>
    <mergeCell ref="ER13:ER19"/>
    <mergeCell ref="EV13:EV19"/>
    <mergeCell ref="EX13:EY19"/>
    <mergeCell ref="EZ13:EZ19"/>
    <mergeCell ref="FD13:FD19"/>
    <mergeCell ref="FF13:FG19"/>
    <mergeCell ref="FH13:FH19"/>
    <mergeCell ref="FL13:FL19"/>
    <mergeCell ref="GT13:GU19"/>
    <mergeCell ref="GV13:GV19"/>
    <mergeCell ref="GZ13:GZ19"/>
    <mergeCell ref="EP20:EQ26"/>
    <mergeCell ref="ER20:ER26"/>
    <mergeCell ref="EV20:EV26"/>
    <mergeCell ref="EX20:EY26"/>
    <mergeCell ref="EZ20:EZ26"/>
    <mergeCell ref="FD20:FD26"/>
    <mergeCell ref="FF20:FG26"/>
    <mergeCell ref="GD13:GE19"/>
    <mergeCell ref="GF13:GF19"/>
    <mergeCell ref="GJ13:GJ19"/>
    <mergeCell ref="GL13:GM19"/>
    <mergeCell ref="GN13:GN19"/>
    <mergeCell ref="GR13:GR19"/>
    <mergeCell ref="FN13:FO19"/>
    <mergeCell ref="FP13:FP19"/>
    <mergeCell ref="FT13:FT19"/>
    <mergeCell ref="FV13:FW19"/>
    <mergeCell ref="FX13:FX19"/>
    <mergeCell ref="GB13:GB19"/>
    <mergeCell ref="GN20:GN26"/>
    <mergeCell ref="GR20:GR26"/>
    <mergeCell ref="EP27:EQ33"/>
    <mergeCell ref="ER27:ER33"/>
    <mergeCell ref="EV27:EV33"/>
    <mergeCell ref="EX27:EY33"/>
    <mergeCell ref="EZ27:EZ33"/>
    <mergeCell ref="FX20:FX26"/>
    <mergeCell ref="GB20:GB26"/>
    <mergeCell ref="GD20:GE26"/>
    <mergeCell ref="GF20:GF26"/>
    <mergeCell ref="FH20:FH26"/>
    <mergeCell ref="FL20:FL26"/>
    <mergeCell ref="FN20:FO26"/>
    <mergeCell ref="FP20:FP26"/>
    <mergeCell ref="FT20:FT26"/>
    <mergeCell ref="FV20:FW26"/>
    <mergeCell ref="FH27:FH33"/>
    <mergeCell ref="FL27:FL33"/>
    <mergeCell ref="FN27:FO33"/>
    <mergeCell ref="FP27:FP33"/>
    <mergeCell ref="GB27:GB33"/>
    <mergeCell ref="GD27:GE33"/>
    <mergeCell ref="GF27:GF33"/>
    <mergeCell ref="FD27:FD33"/>
    <mergeCell ref="FF27:FG33"/>
    <mergeCell ref="GT20:GU26"/>
    <mergeCell ref="GV20:GV26"/>
    <mergeCell ref="GZ20:GZ26"/>
    <mergeCell ref="GJ20:GJ26"/>
    <mergeCell ref="GL20:GM26"/>
    <mergeCell ref="GZ27:GZ33"/>
    <mergeCell ref="EP34:EQ40"/>
    <mergeCell ref="ER34:ER40"/>
    <mergeCell ref="EV34:EV40"/>
    <mergeCell ref="EX34:EY40"/>
    <mergeCell ref="EZ34:EZ40"/>
    <mergeCell ref="FD34:FD40"/>
    <mergeCell ref="FF34:FG40"/>
    <mergeCell ref="FH34:FH40"/>
    <mergeCell ref="FL34:FL40"/>
    <mergeCell ref="GJ27:GJ33"/>
    <mergeCell ref="GL27:GM33"/>
    <mergeCell ref="GN27:GN33"/>
    <mergeCell ref="GR27:GR33"/>
    <mergeCell ref="GT27:GU33"/>
    <mergeCell ref="GV27:GV33"/>
    <mergeCell ref="FT27:FT33"/>
    <mergeCell ref="FV27:FW33"/>
    <mergeCell ref="FX27:FX33"/>
    <mergeCell ref="GT34:GU40"/>
    <mergeCell ref="GV34:GV40"/>
    <mergeCell ref="GZ34:GZ40"/>
    <mergeCell ref="EP42:EQ43"/>
    <mergeCell ref="ER42:ES42"/>
    <mergeCell ref="EX42:EY43"/>
    <mergeCell ref="EZ42:FA42"/>
    <mergeCell ref="FF42:FG43"/>
    <mergeCell ref="FH42:FI42"/>
    <mergeCell ref="FN42:FO43"/>
    <mergeCell ref="GD34:GE40"/>
    <mergeCell ref="GF34:GF40"/>
    <mergeCell ref="GJ34:GJ40"/>
    <mergeCell ref="GL34:GM40"/>
    <mergeCell ref="GN34:GN40"/>
    <mergeCell ref="GR34:GR40"/>
    <mergeCell ref="FN34:FO40"/>
    <mergeCell ref="FP34:FP40"/>
    <mergeCell ref="FT34:FT40"/>
    <mergeCell ref="FV34:FW40"/>
    <mergeCell ref="FX34:FX40"/>
    <mergeCell ref="GB34:GB40"/>
    <mergeCell ref="GV43:GW43"/>
    <mergeCell ref="GN42:GO42"/>
    <mergeCell ref="GT42:GU43"/>
    <mergeCell ref="GV42:GW42"/>
    <mergeCell ref="ER43:ES43"/>
    <mergeCell ref="EZ43:FA43"/>
    <mergeCell ref="FH43:FI43"/>
    <mergeCell ref="FP43:FQ43"/>
    <mergeCell ref="FX43:FY43"/>
    <mergeCell ref="GF43:GG43"/>
    <mergeCell ref="GN43:GO43"/>
    <mergeCell ref="FP42:FQ42"/>
    <mergeCell ref="FV42:FW43"/>
    <mergeCell ref="FX42:FY42"/>
    <mergeCell ref="GD42:GE43"/>
    <mergeCell ref="GF42:GG42"/>
    <mergeCell ref="GL42:GM4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V51"/>
  <sheetViews>
    <sheetView topLeftCell="BF16" zoomScale="80" zoomScaleNormal="80" workbookViewId="0">
      <selection activeCell="BZ49" sqref="BZ49:CA50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3.285156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  <col min="97" max="97" width="3.28515625" customWidth="1"/>
    <col min="98" max="98" width="6" customWidth="1"/>
    <col min="99" max="99" width="6.42578125" customWidth="1"/>
    <col min="100" max="101" width="5.42578125" customWidth="1"/>
    <col min="102" max="102" width="10.85546875" style="2" customWidth="1"/>
    <col min="103" max="103" width="10.7109375" customWidth="1"/>
    <col min="104" max="104" width="12.7109375" customWidth="1"/>
    <col min="105" max="105" width="3.28515625" customWidth="1"/>
    <col min="106" max="106" width="6" customWidth="1"/>
    <col min="107" max="107" width="6.42578125" customWidth="1"/>
    <col min="108" max="109" width="5.42578125" customWidth="1"/>
    <col min="110" max="110" width="10.85546875" style="2" customWidth="1"/>
    <col min="111" max="111" width="10.7109375" customWidth="1"/>
    <col min="112" max="112" width="12.7109375" customWidth="1"/>
    <col min="113" max="113" width="3.28515625" customWidth="1"/>
    <col min="114" max="114" width="6" customWidth="1"/>
    <col min="115" max="115" width="6.42578125" customWidth="1"/>
    <col min="116" max="117" width="5.42578125" customWidth="1"/>
    <col min="118" max="118" width="10.85546875" style="2" customWidth="1"/>
    <col min="119" max="119" width="10.7109375" customWidth="1"/>
    <col min="120" max="120" width="12.7109375" customWidth="1"/>
    <col min="121" max="121" width="3.28515625" customWidth="1"/>
    <col min="122" max="122" width="6" customWidth="1"/>
    <col min="123" max="123" width="6.42578125" customWidth="1"/>
    <col min="124" max="125" width="5.42578125" customWidth="1"/>
    <col min="126" max="126" width="10.85546875" style="2" customWidth="1"/>
    <col min="127" max="127" width="10.7109375" customWidth="1"/>
    <col min="128" max="128" width="12.7109375" customWidth="1"/>
    <col min="129" max="129" width="3.28515625" customWidth="1"/>
    <col min="130" max="130" width="6" customWidth="1"/>
    <col min="131" max="131" width="6.42578125" customWidth="1"/>
    <col min="132" max="133" width="5.42578125" customWidth="1"/>
    <col min="134" max="134" width="10.85546875" style="2" customWidth="1"/>
    <col min="135" max="135" width="10.7109375" customWidth="1"/>
    <col min="136" max="136" width="12.7109375" customWidth="1"/>
    <col min="137" max="137" width="3.28515625" customWidth="1"/>
    <col min="138" max="138" width="6" customWidth="1"/>
    <col min="139" max="139" width="6.42578125" customWidth="1"/>
    <col min="140" max="141" width="5.42578125" customWidth="1"/>
    <col min="142" max="142" width="10.85546875" style="2" customWidth="1"/>
    <col min="143" max="143" width="10.7109375" customWidth="1"/>
    <col min="144" max="144" width="12.7109375" customWidth="1"/>
    <col min="145" max="145" width="3.28515625" customWidth="1"/>
    <col min="146" max="146" width="6" customWidth="1"/>
    <col min="147" max="147" width="6.42578125" customWidth="1"/>
    <col min="148" max="149" width="5.42578125" customWidth="1"/>
    <col min="150" max="150" width="10.85546875" style="2" customWidth="1"/>
    <col min="151" max="151" width="10.7109375" customWidth="1"/>
    <col min="152" max="152" width="12.7109375" customWidth="1"/>
  </cols>
  <sheetData>
    <row r="1" spans="1:152" s="105" customFormat="1" x14ac:dyDescent="0.25">
      <c r="B1" s="107" t="s">
        <v>432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  <c r="CT1" s="107"/>
      <c r="CX1" s="106"/>
      <c r="DB1" s="107"/>
      <c r="DF1" s="106"/>
      <c r="DJ1" s="107"/>
      <c r="DN1" s="106"/>
      <c r="DR1" s="107"/>
      <c r="DV1" s="106"/>
      <c r="DZ1" s="107"/>
      <c r="ED1" s="106"/>
      <c r="EH1" s="107"/>
      <c r="EL1" s="106"/>
      <c r="EP1" s="107"/>
      <c r="ET1" s="106"/>
    </row>
    <row r="2" spans="1:152" ht="15.75" thickBot="1" x14ac:dyDescent="0.3">
      <c r="B2" s="57" t="s">
        <v>433</v>
      </c>
      <c r="J2" s="57"/>
      <c r="Q2" s="112"/>
      <c r="R2" s="119"/>
      <c r="S2" s="112"/>
      <c r="T2" s="112"/>
      <c r="U2" s="112"/>
      <c r="V2" s="110"/>
      <c r="W2" s="112"/>
      <c r="X2" s="112"/>
      <c r="Y2" s="112"/>
      <c r="Z2" s="119"/>
      <c r="AA2" s="112"/>
      <c r="AB2" s="112"/>
      <c r="AC2" s="112"/>
      <c r="AD2" s="110"/>
      <c r="AE2" s="112"/>
      <c r="AF2" s="112"/>
      <c r="AG2" s="112"/>
      <c r="AH2" s="119"/>
      <c r="AI2" s="112"/>
      <c r="AJ2" s="112"/>
      <c r="AK2" s="112"/>
      <c r="AL2" s="110"/>
      <c r="AM2" s="112"/>
      <c r="AN2" s="112"/>
      <c r="AP2" s="119"/>
      <c r="AQ2" s="112"/>
      <c r="AR2" s="112"/>
      <c r="AS2" s="112"/>
      <c r="AT2" s="110"/>
      <c r="AU2" s="112"/>
      <c r="AV2" s="112"/>
      <c r="AX2" s="119"/>
      <c r="AY2" s="112"/>
      <c r="AZ2" s="112"/>
      <c r="BA2" s="112"/>
      <c r="BB2" s="110"/>
      <c r="BC2" s="112"/>
      <c r="BD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  <c r="CT2" s="119"/>
      <c r="CU2" s="112"/>
      <c r="CV2" s="112"/>
      <c r="CW2" s="112"/>
      <c r="CX2" s="110"/>
      <c r="CY2" s="112"/>
      <c r="CZ2" s="112"/>
      <c r="DB2" s="119"/>
      <c r="DC2" s="112"/>
      <c r="DD2" s="112"/>
      <c r="DE2" s="112"/>
      <c r="DF2" s="110"/>
      <c r="DG2" s="112"/>
      <c r="DH2" s="112"/>
      <c r="DJ2" s="119"/>
      <c r="DK2" s="112"/>
      <c r="DL2" s="112"/>
      <c r="DM2" s="112"/>
      <c r="DN2" s="110"/>
      <c r="DO2" s="112"/>
      <c r="DP2" s="112"/>
      <c r="DR2" s="119"/>
      <c r="DS2" s="112"/>
      <c r="DT2" s="112"/>
      <c r="DU2" s="112"/>
      <c r="DV2" s="110"/>
      <c r="DW2" s="112"/>
      <c r="DX2" s="112"/>
      <c r="DZ2" s="119"/>
      <c r="EA2" s="112"/>
      <c r="EB2" s="112"/>
      <c r="EC2" s="112"/>
      <c r="ED2" s="110"/>
      <c r="EE2" s="112"/>
      <c r="EF2" s="112"/>
      <c r="EH2" s="119"/>
      <c r="EI2" s="112"/>
      <c r="EJ2" s="112"/>
      <c r="EK2" s="112"/>
      <c r="EL2" s="110"/>
      <c r="EM2" s="112"/>
      <c r="EN2" s="112"/>
      <c r="EP2" s="119"/>
      <c r="EQ2" s="112"/>
      <c r="ER2" s="112"/>
      <c r="ES2" s="112"/>
      <c r="ET2" s="110"/>
      <c r="EU2" s="112"/>
      <c r="EV2" s="112"/>
    </row>
    <row r="3" spans="1:152" s="85" customFormat="1" ht="60" customHeight="1" thickBot="1" x14ac:dyDescent="0.3">
      <c r="A3" s="111"/>
      <c r="B3" s="321" t="s">
        <v>435</v>
      </c>
      <c r="C3" s="322"/>
      <c r="D3" s="322"/>
      <c r="E3" s="322"/>
      <c r="F3" s="322"/>
      <c r="G3" s="322"/>
      <c r="H3" s="323"/>
      <c r="I3" s="111"/>
      <c r="J3" s="321" t="s">
        <v>436</v>
      </c>
      <c r="K3" s="322"/>
      <c r="L3" s="322"/>
      <c r="M3" s="322"/>
      <c r="N3" s="322"/>
      <c r="O3" s="322"/>
      <c r="P3" s="323"/>
      <c r="Q3" s="111"/>
      <c r="R3" s="321" t="s">
        <v>438</v>
      </c>
      <c r="S3" s="322"/>
      <c r="T3" s="322"/>
      <c r="U3" s="322"/>
      <c r="V3" s="322"/>
      <c r="W3" s="322"/>
      <c r="X3" s="323"/>
      <c r="Y3" s="111"/>
      <c r="Z3" s="321" t="s">
        <v>439</v>
      </c>
      <c r="AA3" s="322"/>
      <c r="AB3" s="322"/>
      <c r="AC3" s="322"/>
      <c r="AD3" s="322"/>
      <c r="AE3" s="322"/>
      <c r="AF3" s="323"/>
      <c r="AG3" s="111"/>
      <c r="AH3" s="321" t="s">
        <v>440</v>
      </c>
      <c r="AI3" s="322"/>
      <c r="AJ3" s="322"/>
      <c r="AK3" s="322"/>
      <c r="AL3" s="322"/>
      <c r="AM3" s="322"/>
      <c r="AN3" s="323"/>
      <c r="AP3" s="321" t="s">
        <v>441</v>
      </c>
      <c r="AQ3" s="322"/>
      <c r="AR3" s="322"/>
      <c r="AS3" s="322"/>
      <c r="AT3" s="322"/>
      <c r="AU3" s="322"/>
      <c r="AV3" s="323"/>
      <c r="AX3" s="321" t="s">
        <v>442</v>
      </c>
      <c r="AY3" s="322"/>
      <c r="AZ3" s="322"/>
      <c r="BA3" s="322"/>
      <c r="BB3" s="322"/>
      <c r="BC3" s="322"/>
      <c r="BD3" s="323"/>
      <c r="BF3" s="321" t="s">
        <v>443</v>
      </c>
      <c r="BG3" s="322"/>
      <c r="BH3" s="322"/>
      <c r="BI3" s="322"/>
      <c r="BJ3" s="322"/>
      <c r="BK3" s="322"/>
      <c r="BL3" s="323"/>
      <c r="BN3" s="321" t="s">
        <v>444</v>
      </c>
      <c r="BO3" s="322"/>
      <c r="BP3" s="322"/>
      <c r="BQ3" s="322"/>
      <c r="BR3" s="322"/>
      <c r="BS3" s="322"/>
      <c r="BT3" s="323"/>
      <c r="BV3" s="409" t="s">
        <v>455</v>
      </c>
      <c r="BW3" s="410"/>
      <c r="BX3" s="410"/>
      <c r="BY3" s="410"/>
      <c r="BZ3" s="410"/>
      <c r="CA3" s="410"/>
      <c r="CB3" s="411"/>
      <c r="CD3" s="321" t="s">
        <v>446</v>
      </c>
      <c r="CE3" s="322"/>
      <c r="CF3" s="322"/>
      <c r="CG3" s="322"/>
      <c r="CH3" s="322"/>
      <c r="CI3" s="322"/>
      <c r="CJ3" s="323"/>
      <c r="CK3" s="111"/>
      <c r="CL3" s="321" t="s">
        <v>447</v>
      </c>
      <c r="CM3" s="322"/>
      <c r="CN3" s="322"/>
      <c r="CO3" s="322"/>
      <c r="CP3" s="322"/>
      <c r="CQ3" s="322"/>
      <c r="CR3" s="323"/>
      <c r="CS3" s="111"/>
      <c r="CT3" s="321" t="s">
        <v>448</v>
      </c>
      <c r="CU3" s="322"/>
      <c r="CV3" s="322"/>
      <c r="CW3" s="322"/>
      <c r="CX3" s="322"/>
      <c r="CY3" s="322"/>
      <c r="CZ3" s="323"/>
      <c r="DA3" s="111"/>
      <c r="DB3" s="321" t="s">
        <v>449</v>
      </c>
      <c r="DC3" s="322"/>
      <c r="DD3" s="322"/>
      <c r="DE3" s="322"/>
      <c r="DF3" s="322"/>
      <c r="DG3" s="322"/>
      <c r="DH3" s="323"/>
      <c r="DI3" s="111"/>
      <c r="DJ3" s="321" t="s">
        <v>437</v>
      </c>
      <c r="DK3" s="322"/>
      <c r="DL3" s="322"/>
      <c r="DM3" s="322"/>
      <c r="DN3" s="322"/>
      <c r="DO3" s="322"/>
      <c r="DP3" s="323"/>
      <c r="DQ3" s="111"/>
      <c r="DR3" s="321" t="s">
        <v>445</v>
      </c>
      <c r="DS3" s="322"/>
      <c r="DT3" s="322"/>
      <c r="DU3" s="322"/>
      <c r="DV3" s="322"/>
      <c r="DW3" s="322"/>
      <c r="DX3" s="323"/>
      <c r="DY3" s="111"/>
      <c r="DZ3" s="354"/>
      <c r="EA3" s="354"/>
      <c r="EB3" s="354"/>
      <c r="EC3" s="354"/>
      <c r="ED3" s="354"/>
      <c r="EE3" s="354"/>
      <c r="EF3" s="354"/>
      <c r="EG3" s="111"/>
      <c r="EH3" s="354"/>
      <c r="EI3" s="354"/>
      <c r="EJ3" s="354"/>
      <c r="EK3" s="354"/>
      <c r="EL3" s="354"/>
      <c r="EM3" s="354"/>
      <c r="EN3" s="354"/>
      <c r="EO3" s="111"/>
      <c r="EP3" s="354"/>
      <c r="EQ3" s="354"/>
      <c r="ER3" s="354"/>
      <c r="ES3" s="354"/>
      <c r="ET3" s="354"/>
      <c r="EU3" s="354"/>
      <c r="EV3" s="354"/>
    </row>
    <row r="4" spans="1:152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Q4" s="112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Y4" s="112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G4" s="112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  <c r="BN4" s="297" t="s">
        <v>11</v>
      </c>
      <c r="BO4" s="298"/>
      <c r="BP4" s="297" t="s">
        <v>0</v>
      </c>
      <c r="BQ4" s="298"/>
      <c r="BR4" s="307"/>
      <c r="BS4" s="9" t="s">
        <v>13</v>
      </c>
      <c r="BT4" s="10"/>
      <c r="BV4" s="297" t="s">
        <v>11</v>
      </c>
      <c r="BW4" s="307"/>
      <c r="BX4" s="297" t="s">
        <v>0</v>
      </c>
      <c r="BY4" s="298"/>
      <c r="BZ4" s="307"/>
      <c r="CA4" s="9" t="s">
        <v>13</v>
      </c>
      <c r="CB4" s="10"/>
      <c r="CD4" s="297" t="s">
        <v>11</v>
      </c>
      <c r="CE4" s="298"/>
      <c r="CF4" s="297" t="s">
        <v>0</v>
      </c>
      <c r="CG4" s="298"/>
      <c r="CH4" s="307"/>
      <c r="CI4" s="9" t="s">
        <v>13</v>
      </c>
      <c r="CJ4" s="10"/>
      <c r="CK4" s="112"/>
      <c r="CL4" s="297" t="s">
        <v>11</v>
      </c>
      <c r="CM4" s="298"/>
      <c r="CN4" s="297" t="s">
        <v>0</v>
      </c>
      <c r="CO4" s="298"/>
      <c r="CP4" s="307"/>
      <c r="CQ4" s="9" t="s">
        <v>13</v>
      </c>
      <c r="CR4" s="10"/>
      <c r="CS4" s="112"/>
      <c r="CT4" s="297" t="s">
        <v>11</v>
      </c>
      <c r="CU4" s="298"/>
      <c r="CV4" s="297" t="s">
        <v>0</v>
      </c>
      <c r="CW4" s="298"/>
      <c r="CX4" s="307"/>
      <c r="CY4" s="9" t="s">
        <v>13</v>
      </c>
      <c r="CZ4" s="10"/>
      <c r="DA4" s="112"/>
      <c r="DB4" s="297" t="s">
        <v>11</v>
      </c>
      <c r="DC4" s="298"/>
      <c r="DD4" s="297" t="s">
        <v>0</v>
      </c>
      <c r="DE4" s="298"/>
      <c r="DF4" s="307"/>
      <c r="DG4" s="9" t="s">
        <v>13</v>
      </c>
      <c r="DH4" s="10"/>
      <c r="DI4" s="112"/>
      <c r="DJ4" s="297" t="s">
        <v>11</v>
      </c>
      <c r="DK4" s="298"/>
      <c r="DL4" s="297" t="s">
        <v>0</v>
      </c>
      <c r="DM4" s="298"/>
      <c r="DN4" s="307"/>
      <c r="DO4" s="9" t="s">
        <v>13</v>
      </c>
      <c r="DP4" s="10"/>
      <c r="DQ4" s="112"/>
      <c r="DR4" s="297" t="s">
        <v>11</v>
      </c>
      <c r="DS4" s="298"/>
      <c r="DT4" s="297" t="s">
        <v>0</v>
      </c>
      <c r="DU4" s="298"/>
      <c r="DV4" s="307"/>
      <c r="DW4" s="9" t="s">
        <v>13</v>
      </c>
      <c r="DX4" s="10"/>
      <c r="DY4" s="112"/>
      <c r="DZ4" s="356"/>
      <c r="EA4" s="356"/>
      <c r="EB4" s="356"/>
      <c r="EC4" s="356"/>
      <c r="ED4" s="356"/>
      <c r="EE4" s="114"/>
      <c r="EF4" s="114"/>
      <c r="EG4" s="112"/>
      <c r="EH4" s="356"/>
      <c r="EI4" s="356"/>
      <c r="EJ4" s="356"/>
      <c r="EK4" s="356"/>
      <c r="EL4" s="356"/>
      <c r="EM4" s="114"/>
      <c r="EN4" s="114"/>
      <c r="EO4" s="112"/>
      <c r="EP4" s="356"/>
      <c r="EQ4" s="356"/>
      <c r="ER4" s="356"/>
      <c r="ES4" s="356"/>
      <c r="ET4" s="356"/>
      <c r="EU4" s="114"/>
      <c r="EV4" s="114"/>
    </row>
    <row r="5" spans="1:152" ht="30.75" thickBot="1" x14ac:dyDescent="0.3">
      <c r="A5" s="112"/>
      <c r="B5" s="299"/>
      <c r="C5" s="300"/>
      <c r="D5" s="299"/>
      <c r="E5" s="300"/>
      <c r="F5" s="308"/>
      <c r="G5" s="49" t="s">
        <v>414</v>
      </c>
      <c r="H5" s="6" t="s">
        <v>15</v>
      </c>
      <c r="I5" s="112"/>
      <c r="J5" s="299"/>
      <c r="K5" s="300"/>
      <c r="L5" s="299"/>
      <c r="M5" s="300"/>
      <c r="N5" s="308"/>
      <c r="O5" s="49" t="s">
        <v>414</v>
      </c>
      <c r="P5" s="6" t="s">
        <v>15</v>
      </c>
      <c r="Q5" s="112"/>
      <c r="R5" s="299"/>
      <c r="S5" s="300"/>
      <c r="T5" s="299"/>
      <c r="U5" s="300"/>
      <c r="V5" s="308"/>
      <c r="W5" s="49" t="s">
        <v>414</v>
      </c>
      <c r="X5" s="6" t="s">
        <v>15</v>
      </c>
      <c r="Y5" s="112"/>
      <c r="Z5" s="299"/>
      <c r="AA5" s="300"/>
      <c r="AB5" s="299"/>
      <c r="AC5" s="300"/>
      <c r="AD5" s="308"/>
      <c r="AE5" s="49" t="s">
        <v>414</v>
      </c>
      <c r="AF5" s="6" t="s">
        <v>15</v>
      </c>
      <c r="AG5" s="112"/>
      <c r="AH5" s="299"/>
      <c r="AI5" s="300"/>
      <c r="AJ5" s="299"/>
      <c r="AK5" s="300"/>
      <c r="AL5" s="308"/>
      <c r="AM5" s="49" t="s">
        <v>414</v>
      </c>
      <c r="AN5" s="6" t="s">
        <v>15</v>
      </c>
      <c r="AP5" s="299"/>
      <c r="AQ5" s="300"/>
      <c r="AR5" s="299"/>
      <c r="AS5" s="300"/>
      <c r="AT5" s="308"/>
      <c r="AU5" s="49" t="s">
        <v>414</v>
      </c>
      <c r="AV5" s="6" t="s">
        <v>15</v>
      </c>
      <c r="AX5" s="299"/>
      <c r="AY5" s="300"/>
      <c r="AZ5" s="299"/>
      <c r="BA5" s="300"/>
      <c r="BB5" s="308"/>
      <c r="BC5" s="49" t="s">
        <v>414</v>
      </c>
      <c r="BD5" s="6" t="s">
        <v>15</v>
      </c>
      <c r="BF5" s="299"/>
      <c r="BG5" s="300"/>
      <c r="BH5" s="299"/>
      <c r="BI5" s="300"/>
      <c r="BJ5" s="308"/>
      <c r="BK5" s="49" t="s">
        <v>414</v>
      </c>
      <c r="BL5" s="6" t="s">
        <v>15</v>
      </c>
      <c r="BN5" s="299"/>
      <c r="BO5" s="300"/>
      <c r="BP5" s="299"/>
      <c r="BQ5" s="300"/>
      <c r="BR5" s="308"/>
      <c r="BS5" s="49" t="s">
        <v>414</v>
      </c>
      <c r="BT5" s="6" t="s">
        <v>15</v>
      </c>
      <c r="BV5" s="299"/>
      <c r="BW5" s="308"/>
      <c r="BX5" s="299"/>
      <c r="BY5" s="300"/>
      <c r="BZ5" s="308"/>
      <c r="CA5" s="49" t="s">
        <v>414</v>
      </c>
      <c r="CB5" s="6" t="s">
        <v>15</v>
      </c>
      <c r="CD5" s="299"/>
      <c r="CE5" s="300"/>
      <c r="CF5" s="299"/>
      <c r="CG5" s="300"/>
      <c r="CH5" s="308"/>
      <c r="CI5" s="49" t="s">
        <v>414</v>
      </c>
      <c r="CJ5" s="6" t="s">
        <v>15</v>
      </c>
      <c r="CK5" s="112"/>
      <c r="CL5" s="299"/>
      <c r="CM5" s="300"/>
      <c r="CN5" s="299"/>
      <c r="CO5" s="300"/>
      <c r="CP5" s="308"/>
      <c r="CQ5" s="49" t="s">
        <v>414</v>
      </c>
      <c r="CR5" s="6" t="s">
        <v>15</v>
      </c>
      <c r="CS5" s="112"/>
      <c r="CT5" s="299"/>
      <c r="CU5" s="300"/>
      <c r="CV5" s="299"/>
      <c r="CW5" s="300"/>
      <c r="CX5" s="308"/>
      <c r="CY5" s="49" t="s">
        <v>414</v>
      </c>
      <c r="CZ5" s="6" t="s">
        <v>15</v>
      </c>
      <c r="DA5" s="112"/>
      <c r="DB5" s="299"/>
      <c r="DC5" s="300"/>
      <c r="DD5" s="299"/>
      <c r="DE5" s="300"/>
      <c r="DF5" s="308"/>
      <c r="DG5" s="49" t="s">
        <v>414</v>
      </c>
      <c r="DH5" s="6" t="s">
        <v>15</v>
      </c>
      <c r="DI5" s="112"/>
      <c r="DJ5" s="299"/>
      <c r="DK5" s="300"/>
      <c r="DL5" s="299"/>
      <c r="DM5" s="300"/>
      <c r="DN5" s="308"/>
      <c r="DO5" s="49" t="s">
        <v>414</v>
      </c>
      <c r="DP5" s="6" t="s">
        <v>15</v>
      </c>
      <c r="DQ5" s="112"/>
      <c r="DR5" s="299"/>
      <c r="DS5" s="300"/>
      <c r="DT5" s="299"/>
      <c r="DU5" s="300"/>
      <c r="DV5" s="308"/>
      <c r="DW5" s="49" t="s">
        <v>414</v>
      </c>
      <c r="DX5" s="6" t="s">
        <v>15</v>
      </c>
      <c r="DY5" s="112"/>
      <c r="DZ5" s="356"/>
      <c r="EA5" s="356"/>
      <c r="EB5" s="356"/>
      <c r="EC5" s="356"/>
      <c r="ED5" s="356"/>
      <c r="EE5" s="180"/>
      <c r="EF5" s="180"/>
      <c r="EG5" s="112"/>
      <c r="EH5" s="356"/>
      <c r="EI5" s="356"/>
      <c r="EJ5" s="356"/>
      <c r="EK5" s="356"/>
      <c r="EL5" s="356"/>
      <c r="EM5" s="180"/>
      <c r="EN5" s="180"/>
      <c r="EO5" s="112"/>
      <c r="EP5" s="356"/>
      <c r="EQ5" s="356"/>
      <c r="ER5" s="356"/>
      <c r="ES5" s="356"/>
      <c r="ET5" s="356"/>
      <c r="EU5" s="180"/>
      <c r="EV5" s="180"/>
    </row>
    <row r="6" spans="1:152" ht="24" customHeight="1" x14ac:dyDescent="0.25">
      <c r="A6" s="112"/>
      <c r="B6" s="317" t="s">
        <v>434</v>
      </c>
      <c r="C6" s="318"/>
      <c r="D6" s="370" t="s">
        <v>2</v>
      </c>
      <c r="E6" s="50" t="s">
        <v>1</v>
      </c>
      <c r="F6" s="55"/>
      <c r="G6" s="51">
        <v>64</v>
      </c>
      <c r="H6" s="5">
        <v>320</v>
      </c>
      <c r="I6" s="112"/>
      <c r="J6" s="317" t="s">
        <v>434</v>
      </c>
      <c r="K6" s="318"/>
      <c r="L6" s="372" t="s">
        <v>9</v>
      </c>
      <c r="M6" s="50" t="s">
        <v>1</v>
      </c>
      <c r="N6" s="55"/>
      <c r="O6" s="51">
        <v>6</v>
      </c>
      <c r="P6" s="5">
        <v>900</v>
      </c>
      <c r="Q6" s="112"/>
      <c r="R6" s="317" t="s">
        <v>434</v>
      </c>
      <c r="S6" s="318"/>
      <c r="T6" s="370" t="s">
        <v>2</v>
      </c>
      <c r="U6" s="50" t="s">
        <v>1</v>
      </c>
      <c r="V6" s="55"/>
      <c r="W6" s="138">
        <v>406</v>
      </c>
      <c r="X6" s="128">
        <v>2030</v>
      </c>
      <c r="Y6" s="112"/>
      <c r="Z6" s="317" t="s">
        <v>434</v>
      </c>
      <c r="AA6" s="318"/>
      <c r="AB6" s="370" t="s">
        <v>2</v>
      </c>
      <c r="AC6" s="50" t="s">
        <v>1</v>
      </c>
      <c r="AD6" s="55"/>
      <c r="AE6" s="136">
        <v>1698.75</v>
      </c>
      <c r="AF6" s="128">
        <v>8493.75</v>
      </c>
      <c r="AG6" s="112"/>
      <c r="AH6" s="317" t="s">
        <v>434</v>
      </c>
      <c r="AI6" s="318"/>
      <c r="AJ6" s="370" t="s">
        <v>2</v>
      </c>
      <c r="AK6" s="50" t="s">
        <v>1</v>
      </c>
      <c r="AL6" s="55"/>
      <c r="AM6" s="138">
        <v>504</v>
      </c>
      <c r="AN6" s="128">
        <v>2520</v>
      </c>
      <c r="AP6" s="317" t="s">
        <v>434</v>
      </c>
      <c r="AQ6" s="318"/>
      <c r="AR6" s="370" t="s">
        <v>2</v>
      </c>
      <c r="AS6" s="50" t="s">
        <v>1</v>
      </c>
      <c r="AT6" s="55"/>
      <c r="AU6" s="138">
        <v>26</v>
      </c>
      <c r="AV6" s="128">
        <v>130</v>
      </c>
      <c r="AX6" s="317" t="s">
        <v>434</v>
      </c>
      <c r="AY6" s="318"/>
      <c r="AZ6" s="370" t="s">
        <v>2</v>
      </c>
      <c r="BA6" s="50" t="s">
        <v>1</v>
      </c>
      <c r="BB6" s="55"/>
      <c r="BC6" s="138">
        <v>112</v>
      </c>
      <c r="BD6" s="128">
        <v>560</v>
      </c>
      <c r="BF6" s="317" t="s">
        <v>434</v>
      </c>
      <c r="BG6" s="318"/>
      <c r="BH6" s="370" t="s">
        <v>2</v>
      </c>
      <c r="BI6" s="50" t="s">
        <v>1</v>
      </c>
      <c r="BJ6" s="55"/>
      <c r="BK6" s="138">
        <v>584.5</v>
      </c>
      <c r="BL6" s="128">
        <v>2922.5</v>
      </c>
      <c r="BN6" s="317" t="s">
        <v>434</v>
      </c>
      <c r="BO6" s="318"/>
      <c r="BP6" s="372" t="s">
        <v>9</v>
      </c>
      <c r="BQ6" s="50" t="s">
        <v>1</v>
      </c>
      <c r="BR6" s="55"/>
      <c r="BS6" s="138">
        <v>30</v>
      </c>
      <c r="BT6" s="128">
        <v>3750</v>
      </c>
      <c r="BV6" s="317" t="s">
        <v>434</v>
      </c>
      <c r="BW6" s="318"/>
      <c r="BX6" s="372" t="s">
        <v>9</v>
      </c>
      <c r="BY6" s="50" t="s">
        <v>1</v>
      </c>
      <c r="BZ6" s="55"/>
      <c r="CA6" s="138">
        <v>46.5</v>
      </c>
      <c r="CB6" s="128">
        <v>5812.5</v>
      </c>
      <c r="CD6" s="317" t="s">
        <v>434</v>
      </c>
      <c r="CE6" s="318"/>
      <c r="CF6" s="370" t="s">
        <v>2</v>
      </c>
      <c r="CG6" s="50" t="s">
        <v>1</v>
      </c>
      <c r="CH6" s="55"/>
      <c r="CI6" s="138">
        <v>18</v>
      </c>
      <c r="CJ6" s="128">
        <v>90</v>
      </c>
      <c r="CK6" s="112"/>
      <c r="CL6" s="317" t="s">
        <v>434</v>
      </c>
      <c r="CM6" s="318"/>
      <c r="CN6" s="370" t="s">
        <v>2</v>
      </c>
      <c r="CO6" s="50" t="s">
        <v>1</v>
      </c>
      <c r="CP6" s="55"/>
      <c r="CQ6" s="138">
        <v>16</v>
      </c>
      <c r="CR6" s="128">
        <v>80</v>
      </c>
      <c r="CS6" s="112"/>
      <c r="CT6" s="317" t="s">
        <v>434</v>
      </c>
      <c r="CU6" s="318"/>
      <c r="CV6" s="370" t="s">
        <v>2</v>
      </c>
      <c r="CW6" s="50" t="s">
        <v>1</v>
      </c>
      <c r="CX6" s="55"/>
      <c r="CY6" s="138">
        <v>8</v>
      </c>
      <c r="CZ6" s="128">
        <v>40</v>
      </c>
      <c r="DA6" s="112"/>
      <c r="DB6" s="317" t="s">
        <v>434</v>
      </c>
      <c r="DC6" s="318"/>
      <c r="DD6" s="372" t="s">
        <v>9</v>
      </c>
      <c r="DE6" s="50" t="s">
        <v>1</v>
      </c>
      <c r="DF6" s="55"/>
      <c r="DG6" s="138">
        <v>40</v>
      </c>
      <c r="DH6" s="128">
        <v>5000</v>
      </c>
      <c r="DI6" s="112"/>
      <c r="DJ6" s="317" t="s">
        <v>434</v>
      </c>
      <c r="DK6" s="318"/>
      <c r="DL6" s="370" t="s">
        <v>2</v>
      </c>
      <c r="DM6" s="50" t="s">
        <v>1</v>
      </c>
      <c r="DN6" s="55"/>
      <c r="DO6" s="51">
        <v>80</v>
      </c>
      <c r="DP6" s="5">
        <v>400</v>
      </c>
      <c r="DQ6" s="112"/>
      <c r="DR6" s="317" t="s">
        <v>434</v>
      </c>
      <c r="DS6" s="318"/>
      <c r="DT6" s="372" t="s">
        <v>9</v>
      </c>
      <c r="DU6" s="50" t="s">
        <v>1</v>
      </c>
      <c r="DV6" s="55"/>
      <c r="DW6" s="138">
        <v>3</v>
      </c>
      <c r="DX6" s="128">
        <v>375</v>
      </c>
      <c r="DY6" s="112"/>
      <c r="DZ6" s="382"/>
      <c r="EA6" s="382"/>
      <c r="EB6" s="358"/>
      <c r="EC6" s="111"/>
      <c r="ED6" s="202"/>
      <c r="EE6" s="202"/>
      <c r="EF6" s="108"/>
      <c r="EG6" s="112"/>
      <c r="EH6" s="382"/>
      <c r="EI6" s="382"/>
      <c r="EJ6" s="358"/>
      <c r="EK6" s="111"/>
      <c r="EL6" s="110"/>
      <c r="EM6" s="181"/>
      <c r="EN6" s="108"/>
      <c r="EO6" s="112"/>
      <c r="EP6" s="382"/>
      <c r="EQ6" s="382"/>
      <c r="ER6" s="358"/>
      <c r="ES6" s="111"/>
      <c r="ET6" s="110"/>
      <c r="EU6" s="181"/>
      <c r="EV6" s="108"/>
    </row>
    <row r="7" spans="1:152" ht="24" customHeight="1" thickBot="1" x14ac:dyDescent="0.3">
      <c r="A7" s="112"/>
      <c r="B7" s="319"/>
      <c r="C7" s="320"/>
      <c r="D7" s="371"/>
      <c r="E7" s="54" t="s">
        <v>3</v>
      </c>
      <c r="F7" s="56"/>
      <c r="G7" s="52">
        <v>1.5</v>
      </c>
      <c r="H7" s="3">
        <v>450</v>
      </c>
      <c r="I7" s="112"/>
      <c r="J7" s="319"/>
      <c r="K7" s="320"/>
      <c r="L7" s="373"/>
      <c r="M7" s="54" t="s">
        <v>3</v>
      </c>
      <c r="N7" s="56"/>
      <c r="O7" s="52">
        <v>6</v>
      </c>
      <c r="P7" s="3">
        <v>1050</v>
      </c>
      <c r="Q7" s="112"/>
      <c r="R7" s="319"/>
      <c r="S7" s="320"/>
      <c r="T7" s="371"/>
      <c r="U7" s="54" t="s">
        <v>3</v>
      </c>
      <c r="V7" s="56"/>
      <c r="W7" s="137">
        <v>3</v>
      </c>
      <c r="X7" s="129">
        <v>900</v>
      </c>
      <c r="Y7" s="112"/>
      <c r="Z7" s="319"/>
      <c r="AA7" s="320"/>
      <c r="AB7" s="371"/>
      <c r="AC7" s="54" t="s">
        <v>3</v>
      </c>
      <c r="AD7" s="56"/>
      <c r="AE7" s="137">
        <v>21</v>
      </c>
      <c r="AF7" s="129">
        <v>6300</v>
      </c>
      <c r="AG7" s="112"/>
      <c r="AH7" s="319"/>
      <c r="AI7" s="320"/>
      <c r="AJ7" s="371"/>
      <c r="AK7" s="54" t="s">
        <v>3</v>
      </c>
      <c r="AL7" s="56"/>
      <c r="AM7" s="137">
        <v>11</v>
      </c>
      <c r="AN7" s="129">
        <v>1925</v>
      </c>
      <c r="AP7" s="319"/>
      <c r="AQ7" s="320"/>
      <c r="AR7" s="371"/>
      <c r="AS7" s="54" t="s">
        <v>3</v>
      </c>
      <c r="AT7" s="56"/>
      <c r="AU7" s="137">
        <v>1.5</v>
      </c>
      <c r="AV7" s="129">
        <v>450</v>
      </c>
      <c r="AX7" s="319"/>
      <c r="AY7" s="320"/>
      <c r="AZ7" s="371"/>
      <c r="BA7" s="54" t="s">
        <v>3</v>
      </c>
      <c r="BB7" s="56"/>
      <c r="BC7" s="137">
        <v>1.2</v>
      </c>
      <c r="BD7" s="129">
        <v>360</v>
      </c>
      <c r="BF7" s="319"/>
      <c r="BG7" s="320"/>
      <c r="BH7" s="371"/>
      <c r="BI7" s="54" t="s">
        <v>3</v>
      </c>
      <c r="BJ7" s="56"/>
      <c r="BK7" s="137">
        <v>3</v>
      </c>
      <c r="BL7" s="129">
        <v>900</v>
      </c>
      <c r="BN7" s="319"/>
      <c r="BO7" s="320"/>
      <c r="BP7" s="373"/>
      <c r="BQ7" s="54" t="s">
        <v>3</v>
      </c>
      <c r="BR7" s="56"/>
      <c r="BS7" s="137">
        <v>30</v>
      </c>
      <c r="BT7" s="129">
        <v>5250</v>
      </c>
      <c r="BV7" s="319"/>
      <c r="BW7" s="320"/>
      <c r="BX7" s="373"/>
      <c r="BY7" s="54" t="s">
        <v>3</v>
      </c>
      <c r="BZ7" s="56"/>
      <c r="CA7" s="137">
        <v>46.5</v>
      </c>
      <c r="CB7" s="129">
        <v>8137.5</v>
      </c>
      <c r="CD7" s="319"/>
      <c r="CE7" s="320"/>
      <c r="CF7" s="371"/>
      <c r="CG7" s="54" t="s">
        <v>3</v>
      </c>
      <c r="CH7" s="56"/>
      <c r="CI7" s="137">
        <v>0.5</v>
      </c>
      <c r="CJ7" s="129">
        <v>150</v>
      </c>
      <c r="CK7" s="112"/>
      <c r="CL7" s="319"/>
      <c r="CM7" s="320"/>
      <c r="CN7" s="371"/>
      <c r="CO7" s="54" t="s">
        <v>3</v>
      </c>
      <c r="CP7" s="56"/>
      <c r="CQ7" s="137">
        <v>0.4</v>
      </c>
      <c r="CR7" s="129">
        <v>120</v>
      </c>
      <c r="CS7" s="112"/>
      <c r="CT7" s="319"/>
      <c r="CU7" s="320"/>
      <c r="CV7" s="371"/>
      <c r="CW7" s="54" t="s">
        <v>3</v>
      </c>
      <c r="CX7" s="56"/>
      <c r="CY7" s="137">
        <v>0.5</v>
      </c>
      <c r="CZ7" s="129">
        <v>150</v>
      </c>
      <c r="DA7" s="112"/>
      <c r="DB7" s="319"/>
      <c r="DC7" s="320"/>
      <c r="DD7" s="373"/>
      <c r="DE7" s="54" t="s">
        <v>3</v>
      </c>
      <c r="DF7" s="56"/>
      <c r="DG7" s="137">
        <v>40</v>
      </c>
      <c r="DH7" s="129">
        <v>7000</v>
      </c>
      <c r="DI7" s="112"/>
      <c r="DJ7" s="319"/>
      <c r="DK7" s="320"/>
      <c r="DL7" s="371"/>
      <c r="DM7" s="54" t="s">
        <v>3</v>
      </c>
      <c r="DN7" s="56"/>
      <c r="DO7" s="52">
        <v>2</v>
      </c>
      <c r="DP7" s="3">
        <v>600</v>
      </c>
      <c r="DQ7" s="112"/>
      <c r="DR7" s="319"/>
      <c r="DS7" s="320"/>
      <c r="DT7" s="373"/>
      <c r="DU7" s="54" t="s">
        <v>3</v>
      </c>
      <c r="DV7" s="56"/>
      <c r="DW7" s="137">
        <v>3</v>
      </c>
      <c r="DX7" s="129">
        <v>525</v>
      </c>
      <c r="DY7" s="112"/>
      <c r="DZ7" s="382"/>
      <c r="EA7" s="382"/>
      <c r="EB7" s="358"/>
      <c r="EC7" s="111"/>
      <c r="ED7" s="202"/>
      <c r="EE7" s="202"/>
      <c r="EF7" s="108"/>
      <c r="EG7" s="112"/>
      <c r="EH7" s="382"/>
      <c r="EI7" s="382"/>
      <c r="EJ7" s="358"/>
      <c r="EK7" s="111"/>
      <c r="EL7" s="110"/>
      <c r="EM7" s="181"/>
      <c r="EN7" s="108"/>
      <c r="EO7" s="112"/>
      <c r="EP7" s="382"/>
      <c r="EQ7" s="382"/>
      <c r="ER7" s="358"/>
      <c r="ES7" s="111"/>
      <c r="ET7" s="110"/>
      <c r="EU7" s="181"/>
      <c r="EV7" s="108"/>
    </row>
    <row r="9" spans="1:152" s="105" customFormat="1" x14ac:dyDescent="0.25">
      <c r="B9" s="107" t="s">
        <v>53</v>
      </c>
      <c r="F9" s="106"/>
      <c r="J9" s="107"/>
      <c r="N9" s="106"/>
      <c r="R9" s="107"/>
      <c r="V9" s="106"/>
      <c r="Z9" s="107"/>
      <c r="AD9" s="106"/>
    </row>
    <row r="10" spans="1:152" ht="15.75" thickBot="1" x14ac:dyDescent="0.3">
      <c r="B10" s="11" t="s">
        <v>464</v>
      </c>
      <c r="J10" s="11"/>
      <c r="R10" s="11"/>
      <c r="Z10" s="11"/>
    </row>
    <row r="11" spans="1:152" s="172" customFormat="1" ht="19.5" thickBot="1" x14ac:dyDescent="0.35">
      <c r="A11" s="170"/>
      <c r="B11" s="396" t="s">
        <v>114</v>
      </c>
      <c r="C11" s="397"/>
      <c r="D11" s="397"/>
      <c r="E11" s="397"/>
      <c r="F11" s="397"/>
      <c r="G11" s="397"/>
      <c r="H11" s="398"/>
      <c r="I11" s="170"/>
      <c r="J11" s="403" t="s">
        <v>354</v>
      </c>
      <c r="K11" s="404"/>
      <c r="L11" s="404"/>
      <c r="M11" s="404"/>
      <c r="N11" s="404"/>
      <c r="O11" s="404"/>
      <c r="P11" s="405"/>
      <c r="Q11" s="170"/>
      <c r="R11" s="399" t="s">
        <v>336</v>
      </c>
      <c r="S11" s="400"/>
      <c r="T11" s="400"/>
      <c r="U11" s="400"/>
      <c r="V11" s="400"/>
      <c r="W11" s="400"/>
      <c r="X11" s="401"/>
      <c r="Y11" s="171"/>
      <c r="Z11" s="399" t="s">
        <v>337</v>
      </c>
      <c r="AA11" s="400"/>
      <c r="AB11" s="400"/>
      <c r="AC11" s="400"/>
      <c r="AD11" s="400"/>
      <c r="AE11" s="400"/>
      <c r="AF11" s="401"/>
      <c r="AG11" s="171"/>
      <c r="AH11" s="399" t="s">
        <v>341</v>
      </c>
      <c r="AI11" s="400"/>
      <c r="AJ11" s="400"/>
      <c r="AK11" s="400"/>
      <c r="AL11" s="400"/>
      <c r="AM11" s="400"/>
      <c r="AN11" s="401"/>
      <c r="AP11" s="403" t="s">
        <v>356</v>
      </c>
      <c r="AQ11" s="404"/>
      <c r="AR11" s="404"/>
      <c r="AS11" s="404"/>
      <c r="AT11" s="404"/>
      <c r="AU11" s="404"/>
      <c r="AV11" s="405"/>
      <c r="AX11" s="399" t="s">
        <v>344</v>
      </c>
      <c r="AY11" s="400"/>
      <c r="AZ11" s="400"/>
      <c r="BA11" s="400"/>
      <c r="BB11" s="400"/>
      <c r="BC11" s="400"/>
      <c r="BD11" s="401"/>
      <c r="BF11" s="399" t="s">
        <v>348</v>
      </c>
      <c r="BG11" s="400"/>
      <c r="BH11" s="400"/>
      <c r="BI11" s="400"/>
      <c r="BJ11" s="400"/>
      <c r="BK11" s="400"/>
      <c r="BL11" s="401"/>
      <c r="BN11" s="399" t="s">
        <v>357</v>
      </c>
      <c r="BO11" s="400"/>
      <c r="BP11" s="400"/>
      <c r="BQ11" s="400"/>
      <c r="BR11" s="400"/>
      <c r="BS11" s="400"/>
      <c r="BT11" s="401"/>
      <c r="BV11" s="399" t="s">
        <v>17</v>
      </c>
      <c r="BW11" s="400"/>
      <c r="BX11" s="400"/>
      <c r="BY11" s="400"/>
      <c r="BZ11" s="400"/>
      <c r="CA11" s="400"/>
      <c r="CB11" s="401"/>
      <c r="CD11" s="402"/>
      <c r="CE11" s="402"/>
      <c r="CF11" s="402"/>
      <c r="CG11" s="402"/>
      <c r="CH11" s="402"/>
      <c r="CI11" s="402"/>
      <c r="CJ11" s="402"/>
      <c r="CL11" s="402"/>
      <c r="CM11" s="402"/>
      <c r="CN11" s="402"/>
      <c r="CO11" s="402"/>
      <c r="CP11" s="402"/>
      <c r="CQ11" s="402"/>
      <c r="CR11" s="402"/>
      <c r="CT11" s="402"/>
      <c r="CU11" s="402"/>
      <c r="CV11" s="402"/>
      <c r="CW11" s="402"/>
      <c r="CX11" s="402"/>
      <c r="CY11" s="402"/>
      <c r="CZ11" s="402"/>
      <c r="DB11" s="402"/>
      <c r="DC11" s="402"/>
      <c r="DD11" s="402"/>
      <c r="DE11" s="402"/>
      <c r="DF11" s="402"/>
      <c r="DG11" s="402"/>
      <c r="DH11" s="402"/>
      <c r="DJ11" s="402"/>
      <c r="DK11" s="402"/>
      <c r="DL11" s="402"/>
      <c r="DM11" s="402"/>
      <c r="DN11" s="402"/>
      <c r="DO11" s="402"/>
      <c r="DP11" s="402"/>
      <c r="DR11" s="402"/>
      <c r="DS11" s="402"/>
      <c r="DT11" s="402"/>
      <c r="DU11" s="402"/>
      <c r="DV11" s="402"/>
      <c r="DW11" s="402"/>
      <c r="DX11" s="402"/>
      <c r="DZ11" s="402"/>
      <c r="EA11" s="402"/>
      <c r="EB11" s="402"/>
      <c r="EC11" s="402"/>
      <c r="ED11" s="402"/>
      <c r="EE11" s="402"/>
      <c r="EF11" s="402"/>
      <c r="EH11" s="402"/>
      <c r="EI11" s="402"/>
      <c r="EJ11" s="402"/>
      <c r="EK11" s="402"/>
      <c r="EL11" s="402"/>
      <c r="EM11" s="402"/>
      <c r="EN11" s="402"/>
      <c r="EP11" s="402"/>
      <c r="EQ11" s="402"/>
      <c r="ER11" s="402"/>
      <c r="ES11" s="402"/>
      <c r="ET11" s="402"/>
      <c r="EU11" s="402"/>
      <c r="EV11" s="402"/>
    </row>
    <row r="12" spans="1:152" s="44" customFormat="1" ht="72" customHeight="1" thickBot="1" x14ac:dyDescent="0.3">
      <c r="B12" s="340" t="s">
        <v>0</v>
      </c>
      <c r="C12" s="341"/>
      <c r="D12" s="340" t="s">
        <v>11</v>
      </c>
      <c r="E12" s="280"/>
      <c r="F12" s="42" t="s">
        <v>23</v>
      </c>
      <c r="G12" s="42" t="s">
        <v>10</v>
      </c>
      <c r="H12" s="48" t="s">
        <v>91</v>
      </c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Y12" s="150"/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G12" s="150"/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291" t="s">
        <v>0</v>
      </c>
      <c r="BO12" s="296"/>
      <c r="BP12" s="280" t="s">
        <v>11</v>
      </c>
      <c r="BQ12" s="292"/>
      <c r="BR12" s="42" t="s">
        <v>23</v>
      </c>
      <c r="BS12" s="42" t="s">
        <v>10</v>
      </c>
      <c r="BT12" s="48" t="s">
        <v>91</v>
      </c>
      <c r="BV12" s="291" t="s">
        <v>0</v>
      </c>
      <c r="BW12" s="296"/>
      <c r="BX12" s="280" t="s">
        <v>11</v>
      </c>
      <c r="BY12" s="292"/>
      <c r="BZ12" s="42" t="s">
        <v>23</v>
      </c>
      <c r="CA12" s="42" t="s">
        <v>10</v>
      </c>
      <c r="CB12" s="48" t="s">
        <v>91</v>
      </c>
      <c r="CD12" s="375"/>
      <c r="CE12" s="375"/>
      <c r="CF12" s="375"/>
      <c r="CG12" s="375"/>
      <c r="CH12" s="123"/>
      <c r="CI12" s="123"/>
      <c r="CJ12" s="123"/>
      <c r="CL12" s="375"/>
      <c r="CM12" s="375"/>
      <c r="CN12" s="375"/>
      <c r="CO12" s="375"/>
      <c r="CP12" s="123"/>
      <c r="CQ12" s="123"/>
      <c r="CR12" s="123"/>
      <c r="CT12" s="375"/>
      <c r="CU12" s="375"/>
      <c r="CV12" s="375"/>
      <c r="CW12" s="375"/>
      <c r="CX12" s="123"/>
      <c r="CY12" s="123"/>
      <c r="CZ12" s="123"/>
      <c r="DB12" s="375"/>
      <c r="DC12" s="375"/>
      <c r="DD12" s="375"/>
      <c r="DE12" s="375"/>
      <c r="DF12" s="123"/>
      <c r="DG12" s="123"/>
      <c r="DH12" s="123"/>
      <c r="DJ12" s="375"/>
      <c r="DK12" s="375"/>
      <c r="DL12" s="375"/>
      <c r="DM12" s="375"/>
      <c r="DN12" s="123"/>
      <c r="DO12" s="123"/>
      <c r="DP12" s="123"/>
      <c r="DR12" s="375"/>
      <c r="DS12" s="375"/>
      <c r="DT12" s="375"/>
      <c r="DU12" s="375"/>
      <c r="DV12" s="123"/>
      <c r="DW12" s="123"/>
      <c r="DX12" s="123"/>
      <c r="DZ12" s="375"/>
      <c r="EA12" s="375"/>
      <c r="EB12" s="375"/>
      <c r="EC12" s="375"/>
      <c r="ED12" s="123"/>
      <c r="EE12" s="123"/>
      <c r="EF12" s="123"/>
      <c r="EH12" s="375"/>
      <c r="EI12" s="375"/>
      <c r="EJ12" s="375"/>
      <c r="EK12" s="375"/>
      <c r="EL12" s="123"/>
      <c r="EM12" s="123"/>
      <c r="EN12" s="123"/>
      <c r="EP12" s="375"/>
      <c r="EQ12" s="375"/>
      <c r="ER12" s="375"/>
      <c r="ES12" s="375"/>
      <c r="ET12" s="123"/>
      <c r="EU12" s="123"/>
      <c r="EV12" s="123"/>
    </row>
    <row r="13" spans="1:152" ht="15" customHeight="1" x14ac:dyDescent="0.25">
      <c r="A13" s="13"/>
      <c r="B13" s="359" t="s">
        <v>2</v>
      </c>
      <c r="C13" s="367"/>
      <c r="D13" s="273" t="s">
        <v>450</v>
      </c>
      <c r="E13" s="15" t="s">
        <v>4</v>
      </c>
      <c r="F13" s="16">
        <v>1</v>
      </c>
      <c r="G13" s="19">
        <f>F13*5</f>
        <v>5</v>
      </c>
      <c r="H13" s="415" t="s">
        <v>456</v>
      </c>
      <c r="I13" s="13"/>
      <c r="J13" s="376" t="s">
        <v>9</v>
      </c>
      <c r="K13" s="377"/>
      <c r="L13" s="412" t="s">
        <v>450</v>
      </c>
      <c r="M13" s="173" t="s">
        <v>4</v>
      </c>
      <c r="N13" s="151"/>
      <c r="O13" s="152"/>
      <c r="P13" s="388" t="s">
        <v>457</v>
      </c>
      <c r="Q13" s="13"/>
      <c r="R13" s="359" t="s">
        <v>2</v>
      </c>
      <c r="S13" s="367"/>
      <c r="T13" s="273" t="s">
        <v>450</v>
      </c>
      <c r="U13" s="15" t="s">
        <v>4</v>
      </c>
      <c r="V13" s="16">
        <v>12</v>
      </c>
      <c r="W13" s="152">
        <f>V13*5</f>
        <v>60</v>
      </c>
      <c r="X13" s="283" t="s">
        <v>458</v>
      </c>
      <c r="Y13" s="125"/>
      <c r="Z13" s="359" t="s">
        <v>2</v>
      </c>
      <c r="AA13" s="367"/>
      <c r="AB13" s="273" t="s">
        <v>450</v>
      </c>
      <c r="AC13" s="15" t="s">
        <v>4</v>
      </c>
      <c r="AD13" s="16">
        <v>36</v>
      </c>
      <c r="AE13" s="19">
        <f>AD13*5</f>
        <v>180</v>
      </c>
      <c r="AF13" s="283" t="s">
        <v>459</v>
      </c>
      <c r="AG13" s="125"/>
      <c r="AH13" s="359" t="s">
        <v>2</v>
      </c>
      <c r="AI13" s="367"/>
      <c r="AJ13" s="273" t="s">
        <v>450</v>
      </c>
      <c r="AK13" s="15" t="s">
        <v>4</v>
      </c>
      <c r="AL13" s="16">
        <v>27</v>
      </c>
      <c r="AM13" s="19">
        <f>AL13*5</f>
        <v>135</v>
      </c>
      <c r="AN13" s="283" t="s">
        <v>460</v>
      </c>
      <c r="AP13" s="359" t="s">
        <v>2</v>
      </c>
      <c r="AQ13" s="367"/>
      <c r="AR13" s="273" t="s">
        <v>450</v>
      </c>
      <c r="AS13" s="15" t="s">
        <v>4</v>
      </c>
      <c r="AT13" s="187"/>
      <c r="AU13" s="188"/>
      <c r="AV13" s="419"/>
      <c r="AX13" s="359" t="s">
        <v>2</v>
      </c>
      <c r="AY13" s="367"/>
      <c r="AZ13" s="412" t="s">
        <v>450</v>
      </c>
      <c r="BA13" s="173" t="s">
        <v>4</v>
      </c>
      <c r="BB13" s="151">
        <v>4</v>
      </c>
      <c r="BC13" s="152">
        <f>BB13*5</f>
        <v>20</v>
      </c>
      <c r="BD13" s="388" t="s">
        <v>462</v>
      </c>
      <c r="BF13" s="359" t="s">
        <v>2</v>
      </c>
      <c r="BG13" s="367"/>
      <c r="BH13" s="273" t="s">
        <v>450</v>
      </c>
      <c r="BI13" s="15" t="s">
        <v>4</v>
      </c>
      <c r="BJ13" s="16">
        <v>10</v>
      </c>
      <c r="BK13" s="19">
        <f>BJ13*5</f>
        <v>50</v>
      </c>
      <c r="BL13" s="283" t="s">
        <v>376</v>
      </c>
      <c r="BN13" s="380" t="s">
        <v>9</v>
      </c>
      <c r="BO13" s="406"/>
      <c r="BP13" s="273" t="s">
        <v>450</v>
      </c>
      <c r="BQ13" s="15" t="s">
        <v>4</v>
      </c>
      <c r="BR13" s="16"/>
      <c r="BS13" s="19"/>
      <c r="BT13" s="283" t="s">
        <v>463</v>
      </c>
      <c r="BV13" s="380" t="s">
        <v>9</v>
      </c>
      <c r="BW13" s="406"/>
      <c r="BX13" s="412" t="s">
        <v>450</v>
      </c>
      <c r="BY13" s="173" t="s">
        <v>4</v>
      </c>
      <c r="BZ13" s="151">
        <v>0.5</v>
      </c>
      <c r="CA13" s="152">
        <f>BZ13*125</f>
        <v>62.5</v>
      </c>
      <c r="CB13" s="388" t="s">
        <v>236</v>
      </c>
      <c r="CD13" s="384"/>
      <c r="CE13" s="384"/>
      <c r="CF13" s="384"/>
      <c r="CG13" s="96"/>
      <c r="CH13" s="96"/>
      <c r="CI13" s="124"/>
      <c r="CJ13" s="382"/>
      <c r="CL13" s="384"/>
      <c r="CM13" s="384"/>
      <c r="CN13" s="384"/>
      <c r="CO13" s="96"/>
      <c r="CP13" s="96"/>
      <c r="CQ13" s="124"/>
      <c r="CR13" s="382"/>
      <c r="CT13" s="384"/>
      <c r="CU13" s="384"/>
      <c r="CV13" s="384"/>
      <c r="CW13" s="96"/>
      <c r="CX13" s="96"/>
      <c r="CY13" s="124"/>
      <c r="CZ13" s="382"/>
      <c r="DB13" s="384"/>
      <c r="DC13" s="384"/>
      <c r="DD13" s="384"/>
      <c r="DE13" s="96"/>
      <c r="DF13" s="96"/>
      <c r="DG13" s="124"/>
      <c r="DH13" s="382"/>
      <c r="DJ13" s="384"/>
      <c r="DK13" s="384"/>
      <c r="DL13" s="384"/>
      <c r="DM13" s="96"/>
      <c r="DN13" s="96"/>
      <c r="DO13" s="124"/>
      <c r="DP13" s="382"/>
      <c r="DR13" s="384"/>
      <c r="DS13" s="384"/>
      <c r="DT13" s="384"/>
      <c r="DU13" s="96"/>
      <c r="DV13" s="96"/>
      <c r="DW13" s="124"/>
      <c r="DX13" s="382"/>
      <c r="DZ13" s="384"/>
      <c r="EA13" s="384"/>
      <c r="EB13" s="384"/>
      <c r="EC13" s="96"/>
      <c r="ED13" s="96"/>
      <c r="EE13" s="124"/>
      <c r="EF13" s="382"/>
      <c r="EH13" s="384"/>
      <c r="EI13" s="384"/>
      <c r="EJ13" s="384"/>
      <c r="EK13" s="96"/>
      <c r="EL13" s="96"/>
      <c r="EM13" s="124"/>
      <c r="EN13" s="382"/>
      <c r="EP13" s="384"/>
      <c r="EQ13" s="384"/>
      <c r="ER13" s="384"/>
      <c r="ES13" s="96"/>
      <c r="ET13" s="96"/>
      <c r="EU13" s="124"/>
      <c r="EV13" s="382"/>
    </row>
    <row r="14" spans="1:152" ht="15" customHeight="1" x14ac:dyDescent="0.25">
      <c r="A14" s="13"/>
      <c r="B14" s="361"/>
      <c r="C14" s="368"/>
      <c r="D14" s="274"/>
      <c r="E14" s="21" t="s">
        <v>5</v>
      </c>
      <c r="F14" s="83">
        <v>1</v>
      </c>
      <c r="G14" s="25">
        <f>F14*5</f>
        <v>5</v>
      </c>
      <c r="H14" s="388"/>
      <c r="I14" s="13"/>
      <c r="J14" s="376"/>
      <c r="K14" s="377"/>
      <c r="L14" s="413"/>
      <c r="M14" s="165" t="s">
        <v>5</v>
      </c>
      <c r="N14" s="153"/>
      <c r="O14" s="154"/>
      <c r="P14" s="388"/>
      <c r="Q14" s="13"/>
      <c r="R14" s="361"/>
      <c r="S14" s="368"/>
      <c r="T14" s="274"/>
      <c r="U14" s="21" t="s">
        <v>5</v>
      </c>
      <c r="V14" s="83">
        <v>12</v>
      </c>
      <c r="W14" s="154">
        <f t="shared" ref="W14:W47" si="0">V14*5</f>
        <v>60</v>
      </c>
      <c r="X14" s="283"/>
      <c r="Y14" s="125"/>
      <c r="Z14" s="361"/>
      <c r="AA14" s="368"/>
      <c r="AB14" s="274"/>
      <c r="AC14" s="21" t="s">
        <v>5</v>
      </c>
      <c r="AD14" s="83">
        <v>36</v>
      </c>
      <c r="AE14" s="25">
        <f t="shared" ref="AE14:AE46" si="1">AD14*5</f>
        <v>180</v>
      </c>
      <c r="AF14" s="283"/>
      <c r="AG14" s="125"/>
      <c r="AH14" s="361"/>
      <c r="AI14" s="368"/>
      <c r="AJ14" s="274"/>
      <c r="AK14" s="21" t="s">
        <v>5</v>
      </c>
      <c r="AL14" s="83">
        <v>27</v>
      </c>
      <c r="AM14" s="25">
        <f t="shared" ref="AM14:AM47" si="2">AL14*5</f>
        <v>135</v>
      </c>
      <c r="AN14" s="283"/>
      <c r="AP14" s="361"/>
      <c r="AQ14" s="368"/>
      <c r="AR14" s="274"/>
      <c r="AS14" s="21" t="s">
        <v>5</v>
      </c>
      <c r="AT14" s="189"/>
      <c r="AU14" s="190"/>
      <c r="AV14" s="419"/>
      <c r="AX14" s="361"/>
      <c r="AY14" s="368"/>
      <c r="AZ14" s="413"/>
      <c r="BA14" s="165" t="s">
        <v>5</v>
      </c>
      <c r="BB14" s="153">
        <v>4</v>
      </c>
      <c r="BC14" s="154">
        <f t="shared" ref="BC14:BC47" si="3">BB14*5</f>
        <v>20</v>
      </c>
      <c r="BD14" s="388"/>
      <c r="BF14" s="361"/>
      <c r="BG14" s="368"/>
      <c r="BH14" s="274"/>
      <c r="BI14" s="21" t="s">
        <v>5</v>
      </c>
      <c r="BJ14" s="83">
        <v>10</v>
      </c>
      <c r="BK14" s="25">
        <f t="shared" ref="BK14:BK47" si="4">BJ14*5</f>
        <v>50</v>
      </c>
      <c r="BL14" s="283"/>
      <c r="BN14" s="376"/>
      <c r="BO14" s="407"/>
      <c r="BP14" s="274"/>
      <c r="BQ14" s="21" t="s">
        <v>5</v>
      </c>
      <c r="BR14" s="83"/>
      <c r="BS14" s="25"/>
      <c r="BT14" s="283"/>
      <c r="BV14" s="376"/>
      <c r="BW14" s="407"/>
      <c r="BX14" s="413"/>
      <c r="BY14" s="165" t="s">
        <v>5</v>
      </c>
      <c r="BZ14" s="153">
        <v>0.5</v>
      </c>
      <c r="CA14" s="154">
        <f>BZ14*125</f>
        <v>62.5</v>
      </c>
      <c r="CB14" s="388"/>
      <c r="CD14" s="384"/>
      <c r="CE14" s="384"/>
      <c r="CF14" s="384"/>
      <c r="CG14" s="96"/>
      <c r="CH14" s="96"/>
      <c r="CI14" s="124"/>
      <c r="CJ14" s="382"/>
      <c r="CL14" s="384"/>
      <c r="CM14" s="384"/>
      <c r="CN14" s="384"/>
      <c r="CO14" s="96"/>
      <c r="CP14" s="96"/>
      <c r="CQ14" s="124"/>
      <c r="CR14" s="382"/>
      <c r="CT14" s="384"/>
      <c r="CU14" s="384"/>
      <c r="CV14" s="384"/>
      <c r="CW14" s="96"/>
      <c r="CX14" s="96"/>
      <c r="CY14" s="124"/>
      <c r="CZ14" s="382"/>
      <c r="DB14" s="384"/>
      <c r="DC14" s="384"/>
      <c r="DD14" s="384"/>
      <c r="DE14" s="96"/>
      <c r="DF14" s="96"/>
      <c r="DG14" s="124"/>
      <c r="DH14" s="382"/>
      <c r="DJ14" s="384"/>
      <c r="DK14" s="384"/>
      <c r="DL14" s="384"/>
      <c r="DM14" s="96"/>
      <c r="DN14" s="96"/>
      <c r="DO14" s="124"/>
      <c r="DP14" s="382"/>
      <c r="DR14" s="384"/>
      <c r="DS14" s="384"/>
      <c r="DT14" s="384"/>
      <c r="DU14" s="96"/>
      <c r="DV14" s="96"/>
      <c r="DW14" s="124"/>
      <c r="DX14" s="382"/>
      <c r="DZ14" s="384"/>
      <c r="EA14" s="384"/>
      <c r="EB14" s="384"/>
      <c r="EC14" s="96"/>
      <c r="ED14" s="96"/>
      <c r="EE14" s="124"/>
      <c r="EF14" s="382"/>
      <c r="EH14" s="384"/>
      <c r="EI14" s="384"/>
      <c r="EJ14" s="384"/>
      <c r="EK14" s="96"/>
      <c r="EL14" s="96"/>
      <c r="EM14" s="124"/>
      <c r="EN14" s="382"/>
      <c r="EP14" s="384"/>
      <c r="EQ14" s="384"/>
      <c r="ER14" s="384"/>
      <c r="ES14" s="96"/>
      <c r="ET14" s="96"/>
      <c r="EU14" s="124"/>
      <c r="EV14" s="382"/>
    </row>
    <row r="15" spans="1:152" ht="15" customHeight="1" x14ac:dyDescent="0.25">
      <c r="A15" s="13"/>
      <c r="B15" s="361"/>
      <c r="C15" s="368"/>
      <c r="D15" s="274"/>
      <c r="E15" s="21" t="s">
        <v>6</v>
      </c>
      <c r="F15" s="16">
        <v>2</v>
      </c>
      <c r="G15" s="25">
        <f>F15*5</f>
        <v>10</v>
      </c>
      <c r="H15" s="388"/>
      <c r="I15" s="13"/>
      <c r="J15" s="376"/>
      <c r="K15" s="377"/>
      <c r="L15" s="413"/>
      <c r="M15" s="165" t="s">
        <v>6</v>
      </c>
      <c r="N15" s="151">
        <v>0.5</v>
      </c>
      <c r="O15" s="154">
        <f>N15*125</f>
        <v>62.5</v>
      </c>
      <c r="P15" s="388"/>
      <c r="Q15" s="13"/>
      <c r="R15" s="361"/>
      <c r="S15" s="368"/>
      <c r="T15" s="274"/>
      <c r="U15" s="21" t="s">
        <v>6</v>
      </c>
      <c r="V15" s="83">
        <v>12</v>
      </c>
      <c r="W15" s="154">
        <f t="shared" si="0"/>
        <v>60</v>
      </c>
      <c r="X15" s="283"/>
      <c r="Y15" s="125"/>
      <c r="Z15" s="361"/>
      <c r="AA15" s="368"/>
      <c r="AB15" s="274"/>
      <c r="AC15" s="21" t="s">
        <v>6</v>
      </c>
      <c r="AD15" s="83">
        <v>36</v>
      </c>
      <c r="AE15" s="25">
        <f t="shared" si="1"/>
        <v>180</v>
      </c>
      <c r="AF15" s="283"/>
      <c r="AG15" s="125"/>
      <c r="AH15" s="361"/>
      <c r="AI15" s="368"/>
      <c r="AJ15" s="274"/>
      <c r="AK15" s="21" t="s">
        <v>6</v>
      </c>
      <c r="AL15" s="83">
        <v>27</v>
      </c>
      <c r="AM15" s="25">
        <f t="shared" si="2"/>
        <v>135</v>
      </c>
      <c r="AN15" s="283"/>
      <c r="AP15" s="361"/>
      <c r="AQ15" s="368"/>
      <c r="AR15" s="274"/>
      <c r="AS15" s="21" t="s">
        <v>6</v>
      </c>
      <c r="AT15" s="189"/>
      <c r="AU15" s="190"/>
      <c r="AV15" s="419"/>
      <c r="AX15" s="361"/>
      <c r="AY15" s="368"/>
      <c r="AZ15" s="413"/>
      <c r="BA15" s="165" t="s">
        <v>6</v>
      </c>
      <c r="BB15" s="151">
        <v>4</v>
      </c>
      <c r="BC15" s="154">
        <f t="shared" si="3"/>
        <v>20</v>
      </c>
      <c r="BD15" s="388"/>
      <c r="BF15" s="361"/>
      <c r="BG15" s="368"/>
      <c r="BH15" s="274"/>
      <c r="BI15" s="21" t="s">
        <v>6</v>
      </c>
      <c r="BJ15" s="83">
        <v>10</v>
      </c>
      <c r="BK15" s="25">
        <f t="shared" si="4"/>
        <v>50</v>
      </c>
      <c r="BL15" s="283"/>
      <c r="BN15" s="376"/>
      <c r="BO15" s="407"/>
      <c r="BP15" s="274"/>
      <c r="BQ15" s="21" t="s">
        <v>6</v>
      </c>
      <c r="BR15" s="83"/>
      <c r="BS15" s="25"/>
      <c r="BT15" s="283"/>
      <c r="BV15" s="376"/>
      <c r="BW15" s="407"/>
      <c r="BX15" s="413"/>
      <c r="BY15" s="165" t="s">
        <v>6</v>
      </c>
      <c r="BZ15" s="151">
        <v>0.5</v>
      </c>
      <c r="CA15" s="154">
        <f>BZ15*125</f>
        <v>62.5</v>
      </c>
      <c r="CB15" s="388"/>
      <c r="CD15" s="384"/>
      <c r="CE15" s="384"/>
      <c r="CF15" s="384"/>
      <c r="CG15" s="96"/>
      <c r="CH15" s="96"/>
      <c r="CI15" s="124"/>
      <c r="CJ15" s="382"/>
      <c r="CL15" s="384"/>
      <c r="CM15" s="384"/>
      <c r="CN15" s="384"/>
      <c r="CO15" s="96"/>
      <c r="CP15" s="96"/>
      <c r="CQ15" s="124"/>
      <c r="CR15" s="382"/>
      <c r="CT15" s="384"/>
      <c r="CU15" s="384"/>
      <c r="CV15" s="384"/>
      <c r="CW15" s="96"/>
      <c r="CX15" s="96"/>
      <c r="CY15" s="124"/>
      <c r="CZ15" s="382"/>
      <c r="DB15" s="384"/>
      <c r="DC15" s="384"/>
      <c r="DD15" s="384"/>
      <c r="DE15" s="96"/>
      <c r="DF15" s="96"/>
      <c r="DG15" s="124"/>
      <c r="DH15" s="382"/>
      <c r="DJ15" s="384"/>
      <c r="DK15" s="384"/>
      <c r="DL15" s="384"/>
      <c r="DM15" s="96"/>
      <c r="DN15" s="96"/>
      <c r="DO15" s="124"/>
      <c r="DP15" s="382"/>
      <c r="DR15" s="384"/>
      <c r="DS15" s="384"/>
      <c r="DT15" s="384"/>
      <c r="DU15" s="96"/>
      <c r="DV15" s="96"/>
      <c r="DW15" s="124"/>
      <c r="DX15" s="382"/>
      <c r="DZ15" s="384"/>
      <c r="EA15" s="384"/>
      <c r="EB15" s="384"/>
      <c r="EC15" s="96"/>
      <c r="ED15" s="96"/>
      <c r="EE15" s="124"/>
      <c r="EF15" s="382"/>
      <c r="EH15" s="384"/>
      <c r="EI15" s="384"/>
      <c r="EJ15" s="384"/>
      <c r="EK15" s="96"/>
      <c r="EL15" s="96"/>
      <c r="EM15" s="124"/>
      <c r="EN15" s="382"/>
      <c r="EP15" s="384"/>
      <c r="EQ15" s="384"/>
      <c r="ER15" s="384"/>
      <c r="ES15" s="96"/>
      <c r="ET15" s="96"/>
      <c r="EU15" s="124"/>
      <c r="EV15" s="382"/>
    </row>
    <row r="16" spans="1:152" ht="15" customHeight="1" x14ac:dyDescent="0.25">
      <c r="A16" s="13"/>
      <c r="B16" s="361"/>
      <c r="C16" s="368"/>
      <c r="D16" s="274"/>
      <c r="E16" s="21" t="s">
        <v>5</v>
      </c>
      <c r="F16" s="83">
        <v>2</v>
      </c>
      <c r="G16" s="25">
        <f>F16*5</f>
        <v>10</v>
      </c>
      <c r="H16" s="388"/>
      <c r="I16" s="13"/>
      <c r="J16" s="376"/>
      <c r="K16" s="377"/>
      <c r="L16" s="413"/>
      <c r="M16" s="165" t="s">
        <v>5</v>
      </c>
      <c r="N16" s="153"/>
      <c r="O16" s="154"/>
      <c r="P16" s="388"/>
      <c r="Q16" s="13"/>
      <c r="R16" s="361"/>
      <c r="S16" s="368"/>
      <c r="T16" s="274"/>
      <c r="U16" s="21" t="s">
        <v>5</v>
      </c>
      <c r="V16" s="83">
        <v>12</v>
      </c>
      <c r="W16" s="166">
        <f t="shared" si="0"/>
        <v>60</v>
      </c>
      <c r="X16" s="283"/>
      <c r="Y16" s="125"/>
      <c r="Z16" s="361"/>
      <c r="AA16" s="368"/>
      <c r="AB16" s="274"/>
      <c r="AC16" s="21" t="s">
        <v>5</v>
      </c>
      <c r="AD16" s="83">
        <v>36</v>
      </c>
      <c r="AE16" s="25">
        <f t="shared" si="1"/>
        <v>180</v>
      </c>
      <c r="AF16" s="283"/>
      <c r="AG16" s="125"/>
      <c r="AH16" s="361"/>
      <c r="AI16" s="368"/>
      <c r="AJ16" s="274"/>
      <c r="AK16" s="21" t="s">
        <v>5</v>
      </c>
      <c r="AL16" s="83">
        <v>27</v>
      </c>
      <c r="AM16" s="25">
        <f t="shared" si="2"/>
        <v>135</v>
      </c>
      <c r="AN16" s="283"/>
      <c r="AP16" s="361"/>
      <c r="AQ16" s="368"/>
      <c r="AR16" s="274"/>
      <c r="AS16" s="21" t="s">
        <v>5</v>
      </c>
      <c r="AT16" s="189"/>
      <c r="AU16" s="190"/>
      <c r="AV16" s="419"/>
      <c r="AX16" s="361"/>
      <c r="AY16" s="368"/>
      <c r="AZ16" s="413"/>
      <c r="BA16" s="165" t="s">
        <v>5</v>
      </c>
      <c r="BB16" s="153">
        <v>4</v>
      </c>
      <c r="BC16" s="166">
        <f t="shared" si="3"/>
        <v>20</v>
      </c>
      <c r="BD16" s="388"/>
      <c r="BF16" s="361"/>
      <c r="BG16" s="368"/>
      <c r="BH16" s="274"/>
      <c r="BI16" s="21" t="s">
        <v>5</v>
      </c>
      <c r="BJ16" s="83">
        <v>10</v>
      </c>
      <c r="BK16" s="25">
        <f t="shared" si="4"/>
        <v>50</v>
      </c>
      <c r="BL16" s="283"/>
      <c r="BN16" s="376"/>
      <c r="BO16" s="407"/>
      <c r="BP16" s="274"/>
      <c r="BQ16" s="21" t="s">
        <v>5</v>
      </c>
      <c r="BR16" s="83"/>
      <c r="BS16" s="25"/>
      <c r="BT16" s="283"/>
      <c r="BV16" s="376"/>
      <c r="BW16" s="407"/>
      <c r="BX16" s="413"/>
      <c r="BY16" s="165" t="s">
        <v>5</v>
      </c>
      <c r="BZ16" s="153">
        <v>0.5</v>
      </c>
      <c r="CA16" s="166">
        <f>BZ16*125</f>
        <v>62.5</v>
      </c>
      <c r="CB16" s="388"/>
      <c r="CD16" s="384"/>
      <c r="CE16" s="384"/>
      <c r="CF16" s="384"/>
      <c r="CG16" s="96"/>
      <c r="CH16" s="96"/>
      <c r="CI16" s="124"/>
      <c r="CJ16" s="382"/>
      <c r="CL16" s="384"/>
      <c r="CM16" s="384"/>
      <c r="CN16" s="384"/>
      <c r="CO16" s="96"/>
      <c r="CP16" s="96"/>
      <c r="CQ16" s="124"/>
      <c r="CR16" s="382"/>
      <c r="CT16" s="384"/>
      <c r="CU16" s="384"/>
      <c r="CV16" s="384"/>
      <c r="CW16" s="96"/>
      <c r="CX16" s="96"/>
      <c r="CY16" s="124"/>
      <c r="CZ16" s="382"/>
      <c r="DB16" s="384"/>
      <c r="DC16" s="384"/>
      <c r="DD16" s="384"/>
      <c r="DE16" s="96"/>
      <c r="DF16" s="96"/>
      <c r="DG16" s="124"/>
      <c r="DH16" s="382"/>
      <c r="DJ16" s="384"/>
      <c r="DK16" s="384"/>
      <c r="DL16" s="384"/>
      <c r="DM16" s="96"/>
      <c r="DN16" s="96"/>
      <c r="DO16" s="124"/>
      <c r="DP16" s="382"/>
      <c r="DR16" s="384"/>
      <c r="DS16" s="384"/>
      <c r="DT16" s="384"/>
      <c r="DU16" s="96"/>
      <c r="DV16" s="96"/>
      <c r="DW16" s="124"/>
      <c r="DX16" s="382"/>
      <c r="DZ16" s="384"/>
      <c r="EA16" s="384"/>
      <c r="EB16" s="384"/>
      <c r="EC16" s="96"/>
      <c r="ED16" s="96"/>
      <c r="EE16" s="124"/>
      <c r="EF16" s="382"/>
      <c r="EH16" s="384"/>
      <c r="EI16" s="384"/>
      <c r="EJ16" s="384"/>
      <c r="EK16" s="96"/>
      <c r="EL16" s="96"/>
      <c r="EM16" s="124"/>
      <c r="EN16" s="382"/>
      <c r="EP16" s="384"/>
      <c r="EQ16" s="384"/>
      <c r="ER16" s="384"/>
      <c r="ES16" s="96"/>
      <c r="ET16" s="96"/>
      <c r="EU16" s="124"/>
      <c r="EV16" s="382"/>
    </row>
    <row r="17" spans="1:152" ht="15" customHeight="1" x14ac:dyDescent="0.25">
      <c r="A17" s="13"/>
      <c r="B17" s="361"/>
      <c r="C17" s="368"/>
      <c r="D17" s="274"/>
      <c r="E17" s="21" t="s">
        <v>7</v>
      </c>
      <c r="F17" s="16">
        <v>1</v>
      </c>
      <c r="G17" s="25">
        <f>F17*5</f>
        <v>5</v>
      </c>
      <c r="H17" s="388"/>
      <c r="I17" s="13"/>
      <c r="J17" s="376"/>
      <c r="K17" s="377"/>
      <c r="L17" s="413"/>
      <c r="M17" s="165" t="s">
        <v>7</v>
      </c>
      <c r="N17" s="151"/>
      <c r="O17" s="154"/>
      <c r="P17" s="388"/>
      <c r="Q17" s="13"/>
      <c r="R17" s="361"/>
      <c r="S17" s="368"/>
      <c r="T17" s="274"/>
      <c r="U17" s="21" t="s">
        <v>7</v>
      </c>
      <c r="V17" s="83">
        <v>12</v>
      </c>
      <c r="W17" s="166">
        <f t="shared" si="0"/>
        <v>60</v>
      </c>
      <c r="X17" s="283"/>
      <c r="Y17" s="125"/>
      <c r="Z17" s="361"/>
      <c r="AA17" s="368"/>
      <c r="AB17" s="274"/>
      <c r="AC17" s="21" t="s">
        <v>7</v>
      </c>
      <c r="AD17" s="83">
        <v>36</v>
      </c>
      <c r="AE17" s="25">
        <f t="shared" si="1"/>
        <v>180</v>
      </c>
      <c r="AF17" s="283"/>
      <c r="AG17" s="125"/>
      <c r="AH17" s="361"/>
      <c r="AI17" s="368"/>
      <c r="AJ17" s="274"/>
      <c r="AK17" s="21" t="s">
        <v>7</v>
      </c>
      <c r="AL17" s="83">
        <v>27</v>
      </c>
      <c r="AM17" s="25">
        <f t="shared" si="2"/>
        <v>135</v>
      </c>
      <c r="AN17" s="283"/>
      <c r="AP17" s="361"/>
      <c r="AQ17" s="368"/>
      <c r="AR17" s="274"/>
      <c r="AS17" s="21" t="s">
        <v>7</v>
      </c>
      <c r="AT17" s="189"/>
      <c r="AU17" s="190"/>
      <c r="AV17" s="419"/>
      <c r="AX17" s="361"/>
      <c r="AY17" s="368"/>
      <c r="AZ17" s="413"/>
      <c r="BA17" s="165" t="s">
        <v>7</v>
      </c>
      <c r="BB17" s="151">
        <v>4</v>
      </c>
      <c r="BC17" s="166">
        <f t="shared" si="3"/>
        <v>20</v>
      </c>
      <c r="BD17" s="388"/>
      <c r="BF17" s="361"/>
      <c r="BG17" s="368"/>
      <c r="BH17" s="274"/>
      <c r="BI17" s="21" t="s">
        <v>7</v>
      </c>
      <c r="BJ17" s="83">
        <v>10</v>
      </c>
      <c r="BK17" s="25">
        <f t="shared" si="4"/>
        <v>50</v>
      </c>
      <c r="BL17" s="283"/>
      <c r="BN17" s="376"/>
      <c r="BO17" s="407"/>
      <c r="BP17" s="274"/>
      <c r="BQ17" s="21" t="s">
        <v>7</v>
      </c>
      <c r="BR17" s="83">
        <v>1</v>
      </c>
      <c r="BS17" s="25">
        <f>BR17*125</f>
        <v>125</v>
      </c>
      <c r="BT17" s="283"/>
      <c r="BV17" s="376"/>
      <c r="BW17" s="407"/>
      <c r="BX17" s="413"/>
      <c r="BY17" s="165" t="s">
        <v>7</v>
      </c>
      <c r="BZ17" s="151">
        <v>0.5</v>
      </c>
      <c r="CA17" s="166">
        <f>BZ17*125</f>
        <v>62.5</v>
      </c>
      <c r="CB17" s="388"/>
      <c r="CD17" s="384"/>
      <c r="CE17" s="384"/>
      <c r="CF17" s="384"/>
      <c r="CG17" s="96"/>
      <c r="CH17" s="96"/>
      <c r="CI17" s="124"/>
      <c r="CJ17" s="382"/>
      <c r="CL17" s="384"/>
      <c r="CM17" s="384"/>
      <c r="CN17" s="384"/>
      <c r="CO17" s="96"/>
      <c r="CP17" s="96"/>
      <c r="CQ17" s="124"/>
      <c r="CR17" s="382"/>
      <c r="CT17" s="384"/>
      <c r="CU17" s="384"/>
      <c r="CV17" s="384"/>
      <c r="CW17" s="96"/>
      <c r="CX17" s="96"/>
      <c r="CY17" s="124"/>
      <c r="CZ17" s="382"/>
      <c r="DB17" s="384"/>
      <c r="DC17" s="384"/>
      <c r="DD17" s="384"/>
      <c r="DE17" s="96"/>
      <c r="DF17" s="96"/>
      <c r="DG17" s="124"/>
      <c r="DH17" s="382"/>
      <c r="DJ17" s="384"/>
      <c r="DK17" s="384"/>
      <c r="DL17" s="384"/>
      <c r="DM17" s="96"/>
      <c r="DN17" s="96"/>
      <c r="DO17" s="124"/>
      <c r="DP17" s="382"/>
      <c r="DR17" s="384"/>
      <c r="DS17" s="384"/>
      <c r="DT17" s="384"/>
      <c r="DU17" s="96"/>
      <c r="DV17" s="96"/>
      <c r="DW17" s="124"/>
      <c r="DX17" s="382"/>
      <c r="DZ17" s="384"/>
      <c r="EA17" s="384"/>
      <c r="EB17" s="384"/>
      <c r="EC17" s="96"/>
      <c r="ED17" s="96"/>
      <c r="EE17" s="124"/>
      <c r="EF17" s="382"/>
      <c r="EH17" s="384"/>
      <c r="EI17" s="384"/>
      <c r="EJ17" s="384"/>
      <c r="EK17" s="96"/>
      <c r="EL17" s="96"/>
      <c r="EM17" s="124"/>
      <c r="EN17" s="382"/>
      <c r="EP17" s="384"/>
      <c r="EQ17" s="384"/>
      <c r="ER17" s="384"/>
      <c r="ES17" s="96"/>
      <c r="ET17" s="96"/>
      <c r="EU17" s="124"/>
      <c r="EV17" s="382"/>
    </row>
    <row r="18" spans="1:152" ht="15" customHeight="1" x14ac:dyDescent="0.25">
      <c r="A18" s="13"/>
      <c r="B18" s="361"/>
      <c r="C18" s="368"/>
      <c r="D18" s="274"/>
      <c r="E18" s="27" t="s">
        <v>8</v>
      </c>
      <c r="F18" s="22"/>
      <c r="G18" s="25"/>
      <c r="H18" s="388"/>
      <c r="I18" s="13"/>
      <c r="J18" s="376"/>
      <c r="K18" s="377"/>
      <c r="L18" s="413"/>
      <c r="M18" s="168" t="s">
        <v>8</v>
      </c>
      <c r="N18" s="156"/>
      <c r="O18" s="154"/>
      <c r="P18" s="388"/>
      <c r="Q18" s="13"/>
      <c r="R18" s="361"/>
      <c r="S18" s="368"/>
      <c r="T18" s="274"/>
      <c r="U18" s="27" t="s">
        <v>8</v>
      </c>
      <c r="V18" s="22">
        <v>12</v>
      </c>
      <c r="W18" s="154">
        <f t="shared" si="0"/>
        <v>60</v>
      </c>
      <c r="X18" s="283"/>
      <c r="Y18" s="125"/>
      <c r="Z18" s="361"/>
      <c r="AA18" s="368"/>
      <c r="AB18" s="274"/>
      <c r="AC18" s="27" t="s">
        <v>8</v>
      </c>
      <c r="AD18" s="22">
        <v>36</v>
      </c>
      <c r="AE18" s="25">
        <f t="shared" si="1"/>
        <v>180</v>
      </c>
      <c r="AF18" s="283"/>
      <c r="AG18" s="125"/>
      <c r="AH18" s="361"/>
      <c r="AI18" s="368"/>
      <c r="AJ18" s="274"/>
      <c r="AK18" s="27" t="s">
        <v>8</v>
      </c>
      <c r="AL18" s="22">
        <v>27</v>
      </c>
      <c r="AM18" s="25">
        <f t="shared" si="2"/>
        <v>135</v>
      </c>
      <c r="AN18" s="283"/>
      <c r="AP18" s="361"/>
      <c r="AQ18" s="368"/>
      <c r="AR18" s="274"/>
      <c r="AS18" s="27" t="s">
        <v>8</v>
      </c>
      <c r="AT18" s="191"/>
      <c r="AU18" s="190"/>
      <c r="AV18" s="419"/>
      <c r="AX18" s="361"/>
      <c r="AY18" s="368"/>
      <c r="AZ18" s="413"/>
      <c r="BA18" s="168" t="s">
        <v>8</v>
      </c>
      <c r="BB18" s="156">
        <v>4</v>
      </c>
      <c r="BC18" s="154">
        <f t="shared" si="3"/>
        <v>20</v>
      </c>
      <c r="BD18" s="388"/>
      <c r="BF18" s="361"/>
      <c r="BG18" s="368"/>
      <c r="BH18" s="274"/>
      <c r="BI18" s="27" t="s">
        <v>8</v>
      </c>
      <c r="BJ18" s="22">
        <v>9</v>
      </c>
      <c r="BK18" s="25">
        <f t="shared" si="4"/>
        <v>45</v>
      </c>
      <c r="BL18" s="283"/>
      <c r="BN18" s="376"/>
      <c r="BO18" s="407"/>
      <c r="BP18" s="274"/>
      <c r="BQ18" s="27" t="s">
        <v>8</v>
      </c>
      <c r="BR18" s="22"/>
      <c r="BS18" s="25"/>
      <c r="BT18" s="283"/>
      <c r="BV18" s="376"/>
      <c r="BW18" s="407"/>
      <c r="BX18" s="413"/>
      <c r="BY18" s="168" t="s">
        <v>8</v>
      </c>
      <c r="BZ18" s="156"/>
      <c r="CA18" s="154"/>
      <c r="CB18" s="388"/>
      <c r="CD18" s="384"/>
      <c r="CE18" s="384"/>
      <c r="CF18" s="384"/>
      <c r="CG18" s="96"/>
      <c r="CH18" s="96"/>
      <c r="CI18" s="124"/>
      <c r="CJ18" s="382"/>
      <c r="CL18" s="384"/>
      <c r="CM18" s="384"/>
      <c r="CN18" s="384"/>
      <c r="CO18" s="96"/>
      <c r="CP18" s="96"/>
      <c r="CQ18" s="124"/>
      <c r="CR18" s="382"/>
      <c r="CT18" s="384"/>
      <c r="CU18" s="384"/>
      <c r="CV18" s="384"/>
      <c r="CW18" s="96"/>
      <c r="CX18" s="96"/>
      <c r="CY18" s="124"/>
      <c r="CZ18" s="382"/>
      <c r="DB18" s="384"/>
      <c r="DC18" s="384"/>
      <c r="DD18" s="384"/>
      <c r="DE18" s="96"/>
      <c r="DF18" s="96"/>
      <c r="DG18" s="124"/>
      <c r="DH18" s="382"/>
      <c r="DJ18" s="384"/>
      <c r="DK18" s="384"/>
      <c r="DL18" s="384"/>
      <c r="DM18" s="96"/>
      <c r="DN18" s="96"/>
      <c r="DO18" s="124"/>
      <c r="DP18" s="382"/>
      <c r="DR18" s="384"/>
      <c r="DS18" s="384"/>
      <c r="DT18" s="384"/>
      <c r="DU18" s="96"/>
      <c r="DV18" s="96"/>
      <c r="DW18" s="124"/>
      <c r="DX18" s="382"/>
      <c r="DZ18" s="384"/>
      <c r="EA18" s="384"/>
      <c r="EB18" s="384"/>
      <c r="EC18" s="96"/>
      <c r="ED18" s="96"/>
      <c r="EE18" s="124"/>
      <c r="EF18" s="382"/>
      <c r="EH18" s="384"/>
      <c r="EI18" s="384"/>
      <c r="EJ18" s="384"/>
      <c r="EK18" s="96"/>
      <c r="EL18" s="96"/>
      <c r="EM18" s="124"/>
      <c r="EN18" s="382"/>
      <c r="EP18" s="384"/>
      <c r="EQ18" s="384"/>
      <c r="ER18" s="384"/>
      <c r="ES18" s="96"/>
      <c r="ET18" s="96"/>
      <c r="EU18" s="124"/>
      <c r="EV18" s="382"/>
    </row>
    <row r="19" spans="1:152" ht="15" customHeight="1" thickBot="1" x14ac:dyDescent="0.3">
      <c r="A19" s="13"/>
      <c r="B19" s="363"/>
      <c r="C19" s="369"/>
      <c r="D19" s="275"/>
      <c r="E19" s="15" t="s">
        <v>8</v>
      </c>
      <c r="F19" s="28"/>
      <c r="G19" s="29"/>
      <c r="H19" s="389"/>
      <c r="I19" s="13"/>
      <c r="J19" s="378"/>
      <c r="K19" s="379"/>
      <c r="L19" s="414"/>
      <c r="M19" s="173" t="s">
        <v>8</v>
      </c>
      <c r="N19" s="157"/>
      <c r="O19" s="158"/>
      <c r="P19" s="389"/>
      <c r="Q19" s="13"/>
      <c r="R19" s="363"/>
      <c r="S19" s="369"/>
      <c r="T19" s="275"/>
      <c r="U19" s="15" t="s">
        <v>8</v>
      </c>
      <c r="V19" s="28">
        <v>12</v>
      </c>
      <c r="W19" s="158">
        <f t="shared" si="0"/>
        <v>60</v>
      </c>
      <c r="X19" s="284"/>
      <c r="Y19" s="125"/>
      <c r="Z19" s="363"/>
      <c r="AA19" s="369"/>
      <c r="AB19" s="275"/>
      <c r="AC19" s="15" t="s">
        <v>8</v>
      </c>
      <c r="AD19" s="28">
        <v>36</v>
      </c>
      <c r="AE19" s="29">
        <f t="shared" si="1"/>
        <v>180</v>
      </c>
      <c r="AF19" s="284"/>
      <c r="AG19" s="125"/>
      <c r="AH19" s="363"/>
      <c r="AI19" s="369"/>
      <c r="AJ19" s="275"/>
      <c r="AK19" s="15" t="s">
        <v>8</v>
      </c>
      <c r="AL19" s="28">
        <v>27</v>
      </c>
      <c r="AM19" s="29">
        <f t="shared" si="2"/>
        <v>135</v>
      </c>
      <c r="AN19" s="284"/>
      <c r="AP19" s="363"/>
      <c r="AQ19" s="369"/>
      <c r="AR19" s="275"/>
      <c r="AS19" s="15" t="s">
        <v>8</v>
      </c>
      <c r="AT19" s="192"/>
      <c r="AU19" s="193"/>
      <c r="AV19" s="420"/>
      <c r="AX19" s="363"/>
      <c r="AY19" s="369"/>
      <c r="AZ19" s="414"/>
      <c r="BA19" s="173" t="s">
        <v>8</v>
      </c>
      <c r="BB19" s="157">
        <v>3</v>
      </c>
      <c r="BC19" s="158">
        <f t="shared" si="3"/>
        <v>15</v>
      </c>
      <c r="BD19" s="389"/>
      <c r="BF19" s="363"/>
      <c r="BG19" s="369"/>
      <c r="BH19" s="275"/>
      <c r="BI19" s="15" t="s">
        <v>8</v>
      </c>
      <c r="BJ19" s="28">
        <v>9</v>
      </c>
      <c r="BK19" s="29">
        <f t="shared" si="4"/>
        <v>45</v>
      </c>
      <c r="BL19" s="284"/>
      <c r="BN19" s="378"/>
      <c r="BO19" s="408"/>
      <c r="BP19" s="275"/>
      <c r="BQ19" s="15" t="s">
        <v>8</v>
      </c>
      <c r="BR19" s="28"/>
      <c r="BS19" s="29"/>
      <c r="BT19" s="284"/>
      <c r="BV19" s="378"/>
      <c r="BW19" s="408"/>
      <c r="BX19" s="414"/>
      <c r="BY19" s="173" t="s">
        <v>8</v>
      </c>
      <c r="BZ19" s="157"/>
      <c r="CA19" s="158"/>
      <c r="CB19" s="389"/>
      <c r="CD19" s="384"/>
      <c r="CE19" s="384"/>
      <c r="CF19" s="384"/>
      <c r="CG19" s="96"/>
      <c r="CH19" s="96"/>
      <c r="CI19" s="124"/>
      <c r="CJ19" s="382"/>
      <c r="CL19" s="384"/>
      <c r="CM19" s="384"/>
      <c r="CN19" s="384"/>
      <c r="CO19" s="96"/>
      <c r="CP19" s="96"/>
      <c r="CQ19" s="124"/>
      <c r="CR19" s="382"/>
      <c r="CT19" s="384"/>
      <c r="CU19" s="384"/>
      <c r="CV19" s="384"/>
      <c r="CW19" s="96"/>
      <c r="CX19" s="96"/>
      <c r="CY19" s="124"/>
      <c r="CZ19" s="382"/>
      <c r="DB19" s="384"/>
      <c r="DC19" s="384"/>
      <c r="DD19" s="384"/>
      <c r="DE19" s="96"/>
      <c r="DF19" s="96"/>
      <c r="DG19" s="124"/>
      <c r="DH19" s="382"/>
      <c r="DJ19" s="384"/>
      <c r="DK19" s="384"/>
      <c r="DL19" s="384"/>
      <c r="DM19" s="96"/>
      <c r="DN19" s="96"/>
      <c r="DO19" s="124"/>
      <c r="DP19" s="382"/>
      <c r="DR19" s="384"/>
      <c r="DS19" s="384"/>
      <c r="DT19" s="384"/>
      <c r="DU19" s="96"/>
      <c r="DV19" s="96"/>
      <c r="DW19" s="124"/>
      <c r="DX19" s="382"/>
      <c r="DZ19" s="384"/>
      <c r="EA19" s="384"/>
      <c r="EB19" s="384"/>
      <c r="EC19" s="96"/>
      <c r="ED19" s="96"/>
      <c r="EE19" s="124"/>
      <c r="EF19" s="382"/>
      <c r="EH19" s="384"/>
      <c r="EI19" s="384"/>
      <c r="EJ19" s="384"/>
      <c r="EK19" s="96"/>
      <c r="EL19" s="96"/>
      <c r="EM19" s="124"/>
      <c r="EN19" s="382"/>
      <c r="EP19" s="384"/>
      <c r="EQ19" s="384"/>
      <c r="ER19" s="384"/>
      <c r="ES19" s="96"/>
      <c r="ET19" s="96"/>
      <c r="EU19" s="124"/>
      <c r="EV19" s="382"/>
    </row>
    <row r="20" spans="1:152" ht="15" customHeight="1" x14ac:dyDescent="0.25">
      <c r="A20" s="13"/>
      <c r="B20" s="359" t="s">
        <v>2</v>
      </c>
      <c r="C20" s="367"/>
      <c r="D20" s="273" t="s">
        <v>451</v>
      </c>
      <c r="E20" s="30" t="s">
        <v>4</v>
      </c>
      <c r="F20" s="16">
        <v>1</v>
      </c>
      <c r="G20" s="19">
        <f>F20*5</f>
        <v>5</v>
      </c>
      <c r="H20" s="415" t="s">
        <v>456</v>
      </c>
      <c r="I20" s="13"/>
      <c r="J20" s="380" t="s">
        <v>9</v>
      </c>
      <c r="K20" s="381"/>
      <c r="L20" s="412" t="s">
        <v>451</v>
      </c>
      <c r="M20" s="164" t="s">
        <v>4</v>
      </c>
      <c r="N20" s="151"/>
      <c r="O20" s="152"/>
      <c r="P20" s="388" t="s">
        <v>457</v>
      </c>
      <c r="Q20" s="13"/>
      <c r="R20" s="359" t="s">
        <v>2</v>
      </c>
      <c r="S20" s="367"/>
      <c r="T20" s="273" t="s">
        <v>451</v>
      </c>
      <c r="U20" s="30" t="s">
        <v>4</v>
      </c>
      <c r="V20" s="16">
        <v>12</v>
      </c>
      <c r="W20" s="152">
        <f t="shared" si="0"/>
        <v>60</v>
      </c>
      <c r="X20" s="283"/>
      <c r="Y20" s="125"/>
      <c r="Z20" s="359" t="s">
        <v>2</v>
      </c>
      <c r="AA20" s="367"/>
      <c r="AB20" s="273" t="s">
        <v>451</v>
      </c>
      <c r="AC20" s="30" t="s">
        <v>4</v>
      </c>
      <c r="AD20" s="16">
        <v>36</v>
      </c>
      <c r="AE20" s="19">
        <f t="shared" si="1"/>
        <v>180</v>
      </c>
      <c r="AF20" s="283" t="s">
        <v>459</v>
      </c>
      <c r="AG20" s="125"/>
      <c r="AH20" s="359" t="s">
        <v>2</v>
      </c>
      <c r="AI20" s="367"/>
      <c r="AJ20" s="273" t="s">
        <v>451</v>
      </c>
      <c r="AK20" s="30" t="s">
        <v>4</v>
      </c>
      <c r="AL20" s="16">
        <v>27</v>
      </c>
      <c r="AM20" s="19">
        <f t="shared" si="2"/>
        <v>135</v>
      </c>
      <c r="AN20" s="283" t="s">
        <v>460</v>
      </c>
      <c r="AP20" s="359" t="s">
        <v>2</v>
      </c>
      <c r="AQ20" s="367"/>
      <c r="AR20" s="273" t="s">
        <v>451</v>
      </c>
      <c r="AS20" s="30" t="s">
        <v>4</v>
      </c>
      <c r="AT20" s="151">
        <v>3</v>
      </c>
      <c r="AU20" s="152">
        <f>AT20*5</f>
        <v>15</v>
      </c>
      <c r="AV20" s="283" t="s">
        <v>461</v>
      </c>
      <c r="AX20" s="359" t="s">
        <v>2</v>
      </c>
      <c r="AY20" s="367"/>
      <c r="AZ20" s="412" t="s">
        <v>451</v>
      </c>
      <c r="BA20" s="164" t="s">
        <v>4</v>
      </c>
      <c r="BB20" s="151">
        <v>4</v>
      </c>
      <c r="BC20" s="152">
        <f t="shared" si="3"/>
        <v>20</v>
      </c>
      <c r="BD20" s="388" t="s">
        <v>462</v>
      </c>
      <c r="BF20" s="359" t="s">
        <v>2</v>
      </c>
      <c r="BG20" s="367"/>
      <c r="BH20" s="273" t="s">
        <v>451</v>
      </c>
      <c r="BI20" s="30" t="s">
        <v>4</v>
      </c>
      <c r="BJ20" s="16">
        <v>10</v>
      </c>
      <c r="BK20" s="152">
        <f t="shared" si="4"/>
        <v>50</v>
      </c>
      <c r="BL20" s="283"/>
      <c r="BN20" s="380" t="s">
        <v>9</v>
      </c>
      <c r="BO20" s="406"/>
      <c r="BP20" s="416" t="s">
        <v>451</v>
      </c>
      <c r="BQ20" s="197" t="s">
        <v>4</v>
      </c>
      <c r="BR20" s="187"/>
      <c r="BS20" s="188"/>
      <c r="BT20" s="419"/>
      <c r="BV20" s="380" t="s">
        <v>9</v>
      </c>
      <c r="BW20" s="406"/>
      <c r="BX20" s="412" t="s">
        <v>451</v>
      </c>
      <c r="BY20" s="164" t="s">
        <v>4</v>
      </c>
      <c r="BZ20" s="151">
        <v>0.5</v>
      </c>
      <c r="CA20" s="152">
        <f t="shared" ref="CA20:CA45" si="5">BZ20*125</f>
        <v>62.5</v>
      </c>
      <c r="CB20" s="388" t="s">
        <v>236</v>
      </c>
      <c r="CD20" s="384"/>
      <c r="CE20" s="384"/>
      <c r="CF20" s="384"/>
      <c r="CG20" s="96"/>
      <c r="CH20" s="96"/>
      <c r="CI20" s="124"/>
      <c r="CJ20" s="382"/>
      <c r="CL20" s="384"/>
      <c r="CM20" s="384"/>
      <c r="CN20" s="384"/>
      <c r="CO20" s="96"/>
      <c r="CP20" s="96"/>
      <c r="CQ20" s="124"/>
      <c r="CR20" s="382"/>
      <c r="CT20" s="384"/>
      <c r="CU20" s="384"/>
      <c r="CV20" s="384"/>
      <c r="CW20" s="96"/>
      <c r="CX20" s="96"/>
      <c r="CY20" s="124"/>
      <c r="CZ20" s="382"/>
      <c r="DB20" s="384"/>
      <c r="DC20" s="384"/>
      <c r="DD20" s="384"/>
      <c r="DE20" s="96"/>
      <c r="DF20" s="96"/>
      <c r="DG20" s="124"/>
      <c r="DH20" s="382"/>
      <c r="DJ20" s="384"/>
      <c r="DK20" s="384"/>
      <c r="DL20" s="384"/>
      <c r="DM20" s="96"/>
      <c r="DN20" s="96"/>
      <c r="DO20" s="124"/>
      <c r="DP20" s="382"/>
      <c r="DR20" s="384"/>
      <c r="DS20" s="384"/>
      <c r="DT20" s="384"/>
      <c r="DU20" s="96"/>
      <c r="DV20" s="96"/>
      <c r="DW20" s="124"/>
      <c r="DX20" s="382"/>
      <c r="DZ20" s="384"/>
      <c r="EA20" s="384"/>
      <c r="EB20" s="384"/>
      <c r="EC20" s="96"/>
      <c r="ED20" s="96"/>
      <c r="EE20" s="124"/>
      <c r="EF20" s="382"/>
      <c r="EH20" s="384"/>
      <c r="EI20" s="384"/>
      <c r="EJ20" s="384"/>
      <c r="EK20" s="96"/>
      <c r="EL20" s="96"/>
      <c r="EM20" s="124"/>
      <c r="EN20" s="382"/>
      <c r="EP20" s="384"/>
      <c r="EQ20" s="384"/>
      <c r="ER20" s="384"/>
      <c r="ES20" s="96"/>
      <c r="ET20" s="96"/>
      <c r="EU20" s="124"/>
      <c r="EV20" s="382"/>
    </row>
    <row r="21" spans="1:152" ht="15" customHeight="1" x14ac:dyDescent="0.25">
      <c r="A21" s="13"/>
      <c r="B21" s="361"/>
      <c r="C21" s="368"/>
      <c r="D21" s="274"/>
      <c r="E21" s="21" t="s">
        <v>5</v>
      </c>
      <c r="F21" s="83">
        <v>1</v>
      </c>
      <c r="G21" s="25">
        <f>F21*5</f>
        <v>5</v>
      </c>
      <c r="H21" s="388"/>
      <c r="I21" s="13"/>
      <c r="J21" s="376"/>
      <c r="K21" s="377"/>
      <c r="L21" s="413"/>
      <c r="M21" s="165" t="s">
        <v>5</v>
      </c>
      <c r="N21" s="153"/>
      <c r="O21" s="154"/>
      <c r="P21" s="388"/>
      <c r="Q21" s="13"/>
      <c r="R21" s="361"/>
      <c r="S21" s="368"/>
      <c r="T21" s="274"/>
      <c r="U21" s="21" t="s">
        <v>5</v>
      </c>
      <c r="V21" s="83">
        <v>12</v>
      </c>
      <c r="W21" s="154">
        <f t="shared" si="0"/>
        <v>60</v>
      </c>
      <c r="X21" s="283"/>
      <c r="Y21" s="125"/>
      <c r="Z21" s="361"/>
      <c r="AA21" s="368"/>
      <c r="AB21" s="274"/>
      <c r="AC21" s="21" t="s">
        <v>5</v>
      </c>
      <c r="AD21" s="83">
        <v>36</v>
      </c>
      <c r="AE21" s="25">
        <f t="shared" si="1"/>
        <v>180</v>
      </c>
      <c r="AF21" s="283"/>
      <c r="AG21" s="125"/>
      <c r="AH21" s="361"/>
      <c r="AI21" s="368"/>
      <c r="AJ21" s="274"/>
      <c r="AK21" s="21" t="s">
        <v>5</v>
      </c>
      <c r="AL21" s="83">
        <v>27</v>
      </c>
      <c r="AM21" s="25">
        <f t="shared" si="2"/>
        <v>135</v>
      </c>
      <c r="AN21" s="283"/>
      <c r="AP21" s="361"/>
      <c r="AQ21" s="368"/>
      <c r="AR21" s="274"/>
      <c r="AS21" s="21" t="s">
        <v>5</v>
      </c>
      <c r="AT21" s="153"/>
      <c r="AU21" s="154"/>
      <c r="AV21" s="283"/>
      <c r="AX21" s="361"/>
      <c r="AY21" s="368"/>
      <c r="AZ21" s="413"/>
      <c r="BA21" s="165" t="s">
        <v>5</v>
      </c>
      <c r="BB21" s="153">
        <v>4</v>
      </c>
      <c r="BC21" s="154">
        <f t="shared" si="3"/>
        <v>20</v>
      </c>
      <c r="BD21" s="388"/>
      <c r="BF21" s="361"/>
      <c r="BG21" s="368"/>
      <c r="BH21" s="274"/>
      <c r="BI21" s="21" t="s">
        <v>5</v>
      </c>
      <c r="BJ21" s="83">
        <v>10</v>
      </c>
      <c r="BK21" s="154">
        <f t="shared" si="4"/>
        <v>50</v>
      </c>
      <c r="BL21" s="283"/>
      <c r="BN21" s="376"/>
      <c r="BO21" s="407"/>
      <c r="BP21" s="417"/>
      <c r="BQ21" s="198" t="s">
        <v>5</v>
      </c>
      <c r="BR21" s="189"/>
      <c r="BS21" s="190"/>
      <c r="BT21" s="419"/>
      <c r="BV21" s="376"/>
      <c r="BW21" s="407"/>
      <c r="BX21" s="413"/>
      <c r="BY21" s="165" t="s">
        <v>5</v>
      </c>
      <c r="BZ21" s="153">
        <v>0.5</v>
      </c>
      <c r="CA21" s="154">
        <f t="shared" si="5"/>
        <v>62.5</v>
      </c>
      <c r="CB21" s="388"/>
      <c r="CD21" s="384"/>
      <c r="CE21" s="384"/>
      <c r="CF21" s="384"/>
      <c r="CG21" s="96"/>
      <c r="CH21" s="96"/>
      <c r="CI21" s="124"/>
      <c r="CJ21" s="382"/>
      <c r="CL21" s="384"/>
      <c r="CM21" s="384"/>
      <c r="CN21" s="384"/>
      <c r="CO21" s="96"/>
      <c r="CP21" s="96"/>
      <c r="CQ21" s="124"/>
      <c r="CR21" s="382"/>
      <c r="CT21" s="384"/>
      <c r="CU21" s="384"/>
      <c r="CV21" s="384"/>
      <c r="CW21" s="96"/>
      <c r="CX21" s="96"/>
      <c r="CY21" s="124"/>
      <c r="CZ21" s="382"/>
      <c r="DB21" s="384"/>
      <c r="DC21" s="384"/>
      <c r="DD21" s="384"/>
      <c r="DE21" s="96"/>
      <c r="DF21" s="96"/>
      <c r="DG21" s="124"/>
      <c r="DH21" s="382"/>
      <c r="DJ21" s="384"/>
      <c r="DK21" s="384"/>
      <c r="DL21" s="384"/>
      <c r="DM21" s="96"/>
      <c r="DN21" s="96"/>
      <c r="DO21" s="124"/>
      <c r="DP21" s="382"/>
      <c r="DR21" s="384"/>
      <c r="DS21" s="384"/>
      <c r="DT21" s="384"/>
      <c r="DU21" s="96"/>
      <c r="DV21" s="96"/>
      <c r="DW21" s="124"/>
      <c r="DX21" s="382"/>
      <c r="DZ21" s="384"/>
      <c r="EA21" s="384"/>
      <c r="EB21" s="384"/>
      <c r="EC21" s="96"/>
      <c r="ED21" s="96"/>
      <c r="EE21" s="124"/>
      <c r="EF21" s="382"/>
      <c r="EH21" s="384"/>
      <c r="EI21" s="384"/>
      <c r="EJ21" s="384"/>
      <c r="EK21" s="96"/>
      <c r="EL21" s="96"/>
      <c r="EM21" s="124"/>
      <c r="EN21" s="382"/>
      <c r="EP21" s="384"/>
      <c r="EQ21" s="384"/>
      <c r="ER21" s="384"/>
      <c r="ES21" s="96"/>
      <c r="ET21" s="96"/>
      <c r="EU21" s="124"/>
      <c r="EV21" s="382"/>
    </row>
    <row r="22" spans="1:152" ht="15" customHeight="1" x14ac:dyDescent="0.25">
      <c r="A22" s="13"/>
      <c r="B22" s="361"/>
      <c r="C22" s="368"/>
      <c r="D22" s="274"/>
      <c r="E22" s="21" t="s">
        <v>6</v>
      </c>
      <c r="F22" s="16">
        <v>2</v>
      </c>
      <c r="G22" s="25">
        <f>F22*5</f>
        <v>10</v>
      </c>
      <c r="H22" s="388"/>
      <c r="I22" s="13"/>
      <c r="J22" s="376"/>
      <c r="K22" s="377"/>
      <c r="L22" s="413"/>
      <c r="M22" s="165" t="s">
        <v>6</v>
      </c>
      <c r="N22" s="151">
        <v>0.5</v>
      </c>
      <c r="O22" s="154">
        <f>N22*125</f>
        <v>62.5</v>
      </c>
      <c r="P22" s="388"/>
      <c r="Q22" s="13"/>
      <c r="R22" s="361"/>
      <c r="S22" s="368"/>
      <c r="T22" s="274"/>
      <c r="U22" s="21" t="s">
        <v>6</v>
      </c>
      <c r="V22" s="83">
        <v>12</v>
      </c>
      <c r="W22" s="154">
        <f t="shared" si="0"/>
        <v>60</v>
      </c>
      <c r="X22" s="283"/>
      <c r="Y22" s="125"/>
      <c r="Z22" s="361"/>
      <c r="AA22" s="368"/>
      <c r="AB22" s="274"/>
      <c r="AC22" s="21" t="s">
        <v>6</v>
      </c>
      <c r="AD22" s="83">
        <v>36</v>
      </c>
      <c r="AE22" s="25">
        <f t="shared" si="1"/>
        <v>180</v>
      </c>
      <c r="AF22" s="283"/>
      <c r="AG22" s="125"/>
      <c r="AH22" s="361"/>
      <c r="AI22" s="368"/>
      <c r="AJ22" s="274"/>
      <c r="AK22" s="21" t="s">
        <v>6</v>
      </c>
      <c r="AL22" s="83">
        <v>27</v>
      </c>
      <c r="AM22" s="25">
        <f t="shared" si="2"/>
        <v>135</v>
      </c>
      <c r="AN22" s="283"/>
      <c r="AP22" s="361"/>
      <c r="AQ22" s="368"/>
      <c r="AR22" s="274"/>
      <c r="AS22" s="21" t="s">
        <v>6</v>
      </c>
      <c r="AT22" s="151"/>
      <c r="AU22" s="154"/>
      <c r="AV22" s="283"/>
      <c r="AX22" s="361"/>
      <c r="AY22" s="368"/>
      <c r="AZ22" s="413"/>
      <c r="BA22" s="165" t="s">
        <v>6</v>
      </c>
      <c r="BB22" s="151">
        <v>4</v>
      </c>
      <c r="BC22" s="154">
        <f t="shared" si="3"/>
        <v>20</v>
      </c>
      <c r="BD22" s="388"/>
      <c r="BF22" s="361"/>
      <c r="BG22" s="368"/>
      <c r="BH22" s="274"/>
      <c r="BI22" s="21" t="s">
        <v>6</v>
      </c>
      <c r="BJ22" s="83">
        <v>10</v>
      </c>
      <c r="BK22" s="154">
        <f t="shared" si="4"/>
        <v>50</v>
      </c>
      <c r="BL22" s="283"/>
      <c r="BN22" s="376"/>
      <c r="BO22" s="407"/>
      <c r="BP22" s="417"/>
      <c r="BQ22" s="198" t="s">
        <v>6</v>
      </c>
      <c r="BR22" s="189"/>
      <c r="BS22" s="190"/>
      <c r="BT22" s="419"/>
      <c r="BV22" s="376"/>
      <c r="BW22" s="407"/>
      <c r="BX22" s="413"/>
      <c r="BY22" s="165" t="s">
        <v>6</v>
      </c>
      <c r="BZ22" s="151">
        <v>0.5</v>
      </c>
      <c r="CA22" s="154">
        <f t="shared" si="5"/>
        <v>62.5</v>
      </c>
      <c r="CB22" s="388"/>
      <c r="CD22" s="384"/>
      <c r="CE22" s="384"/>
      <c r="CF22" s="384"/>
      <c r="CG22" s="96"/>
      <c r="CH22" s="96"/>
      <c r="CI22" s="124"/>
      <c r="CJ22" s="382"/>
      <c r="CL22" s="384"/>
      <c r="CM22" s="384"/>
      <c r="CN22" s="384"/>
      <c r="CO22" s="96"/>
      <c r="CP22" s="96"/>
      <c r="CQ22" s="124"/>
      <c r="CR22" s="382"/>
      <c r="CT22" s="384"/>
      <c r="CU22" s="384"/>
      <c r="CV22" s="384"/>
      <c r="CW22" s="96"/>
      <c r="CX22" s="96"/>
      <c r="CY22" s="124"/>
      <c r="CZ22" s="382"/>
      <c r="DB22" s="384"/>
      <c r="DC22" s="384"/>
      <c r="DD22" s="384"/>
      <c r="DE22" s="96"/>
      <c r="DF22" s="96"/>
      <c r="DG22" s="124"/>
      <c r="DH22" s="382"/>
      <c r="DJ22" s="384"/>
      <c r="DK22" s="384"/>
      <c r="DL22" s="384"/>
      <c r="DM22" s="96"/>
      <c r="DN22" s="96"/>
      <c r="DO22" s="124"/>
      <c r="DP22" s="382"/>
      <c r="DR22" s="384"/>
      <c r="DS22" s="384"/>
      <c r="DT22" s="384"/>
      <c r="DU22" s="96"/>
      <c r="DV22" s="96"/>
      <c r="DW22" s="124"/>
      <c r="DX22" s="382"/>
      <c r="DZ22" s="384"/>
      <c r="EA22" s="384"/>
      <c r="EB22" s="384"/>
      <c r="EC22" s="96"/>
      <c r="ED22" s="96"/>
      <c r="EE22" s="124"/>
      <c r="EF22" s="382"/>
      <c r="EH22" s="384"/>
      <c r="EI22" s="384"/>
      <c r="EJ22" s="384"/>
      <c r="EK22" s="96"/>
      <c r="EL22" s="96"/>
      <c r="EM22" s="124"/>
      <c r="EN22" s="382"/>
      <c r="EP22" s="384"/>
      <c r="EQ22" s="384"/>
      <c r="ER22" s="384"/>
      <c r="ES22" s="96"/>
      <c r="ET22" s="96"/>
      <c r="EU22" s="124"/>
      <c r="EV22" s="382"/>
    </row>
    <row r="23" spans="1:152" ht="15" customHeight="1" x14ac:dyDescent="0.25">
      <c r="A23" s="13"/>
      <c r="B23" s="361"/>
      <c r="C23" s="368"/>
      <c r="D23" s="274"/>
      <c r="E23" s="21" t="s">
        <v>5</v>
      </c>
      <c r="F23" s="83">
        <v>2</v>
      </c>
      <c r="G23" s="25">
        <f>F23*5</f>
        <v>10</v>
      </c>
      <c r="H23" s="388"/>
      <c r="I23" s="13"/>
      <c r="J23" s="376"/>
      <c r="K23" s="377"/>
      <c r="L23" s="413"/>
      <c r="M23" s="165" t="s">
        <v>5</v>
      </c>
      <c r="N23" s="153"/>
      <c r="O23" s="154"/>
      <c r="P23" s="388"/>
      <c r="Q23" s="13"/>
      <c r="R23" s="361"/>
      <c r="S23" s="368"/>
      <c r="T23" s="274"/>
      <c r="U23" s="21" t="s">
        <v>5</v>
      </c>
      <c r="V23" s="83">
        <v>12</v>
      </c>
      <c r="W23" s="166">
        <f t="shared" si="0"/>
        <v>60</v>
      </c>
      <c r="X23" s="283"/>
      <c r="Y23" s="125"/>
      <c r="Z23" s="361"/>
      <c r="AA23" s="368"/>
      <c r="AB23" s="274"/>
      <c r="AC23" s="21" t="s">
        <v>5</v>
      </c>
      <c r="AD23" s="83">
        <v>36</v>
      </c>
      <c r="AE23" s="25">
        <f t="shared" si="1"/>
        <v>180</v>
      </c>
      <c r="AF23" s="283"/>
      <c r="AG23" s="125"/>
      <c r="AH23" s="361"/>
      <c r="AI23" s="368"/>
      <c r="AJ23" s="274"/>
      <c r="AK23" s="21" t="s">
        <v>5</v>
      </c>
      <c r="AL23" s="83">
        <v>27</v>
      </c>
      <c r="AM23" s="25">
        <f t="shared" si="2"/>
        <v>135</v>
      </c>
      <c r="AN23" s="283"/>
      <c r="AP23" s="361"/>
      <c r="AQ23" s="368"/>
      <c r="AR23" s="274"/>
      <c r="AS23" s="21" t="s">
        <v>5</v>
      </c>
      <c r="AT23" s="83"/>
      <c r="AU23" s="126"/>
      <c r="AV23" s="283"/>
      <c r="AX23" s="361"/>
      <c r="AY23" s="368"/>
      <c r="AZ23" s="413"/>
      <c r="BA23" s="165" t="s">
        <v>5</v>
      </c>
      <c r="BB23" s="153">
        <v>4</v>
      </c>
      <c r="BC23" s="166">
        <f t="shared" si="3"/>
        <v>20</v>
      </c>
      <c r="BD23" s="388"/>
      <c r="BF23" s="361"/>
      <c r="BG23" s="368"/>
      <c r="BH23" s="274"/>
      <c r="BI23" s="21" t="s">
        <v>5</v>
      </c>
      <c r="BJ23" s="83">
        <v>10</v>
      </c>
      <c r="BK23" s="126">
        <f t="shared" si="4"/>
        <v>50</v>
      </c>
      <c r="BL23" s="283"/>
      <c r="BN23" s="376"/>
      <c r="BO23" s="407"/>
      <c r="BP23" s="417"/>
      <c r="BQ23" s="198" t="s">
        <v>5</v>
      </c>
      <c r="BR23" s="189"/>
      <c r="BS23" s="190"/>
      <c r="BT23" s="419"/>
      <c r="BV23" s="376"/>
      <c r="BW23" s="407"/>
      <c r="BX23" s="413"/>
      <c r="BY23" s="165" t="s">
        <v>5</v>
      </c>
      <c r="BZ23" s="153">
        <v>0.5</v>
      </c>
      <c r="CA23" s="166">
        <f t="shared" si="5"/>
        <v>62.5</v>
      </c>
      <c r="CB23" s="388"/>
      <c r="CD23" s="384"/>
      <c r="CE23" s="384"/>
      <c r="CF23" s="384"/>
      <c r="CG23" s="96"/>
      <c r="CH23" s="96"/>
      <c r="CI23" s="124"/>
      <c r="CJ23" s="382"/>
      <c r="CL23" s="384"/>
      <c r="CM23" s="384"/>
      <c r="CN23" s="384"/>
      <c r="CO23" s="96"/>
      <c r="CP23" s="96"/>
      <c r="CQ23" s="124"/>
      <c r="CR23" s="382"/>
      <c r="CT23" s="384"/>
      <c r="CU23" s="384"/>
      <c r="CV23" s="384"/>
      <c r="CW23" s="96"/>
      <c r="CX23" s="96"/>
      <c r="CY23" s="124"/>
      <c r="CZ23" s="382"/>
      <c r="DB23" s="384"/>
      <c r="DC23" s="384"/>
      <c r="DD23" s="384"/>
      <c r="DE23" s="96"/>
      <c r="DF23" s="96"/>
      <c r="DG23" s="124"/>
      <c r="DH23" s="382"/>
      <c r="DJ23" s="384"/>
      <c r="DK23" s="384"/>
      <c r="DL23" s="384"/>
      <c r="DM23" s="96"/>
      <c r="DN23" s="96"/>
      <c r="DO23" s="124"/>
      <c r="DP23" s="382"/>
      <c r="DR23" s="384"/>
      <c r="DS23" s="384"/>
      <c r="DT23" s="384"/>
      <c r="DU23" s="96"/>
      <c r="DV23" s="96"/>
      <c r="DW23" s="124"/>
      <c r="DX23" s="382"/>
      <c r="DZ23" s="384"/>
      <c r="EA23" s="384"/>
      <c r="EB23" s="384"/>
      <c r="EC23" s="96"/>
      <c r="ED23" s="96"/>
      <c r="EE23" s="124"/>
      <c r="EF23" s="382"/>
      <c r="EH23" s="384"/>
      <c r="EI23" s="384"/>
      <c r="EJ23" s="384"/>
      <c r="EK23" s="96"/>
      <c r="EL23" s="96"/>
      <c r="EM23" s="124"/>
      <c r="EN23" s="382"/>
      <c r="EP23" s="384"/>
      <c r="EQ23" s="384"/>
      <c r="ER23" s="384"/>
      <c r="ES23" s="96"/>
      <c r="ET23" s="96"/>
      <c r="EU23" s="124"/>
      <c r="EV23" s="382"/>
    </row>
    <row r="24" spans="1:152" ht="15" customHeight="1" x14ac:dyDescent="0.25">
      <c r="A24" s="13"/>
      <c r="B24" s="361"/>
      <c r="C24" s="368"/>
      <c r="D24" s="274"/>
      <c r="E24" s="21" t="s">
        <v>7</v>
      </c>
      <c r="F24" s="16">
        <v>1</v>
      </c>
      <c r="G24" s="25">
        <f>F24*5</f>
        <v>5</v>
      </c>
      <c r="H24" s="388"/>
      <c r="I24" s="13"/>
      <c r="J24" s="376"/>
      <c r="K24" s="377"/>
      <c r="L24" s="413"/>
      <c r="M24" s="165" t="s">
        <v>7</v>
      </c>
      <c r="N24" s="151"/>
      <c r="O24" s="154"/>
      <c r="P24" s="388"/>
      <c r="Q24" s="13"/>
      <c r="R24" s="361"/>
      <c r="S24" s="368"/>
      <c r="T24" s="274"/>
      <c r="U24" s="21" t="s">
        <v>7</v>
      </c>
      <c r="V24" s="83">
        <v>12</v>
      </c>
      <c r="W24" s="166">
        <f t="shared" si="0"/>
        <v>60</v>
      </c>
      <c r="X24" s="283"/>
      <c r="Y24" s="125"/>
      <c r="Z24" s="361"/>
      <c r="AA24" s="368"/>
      <c r="AB24" s="274"/>
      <c r="AC24" s="21" t="s">
        <v>7</v>
      </c>
      <c r="AD24" s="83">
        <v>36</v>
      </c>
      <c r="AE24" s="25">
        <f t="shared" si="1"/>
        <v>180</v>
      </c>
      <c r="AF24" s="283"/>
      <c r="AG24" s="125"/>
      <c r="AH24" s="361"/>
      <c r="AI24" s="368"/>
      <c r="AJ24" s="274"/>
      <c r="AK24" s="21" t="s">
        <v>7</v>
      </c>
      <c r="AL24" s="83">
        <v>27</v>
      </c>
      <c r="AM24" s="25">
        <f t="shared" si="2"/>
        <v>135</v>
      </c>
      <c r="AN24" s="283"/>
      <c r="AP24" s="361"/>
      <c r="AQ24" s="368"/>
      <c r="AR24" s="274"/>
      <c r="AS24" s="21" t="s">
        <v>7</v>
      </c>
      <c r="AT24" s="151"/>
      <c r="AU24" s="155"/>
      <c r="AV24" s="283"/>
      <c r="AX24" s="361"/>
      <c r="AY24" s="368"/>
      <c r="AZ24" s="413"/>
      <c r="BA24" s="165" t="s">
        <v>7</v>
      </c>
      <c r="BB24" s="151">
        <v>4</v>
      </c>
      <c r="BC24" s="166">
        <f t="shared" si="3"/>
        <v>20</v>
      </c>
      <c r="BD24" s="388"/>
      <c r="BF24" s="361"/>
      <c r="BG24" s="368"/>
      <c r="BH24" s="274"/>
      <c r="BI24" s="21" t="s">
        <v>7</v>
      </c>
      <c r="BJ24" s="83">
        <v>10</v>
      </c>
      <c r="BK24" s="126">
        <f t="shared" si="4"/>
        <v>50</v>
      </c>
      <c r="BL24" s="283"/>
      <c r="BN24" s="376"/>
      <c r="BO24" s="407"/>
      <c r="BP24" s="417"/>
      <c r="BQ24" s="198" t="s">
        <v>7</v>
      </c>
      <c r="BR24" s="189"/>
      <c r="BS24" s="190"/>
      <c r="BT24" s="419"/>
      <c r="BV24" s="376"/>
      <c r="BW24" s="407"/>
      <c r="BX24" s="413"/>
      <c r="BY24" s="165" t="s">
        <v>7</v>
      </c>
      <c r="BZ24" s="151">
        <v>0.5</v>
      </c>
      <c r="CA24" s="166">
        <f t="shared" si="5"/>
        <v>62.5</v>
      </c>
      <c r="CB24" s="388"/>
      <c r="CD24" s="384"/>
      <c r="CE24" s="384"/>
      <c r="CF24" s="384"/>
      <c r="CG24" s="96"/>
      <c r="CH24" s="96"/>
      <c r="CI24" s="112"/>
      <c r="CJ24" s="382"/>
      <c r="CL24" s="384"/>
      <c r="CM24" s="384"/>
      <c r="CN24" s="384"/>
      <c r="CO24" s="96"/>
      <c r="CP24" s="96"/>
      <c r="CQ24" s="112"/>
      <c r="CR24" s="382"/>
      <c r="CT24" s="384"/>
      <c r="CU24" s="384"/>
      <c r="CV24" s="384"/>
      <c r="CW24" s="96"/>
      <c r="CX24" s="96"/>
      <c r="CY24" s="112"/>
      <c r="CZ24" s="382"/>
      <c r="DB24" s="384"/>
      <c r="DC24" s="384"/>
      <c r="DD24" s="384"/>
      <c r="DE24" s="96"/>
      <c r="DF24" s="96"/>
      <c r="DG24" s="112"/>
      <c r="DH24" s="382"/>
      <c r="DJ24" s="384"/>
      <c r="DK24" s="384"/>
      <c r="DL24" s="384"/>
      <c r="DM24" s="96"/>
      <c r="DN24" s="96"/>
      <c r="DO24" s="112"/>
      <c r="DP24" s="382"/>
      <c r="DR24" s="384"/>
      <c r="DS24" s="384"/>
      <c r="DT24" s="384"/>
      <c r="DU24" s="96"/>
      <c r="DV24" s="96"/>
      <c r="DW24" s="112"/>
      <c r="DX24" s="382"/>
      <c r="DZ24" s="384"/>
      <c r="EA24" s="384"/>
      <c r="EB24" s="384"/>
      <c r="EC24" s="96"/>
      <c r="ED24" s="96"/>
      <c r="EE24" s="112"/>
      <c r="EF24" s="382"/>
      <c r="EH24" s="384"/>
      <c r="EI24" s="384"/>
      <c r="EJ24" s="384"/>
      <c r="EK24" s="96"/>
      <c r="EL24" s="96"/>
      <c r="EM24" s="112"/>
      <c r="EN24" s="382"/>
      <c r="EP24" s="384"/>
      <c r="EQ24" s="384"/>
      <c r="ER24" s="384"/>
      <c r="ES24" s="96"/>
      <c r="ET24" s="96"/>
      <c r="EU24" s="112"/>
      <c r="EV24" s="382"/>
    </row>
    <row r="25" spans="1:152" ht="15" customHeight="1" x14ac:dyDescent="0.25">
      <c r="A25" s="13"/>
      <c r="B25" s="361"/>
      <c r="C25" s="368"/>
      <c r="D25" s="274"/>
      <c r="E25" s="27" t="s">
        <v>8</v>
      </c>
      <c r="F25" s="22"/>
      <c r="G25" s="25"/>
      <c r="H25" s="388"/>
      <c r="I25" s="13"/>
      <c r="J25" s="376"/>
      <c r="K25" s="377"/>
      <c r="L25" s="413"/>
      <c r="M25" s="168" t="s">
        <v>8</v>
      </c>
      <c r="N25" s="156"/>
      <c r="O25" s="154"/>
      <c r="P25" s="388"/>
      <c r="Q25" s="13"/>
      <c r="R25" s="361"/>
      <c r="S25" s="368"/>
      <c r="T25" s="274"/>
      <c r="U25" s="27" t="s">
        <v>8</v>
      </c>
      <c r="V25" s="22">
        <v>12</v>
      </c>
      <c r="W25" s="154">
        <f t="shared" si="0"/>
        <v>60</v>
      </c>
      <c r="X25" s="283"/>
      <c r="Y25" s="125"/>
      <c r="Z25" s="361"/>
      <c r="AA25" s="368"/>
      <c r="AB25" s="274"/>
      <c r="AC25" s="27" t="s">
        <v>8</v>
      </c>
      <c r="AD25" s="22">
        <v>36</v>
      </c>
      <c r="AE25" s="25">
        <f t="shared" si="1"/>
        <v>180</v>
      </c>
      <c r="AF25" s="283"/>
      <c r="AG25" s="125"/>
      <c r="AH25" s="361"/>
      <c r="AI25" s="368"/>
      <c r="AJ25" s="274"/>
      <c r="AK25" s="27" t="s">
        <v>8</v>
      </c>
      <c r="AL25" s="22">
        <v>27</v>
      </c>
      <c r="AM25" s="25">
        <f t="shared" si="2"/>
        <v>135</v>
      </c>
      <c r="AN25" s="283"/>
      <c r="AP25" s="361"/>
      <c r="AQ25" s="368"/>
      <c r="AR25" s="274"/>
      <c r="AS25" s="27" t="s">
        <v>8</v>
      </c>
      <c r="AT25" s="156"/>
      <c r="AU25" s="154"/>
      <c r="AV25" s="283"/>
      <c r="AX25" s="361"/>
      <c r="AY25" s="368"/>
      <c r="AZ25" s="413"/>
      <c r="BA25" s="168" t="s">
        <v>8</v>
      </c>
      <c r="BB25" s="156">
        <v>4</v>
      </c>
      <c r="BC25" s="154">
        <f t="shared" si="3"/>
        <v>20</v>
      </c>
      <c r="BD25" s="388"/>
      <c r="BF25" s="361"/>
      <c r="BG25" s="368"/>
      <c r="BH25" s="274"/>
      <c r="BI25" s="27" t="s">
        <v>8</v>
      </c>
      <c r="BJ25" s="22">
        <v>9</v>
      </c>
      <c r="BK25" s="154">
        <f t="shared" si="4"/>
        <v>45</v>
      </c>
      <c r="BL25" s="283"/>
      <c r="BN25" s="376"/>
      <c r="BO25" s="407"/>
      <c r="BP25" s="417"/>
      <c r="BQ25" s="199" t="s">
        <v>8</v>
      </c>
      <c r="BR25" s="191"/>
      <c r="BS25" s="190"/>
      <c r="BT25" s="419"/>
      <c r="BV25" s="376"/>
      <c r="BW25" s="407"/>
      <c r="BX25" s="413"/>
      <c r="BY25" s="168" t="s">
        <v>8</v>
      </c>
      <c r="BZ25" s="156"/>
      <c r="CA25" s="154"/>
      <c r="CB25" s="388"/>
      <c r="CD25" s="384"/>
      <c r="CE25" s="384"/>
      <c r="CF25" s="384"/>
      <c r="CG25" s="96"/>
      <c r="CH25" s="96"/>
      <c r="CI25" s="124"/>
      <c r="CJ25" s="382"/>
      <c r="CL25" s="384"/>
      <c r="CM25" s="384"/>
      <c r="CN25" s="384"/>
      <c r="CO25" s="96"/>
      <c r="CP25" s="96"/>
      <c r="CQ25" s="124"/>
      <c r="CR25" s="382"/>
      <c r="CT25" s="384"/>
      <c r="CU25" s="384"/>
      <c r="CV25" s="384"/>
      <c r="CW25" s="96"/>
      <c r="CX25" s="96"/>
      <c r="CY25" s="124"/>
      <c r="CZ25" s="382"/>
      <c r="DB25" s="384"/>
      <c r="DC25" s="384"/>
      <c r="DD25" s="384"/>
      <c r="DE25" s="96"/>
      <c r="DF25" s="96"/>
      <c r="DG25" s="124"/>
      <c r="DH25" s="382"/>
      <c r="DJ25" s="384"/>
      <c r="DK25" s="384"/>
      <c r="DL25" s="384"/>
      <c r="DM25" s="96"/>
      <c r="DN25" s="96"/>
      <c r="DO25" s="124"/>
      <c r="DP25" s="382"/>
      <c r="DR25" s="384"/>
      <c r="DS25" s="384"/>
      <c r="DT25" s="384"/>
      <c r="DU25" s="96"/>
      <c r="DV25" s="96"/>
      <c r="DW25" s="124"/>
      <c r="DX25" s="382"/>
      <c r="DZ25" s="384"/>
      <c r="EA25" s="384"/>
      <c r="EB25" s="384"/>
      <c r="EC25" s="96"/>
      <c r="ED25" s="96"/>
      <c r="EE25" s="124"/>
      <c r="EF25" s="382"/>
      <c r="EH25" s="384"/>
      <c r="EI25" s="384"/>
      <c r="EJ25" s="384"/>
      <c r="EK25" s="96"/>
      <c r="EL25" s="96"/>
      <c r="EM25" s="124"/>
      <c r="EN25" s="382"/>
      <c r="EP25" s="384"/>
      <c r="EQ25" s="384"/>
      <c r="ER25" s="384"/>
      <c r="ES25" s="96"/>
      <c r="ET25" s="96"/>
      <c r="EU25" s="124"/>
      <c r="EV25" s="382"/>
    </row>
    <row r="26" spans="1:152" ht="15" customHeight="1" thickBot="1" x14ac:dyDescent="0.3">
      <c r="A26" s="13"/>
      <c r="B26" s="363"/>
      <c r="C26" s="369"/>
      <c r="D26" s="275"/>
      <c r="E26" s="15" t="s">
        <v>8</v>
      </c>
      <c r="F26" s="28"/>
      <c r="G26" s="29"/>
      <c r="H26" s="389"/>
      <c r="I26" s="13"/>
      <c r="J26" s="378"/>
      <c r="K26" s="379"/>
      <c r="L26" s="414"/>
      <c r="M26" s="173" t="s">
        <v>8</v>
      </c>
      <c r="N26" s="157"/>
      <c r="O26" s="158"/>
      <c r="P26" s="389"/>
      <c r="Q26" s="13"/>
      <c r="R26" s="363"/>
      <c r="S26" s="369"/>
      <c r="T26" s="275"/>
      <c r="U26" s="15" t="s">
        <v>8</v>
      </c>
      <c r="V26" s="28">
        <v>12</v>
      </c>
      <c r="W26" s="158">
        <f t="shared" si="0"/>
        <v>60</v>
      </c>
      <c r="X26" s="284"/>
      <c r="Y26" s="125"/>
      <c r="Z26" s="363"/>
      <c r="AA26" s="369"/>
      <c r="AB26" s="275"/>
      <c r="AC26" s="15" t="s">
        <v>8</v>
      </c>
      <c r="AD26" s="28">
        <v>36</v>
      </c>
      <c r="AE26" s="29">
        <f t="shared" si="1"/>
        <v>180</v>
      </c>
      <c r="AF26" s="284"/>
      <c r="AG26" s="125"/>
      <c r="AH26" s="363"/>
      <c r="AI26" s="369"/>
      <c r="AJ26" s="275"/>
      <c r="AK26" s="15" t="s">
        <v>8</v>
      </c>
      <c r="AL26" s="28">
        <v>27</v>
      </c>
      <c r="AM26" s="29">
        <f t="shared" si="2"/>
        <v>135</v>
      </c>
      <c r="AN26" s="284"/>
      <c r="AP26" s="363"/>
      <c r="AQ26" s="369"/>
      <c r="AR26" s="275"/>
      <c r="AS26" s="15" t="s">
        <v>8</v>
      </c>
      <c r="AT26" s="157"/>
      <c r="AU26" s="158"/>
      <c r="AV26" s="284"/>
      <c r="AX26" s="363"/>
      <c r="AY26" s="369"/>
      <c r="AZ26" s="414"/>
      <c r="BA26" s="173" t="s">
        <v>8</v>
      </c>
      <c r="BB26" s="157">
        <v>3</v>
      </c>
      <c r="BC26" s="158">
        <f t="shared" si="3"/>
        <v>15</v>
      </c>
      <c r="BD26" s="389"/>
      <c r="BF26" s="363"/>
      <c r="BG26" s="369"/>
      <c r="BH26" s="275"/>
      <c r="BI26" s="15" t="s">
        <v>8</v>
      </c>
      <c r="BJ26" s="28">
        <v>9</v>
      </c>
      <c r="BK26" s="158">
        <f t="shared" si="4"/>
        <v>45</v>
      </c>
      <c r="BL26" s="284"/>
      <c r="BN26" s="378"/>
      <c r="BO26" s="408"/>
      <c r="BP26" s="418"/>
      <c r="BQ26" s="200" t="s">
        <v>8</v>
      </c>
      <c r="BR26" s="192"/>
      <c r="BS26" s="193"/>
      <c r="BT26" s="420"/>
      <c r="BV26" s="378"/>
      <c r="BW26" s="408"/>
      <c r="BX26" s="414"/>
      <c r="BY26" s="173" t="s">
        <v>8</v>
      </c>
      <c r="BZ26" s="157"/>
      <c r="CA26" s="158"/>
      <c r="CB26" s="389"/>
      <c r="CD26" s="384"/>
      <c r="CE26" s="384"/>
      <c r="CF26" s="384"/>
      <c r="CG26" s="96"/>
      <c r="CH26" s="96"/>
      <c r="CI26" s="124"/>
      <c r="CJ26" s="382"/>
      <c r="CL26" s="384"/>
      <c r="CM26" s="384"/>
      <c r="CN26" s="384"/>
      <c r="CO26" s="96"/>
      <c r="CP26" s="96"/>
      <c r="CQ26" s="124"/>
      <c r="CR26" s="382"/>
      <c r="CT26" s="384"/>
      <c r="CU26" s="384"/>
      <c r="CV26" s="384"/>
      <c r="CW26" s="96"/>
      <c r="CX26" s="96"/>
      <c r="CY26" s="124"/>
      <c r="CZ26" s="382"/>
      <c r="DB26" s="384"/>
      <c r="DC26" s="384"/>
      <c r="DD26" s="384"/>
      <c r="DE26" s="96"/>
      <c r="DF26" s="96"/>
      <c r="DG26" s="124"/>
      <c r="DH26" s="382"/>
      <c r="DJ26" s="384"/>
      <c r="DK26" s="384"/>
      <c r="DL26" s="384"/>
      <c r="DM26" s="96"/>
      <c r="DN26" s="96"/>
      <c r="DO26" s="124"/>
      <c r="DP26" s="382"/>
      <c r="DR26" s="384"/>
      <c r="DS26" s="384"/>
      <c r="DT26" s="384"/>
      <c r="DU26" s="96"/>
      <c r="DV26" s="96"/>
      <c r="DW26" s="124"/>
      <c r="DX26" s="382"/>
      <c r="DZ26" s="384"/>
      <c r="EA26" s="384"/>
      <c r="EB26" s="384"/>
      <c r="EC26" s="96"/>
      <c r="ED26" s="96"/>
      <c r="EE26" s="124"/>
      <c r="EF26" s="382"/>
      <c r="EH26" s="384"/>
      <c r="EI26" s="384"/>
      <c r="EJ26" s="384"/>
      <c r="EK26" s="96"/>
      <c r="EL26" s="96"/>
      <c r="EM26" s="124"/>
      <c r="EN26" s="382"/>
      <c r="EP26" s="384"/>
      <c r="EQ26" s="384"/>
      <c r="ER26" s="384"/>
      <c r="ES26" s="96"/>
      <c r="ET26" s="96"/>
      <c r="EU26" s="124"/>
      <c r="EV26" s="382"/>
    </row>
    <row r="27" spans="1:152" ht="15" customHeight="1" x14ac:dyDescent="0.25">
      <c r="A27" s="13"/>
      <c r="B27" s="359" t="s">
        <v>2</v>
      </c>
      <c r="C27" s="367"/>
      <c r="D27" s="273" t="s">
        <v>452</v>
      </c>
      <c r="E27" s="30" t="s">
        <v>4</v>
      </c>
      <c r="F27" s="16">
        <v>1</v>
      </c>
      <c r="G27" s="19">
        <f t="shared" ref="G27:G45" si="6">F27*5</f>
        <v>5</v>
      </c>
      <c r="H27" s="415" t="s">
        <v>456</v>
      </c>
      <c r="I27" s="13"/>
      <c r="J27" s="380" t="s">
        <v>9</v>
      </c>
      <c r="K27" s="381"/>
      <c r="L27" s="412" t="s">
        <v>452</v>
      </c>
      <c r="M27" s="164" t="s">
        <v>4</v>
      </c>
      <c r="N27" s="151"/>
      <c r="O27" s="152"/>
      <c r="P27" s="388" t="s">
        <v>457</v>
      </c>
      <c r="Q27" s="13"/>
      <c r="R27" s="359" t="s">
        <v>2</v>
      </c>
      <c r="S27" s="367"/>
      <c r="T27" s="273" t="s">
        <v>452</v>
      </c>
      <c r="U27" s="164" t="s">
        <v>4</v>
      </c>
      <c r="V27" s="16">
        <v>12</v>
      </c>
      <c r="W27" s="152">
        <f t="shared" si="0"/>
        <v>60</v>
      </c>
      <c r="X27" s="283"/>
      <c r="Y27" s="125"/>
      <c r="Z27" s="359" t="s">
        <v>2</v>
      </c>
      <c r="AA27" s="367"/>
      <c r="AB27" s="273" t="s">
        <v>452</v>
      </c>
      <c r="AC27" s="164" t="s">
        <v>4</v>
      </c>
      <c r="AD27" s="16">
        <v>36</v>
      </c>
      <c r="AE27" s="19">
        <f t="shared" si="1"/>
        <v>180</v>
      </c>
      <c r="AF27" s="283" t="s">
        <v>459</v>
      </c>
      <c r="AG27" s="125"/>
      <c r="AH27" s="359" t="s">
        <v>2</v>
      </c>
      <c r="AI27" s="367"/>
      <c r="AJ27" s="273" t="s">
        <v>452</v>
      </c>
      <c r="AK27" s="164" t="s">
        <v>4</v>
      </c>
      <c r="AL27" s="16">
        <v>27</v>
      </c>
      <c r="AM27" s="19">
        <f t="shared" si="2"/>
        <v>135</v>
      </c>
      <c r="AN27" s="283" t="s">
        <v>460</v>
      </c>
      <c r="AP27" s="359" t="s">
        <v>2</v>
      </c>
      <c r="AQ27" s="367"/>
      <c r="AR27" s="273" t="s">
        <v>452</v>
      </c>
      <c r="AS27" s="164" t="s">
        <v>4</v>
      </c>
      <c r="AT27" s="187"/>
      <c r="AU27" s="188"/>
      <c r="AV27" s="419"/>
      <c r="AX27" s="359" t="s">
        <v>2</v>
      </c>
      <c r="AY27" s="367"/>
      <c r="AZ27" s="273" t="s">
        <v>452</v>
      </c>
      <c r="BA27" s="164" t="s">
        <v>4</v>
      </c>
      <c r="BB27" s="151">
        <v>4</v>
      </c>
      <c r="BC27" s="152">
        <f t="shared" si="3"/>
        <v>20</v>
      </c>
      <c r="BD27" s="388" t="s">
        <v>462</v>
      </c>
      <c r="BF27" s="359" t="s">
        <v>2</v>
      </c>
      <c r="BG27" s="367"/>
      <c r="BH27" s="273" t="s">
        <v>452</v>
      </c>
      <c r="BI27" s="164" t="s">
        <v>4</v>
      </c>
      <c r="BJ27" s="16">
        <v>10</v>
      </c>
      <c r="BK27" s="152">
        <f t="shared" si="4"/>
        <v>50</v>
      </c>
      <c r="BL27" s="388"/>
      <c r="BN27" s="380" t="s">
        <v>9</v>
      </c>
      <c r="BO27" s="406"/>
      <c r="BP27" s="416" t="s">
        <v>452</v>
      </c>
      <c r="BQ27" s="197" t="s">
        <v>4</v>
      </c>
      <c r="BR27" s="187"/>
      <c r="BS27" s="188"/>
      <c r="BT27" s="419"/>
      <c r="BV27" s="380" t="s">
        <v>9</v>
      </c>
      <c r="BW27" s="406"/>
      <c r="BX27" s="412" t="s">
        <v>452</v>
      </c>
      <c r="BY27" s="164" t="s">
        <v>4</v>
      </c>
      <c r="BZ27" s="151">
        <v>0.5</v>
      </c>
      <c r="CA27" s="152">
        <f>BZ27*125</f>
        <v>62.5</v>
      </c>
      <c r="CB27" s="388" t="s">
        <v>236</v>
      </c>
      <c r="CD27" s="384"/>
      <c r="CE27" s="384"/>
      <c r="CF27" s="384"/>
      <c r="CG27" s="96"/>
      <c r="CH27" s="96"/>
      <c r="CI27" s="124"/>
      <c r="CJ27" s="382"/>
      <c r="CL27" s="384"/>
      <c r="CM27" s="384"/>
      <c r="CN27" s="384"/>
      <c r="CO27" s="96"/>
      <c r="CP27" s="96"/>
      <c r="CQ27" s="124"/>
      <c r="CR27" s="382"/>
      <c r="CT27" s="384"/>
      <c r="CU27" s="384"/>
      <c r="CV27" s="384"/>
      <c r="CW27" s="96"/>
      <c r="CX27" s="96"/>
      <c r="CY27" s="124"/>
      <c r="CZ27" s="382"/>
      <c r="DB27" s="384"/>
      <c r="DC27" s="384"/>
      <c r="DD27" s="384"/>
      <c r="DE27" s="96"/>
      <c r="DF27" s="96"/>
      <c r="DG27" s="124"/>
      <c r="DH27" s="382"/>
      <c r="DJ27" s="384"/>
      <c r="DK27" s="384"/>
      <c r="DL27" s="384"/>
      <c r="DM27" s="96"/>
      <c r="DN27" s="96"/>
      <c r="DO27" s="124"/>
      <c r="DP27" s="382"/>
      <c r="DR27" s="384"/>
      <c r="DS27" s="384"/>
      <c r="DT27" s="384"/>
      <c r="DU27" s="96"/>
      <c r="DV27" s="96"/>
      <c r="DW27" s="124"/>
      <c r="DX27" s="382"/>
      <c r="DZ27" s="384"/>
      <c r="EA27" s="384"/>
      <c r="EB27" s="384"/>
      <c r="EC27" s="96"/>
      <c r="ED27" s="96"/>
      <c r="EE27" s="124"/>
      <c r="EF27" s="382"/>
      <c r="EH27" s="384"/>
      <c r="EI27" s="384"/>
      <c r="EJ27" s="384"/>
      <c r="EK27" s="96"/>
      <c r="EL27" s="96"/>
      <c r="EM27" s="124"/>
      <c r="EN27" s="382"/>
      <c r="EP27" s="384"/>
      <c r="EQ27" s="384"/>
      <c r="ER27" s="384"/>
      <c r="ES27" s="96"/>
      <c r="ET27" s="96"/>
      <c r="EU27" s="124"/>
      <c r="EV27" s="382"/>
    </row>
    <row r="28" spans="1:152" ht="15" customHeight="1" x14ac:dyDescent="0.25">
      <c r="A28" s="13"/>
      <c r="B28" s="361"/>
      <c r="C28" s="368"/>
      <c r="D28" s="274"/>
      <c r="E28" s="21" t="s">
        <v>5</v>
      </c>
      <c r="F28" s="83">
        <v>1</v>
      </c>
      <c r="G28" s="25">
        <f t="shared" si="6"/>
        <v>5</v>
      </c>
      <c r="H28" s="388"/>
      <c r="I28" s="13"/>
      <c r="J28" s="376"/>
      <c r="K28" s="377"/>
      <c r="L28" s="413"/>
      <c r="M28" s="165" t="s">
        <v>5</v>
      </c>
      <c r="N28" s="153"/>
      <c r="O28" s="154"/>
      <c r="P28" s="388"/>
      <c r="Q28" s="13"/>
      <c r="R28" s="361"/>
      <c r="S28" s="368"/>
      <c r="T28" s="274"/>
      <c r="U28" s="165" t="s">
        <v>5</v>
      </c>
      <c r="V28" s="83">
        <v>12</v>
      </c>
      <c r="W28" s="154">
        <f t="shared" si="0"/>
        <v>60</v>
      </c>
      <c r="X28" s="283"/>
      <c r="Y28" s="125"/>
      <c r="Z28" s="361"/>
      <c r="AA28" s="368"/>
      <c r="AB28" s="274"/>
      <c r="AC28" s="165" t="s">
        <v>5</v>
      </c>
      <c r="AD28" s="83">
        <v>36</v>
      </c>
      <c r="AE28" s="25">
        <f t="shared" si="1"/>
        <v>180</v>
      </c>
      <c r="AF28" s="283"/>
      <c r="AG28" s="125"/>
      <c r="AH28" s="361"/>
      <c r="AI28" s="368"/>
      <c r="AJ28" s="274"/>
      <c r="AK28" s="165" t="s">
        <v>5</v>
      </c>
      <c r="AL28" s="83">
        <v>27</v>
      </c>
      <c r="AM28" s="25">
        <f t="shared" si="2"/>
        <v>135</v>
      </c>
      <c r="AN28" s="283"/>
      <c r="AP28" s="361"/>
      <c r="AQ28" s="368"/>
      <c r="AR28" s="274"/>
      <c r="AS28" s="165" t="s">
        <v>5</v>
      </c>
      <c r="AT28" s="189"/>
      <c r="AU28" s="194"/>
      <c r="AV28" s="419"/>
      <c r="AX28" s="361"/>
      <c r="AY28" s="368"/>
      <c r="AZ28" s="274"/>
      <c r="BA28" s="165" t="s">
        <v>5</v>
      </c>
      <c r="BB28" s="153">
        <v>4</v>
      </c>
      <c r="BC28" s="154">
        <f t="shared" si="3"/>
        <v>20</v>
      </c>
      <c r="BD28" s="388"/>
      <c r="BF28" s="361"/>
      <c r="BG28" s="368"/>
      <c r="BH28" s="274"/>
      <c r="BI28" s="165" t="s">
        <v>5</v>
      </c>
      <c r="BJ28" s="83">
        <v>10</v>
      </c>
      <c r="BK28" s="166">
        <f t="shared" si="4"/>
        <v>50</v>
      </c>
      <c r="BL28" s="388"/>
      <c r="BN28" s="376"/>
      <c r="BO28" s="407"/>
      <c r="BP28" s="417"/>
      <c r="BQ28" s="198" t="s">
        <v>5</v>
      </c>
      <c r="BR28" s="189"/>
      <c r="BS28" s="190"/>
      <c r="BT28" s="419"/>
      <c r="BV28" s="376"/>
      <c r="BW28" s="407"/>
      <c r="BX28" s="413"/>
      <c r="BY28" s="165" t="s">
        <v>5</v>
      </c>
      <c r="BZ28" s="153">
        <v>0.5</v>
      </c>
      <c r="CA28" s="154">
        <f t="shared" si="5"/>
        <v>62.5</v>
      </c>
      <c r="CB28" s="388"/>
      <c r="CD28" s="384"/>
      <c r="CE28" s="384"/>
      <c r="CF28" s="384"/>
      <c r="CG28" s="96"/>
      <c r="CH28" s="96"/>
      <c r="CI28" s="124"/>
      <c r="CJ28" s="382"/>
      <c r="CL28" s="384"/>
      <c r="CM28" s="384"/>
      <c r="CN28" s="384"/>
      <c r="CO28" s="96"/>
      <c r="CP28" s="96"/>
      <c r="CQ28" s="124"/>
      <c r="CR28" s="382"/>
      <c r="CT28" s="384"/>
      <c r="CU28" s="384"/>
      <c r="CV28" s="384"/>
      <c r="CW28" s="96"/>
      <c r="CX28" s="96"/>
      <c r="CY28" s="124"/>
      <c r="CZ28" s="382"/>
      <c r="DB28" s="384"/>
      <c r="DC28" s="384"/>
      <c r="DD28" s="384"/>
      <c r="DE28" s="96"/>
      <c r="DF28" s="96"/>
      <c r="DG28" s="124"/>
      <c r="DH28" s="382"/>
      <c r="DJ28" s="384"/>
      <c r="DK28" s="384"/>
      <c r="DL28" s="384"/>
      <c r="DM28" s="96"/>
      <c r="DN28" s="96"/>
      <c r="DO28" s="124"/>
      <c r="DP28" s="382"/>
      <c r="DR28" s="384"/>
      <c r="DS28" s="384"/>
      <c r="DT28" s="384"/>
      <c r="DU28" s="96"/>
      <c r="DV28" s="96"/>
      <c r="DW28" s="124"/>
      <c r="DX28" s="382"/>
      <c r="DZ28" s="384"/>
      <c r="EA28" s="384"/>
      <c r="EB28" s="384"/>
      <c r="EC28" s="96"/>
      <c r="ED28" s="96"/>
      <c r="EE28" s="124"/>
      <c r="EF28" s="382"/>
      <c r="EH28" s="384"/>
      <c r="EI28" s="384"/>
      <c r="EJ28" s="384"/>
      <c r="EK28" s="96"/>
      <c r="EL28" s="96"/>
      <c r="EM28" s="124"/>
      <c r="EN28" s="382"/>
      <c r="EP28" s="384"/>
      <c r="EQ28" s="384"/>
      <c r="ER28" s="384"/>
      <c r="ES28" s="96"/>
      <c r="ET28" s="96"/>
      <c r="EU28" s="124"/>
      <c r="EV28" s="382"/>
    </row>
    <row r="29" spans="1:152" ht="15" customHeight="1" x14ac:dyDescent="0.25">
      <c r="A29" s="13"/>
      <c r="B29" s="361"/>
      <c r="C29" s="368"/>
      <c r="D29" s="274"/>
      <c r="E29" s="21" t="s">
        <v>6</v>
      </c>
      <c r="F29" s="16">
        <v>2</v>
      </c>
      <c r="G29" s="25">
        <f t="shared" si="6"/>
        <v>10</v>
      </c>
      <c r="H29" s="388"/>
      <c r="I29" s="13"/>
      <c r="J29" s="376"/>
      <c r="K29" s="377"/>
      <c r="L29" s="413"/>
      <c r="M29" s="165" t="s">
        <v>6</v>
      </c>
      <c r="N29" s="151">
        <v>0.5</v>
      </c>
      <c r="O29" s="154">
        <f>N29*125</f>
        <v>62.5</v>
      </c>
      <c r="P29" s="388"/>
      <c r="Q29" s="13"/>
      <c r="R29" s="361"/>
      <c r="S29" s="368"/>
      <c r="T29" s="274"/>
      <c r="U29" s="165" t="s">
        <v>6</v>
      </c>
      <c r="V29" s="83">
        <v>12</v>
      </c>
      <c r="W29" s="154">
        <f t="shared" si="0"/>
        <v>60</v>
      </c>
      <c r="X29" s="283"/>
      <c r="Y29" s="125"/>
      <c r="Z29" s="361"/>
      <c r="AA29" s="368"/>
      <c r="AB29" s="274"/>
      <c r="AC29" s="165" t="s">
        <v>6</v>
      </c>
      <c r="AD29" s="83">
        <v>36</v>
      </c>
      <c r="AE29" s="25">
        <f t="shared" si="1"/>
        <v>180</v>
      </c>
      <c r="AF29" s="283"/>
      <c r="AG29" s="125"/>
      <c r="AH29" s="361"/>
      <c r="AI29" s="368"/>
      <c r="AJ29" s="274"/>
      <c r="AK29" s="165" t="s">
        <v>6</v>
      </c>
      <c r="AL29" s="83">
        <v>27</v>
      </c>
      <c r="AM29" s="25">
        <f t="shared" si="2"/>
        <v>135</v>
      </c>
      <c r="AN29" s="283"/>
      <c r="AP29" s="361"/>
      <c r="AQ29" s="368"/>
      <c r="AR29" s="274"/>
      <c r="AS29" s="165" t="s">
        <v>6</v>
      </c>
      <c r="AT29" s="195"/>
      <c r="AU29" s="194"/>
      <c r="AV29" s="419"/>
      <c r="AX29" s="361"/>
      <c r="AY29" s="368"/>
      <c r="AZ29" s="274"/>
      <c r="BA29" s="165" t="s">
        <v>6</v>
      </c>
      <c r="BB29" s="151">
        <v>4</v>
      </c>
      <c r="BC29" s="154">
        <f t="shared" si="3"/>
        <v>20</v>
      </c>
      <c r="BD29" s="388"/>
      <c r="BF29" s="361"/>
      <c r="BG29" s="368"/>
      <c r="BH29" s="274"/>
      <c r="BI29" s="165" t="s">
        <v>6</v>
      </c>
      <c r="BJ29" s="83">
        <v>10</v>
      </c>
      <c r="BK29" s="126">
        <f t="shared" si="4"/>
        <v>50</v>
      </c>
      <c r="BL29" s="388"/>
      <c r="BN29" s="376"/>
      <c r="BO29" s="407"/>
      <c r="BP29" s="417"/>
      <c r="BQ29" s="198" t="s">
        <v>6</v>
      </c>
      <c r="BR29" s="189"/>
      <c r="BS29" s="190"/>
      <c r="BT29" s="419"/>
      <c r="BV29" s="376"/>
      <c r="BW29" s="407"/>
      <c r="BX29" s="413"/>
      <c r="BY29" s="165" t="s">
        <v>6</v>
      </c>
      <c r="BZ29" s="151">
        <v>0.5</v>
      </c>
      <c r="CA29" s="154">
        <f t="shared" si="5"/>
        <v>62.5</v>
      </c>
      <c r="CB29" s="388"/>
      <c r="CD29" s="384"/>
      <c r="CE29" s="384"/>
      <c r="CF29" s="384"/>
      <c r="CG29" s="96"/>
      <c r="CH29" s="110"/>
      <c r="CI29" s="112"/>
      <c r="CJ29" s="382"/>
      <c r="CL29" s="384"/>
      <c r="CM29" s="384"/>
      <c r="CN29" s="384"/>
      <c r="CO29" s="96"/>
      <c r="CP29" s="110"/>
      <c r="CQ29" s="112"/>
      <c r="CR29" s="382"/>
      <c r="CT29" s="384"/>
      <c r="CU29" s="384"/>
      <c r="CV29" s="384"/>
      <c r="CW29" s="96"/>
      <c r="CX29" s="110"/>
      <c r="CY29" s="112"/>
      <c r="CZ29" s="382"/>
      <c r="DB29" s="384"/>
      <c r="DC29" s="384"/>
      <c r="DD29" s="384"/>
      <c r="DE29" s="96"/>
      <c r="DF29" s="110"/>
      <c r="DG29" s="112"/>
      <c r="DH29" s="382"/>
      <c r="DJ29" s="384"/>
      <c r="DK29" s="384"/>
      <c r="DL29" s="384"/>
      <c r="DM29" s="96"/>
      <c r="DN29" s="110"/>
      <c r="DO29" s="112"/>
      <c r="DP29" s="382"/>
      <c r="DR29" s="384"/>
      <c r="DS29" s="384"/>
      <c r="DT29" s="384"/>
      <c r="DU29" s="96"/>
      <c r="DV29" s="110"/>
      <c r="DW29" s="112"/>
      <c r="DX29" s="382"/>
      <c r="DZ29" s="384"/>
      <c r="EA29" s="384"/>
      <c r="EB29" s="384"/>
      <c r="EC29" s="96"/>
      <c r="ED29" s="110"/>
      <c r="EE29" s="112"/>
      <c r="EF29" s="382"/>
      <c r="EH29" s="384"/>
      <c r="EI29" s="384"/>
      <c r="EJ29" s="384"/>
      <c r="EK29" s="96"/>
      <c r="EL29" s="110"/>
      <c r="EM29" s="112"/>
      <c r="EN29" s="382"/>
      <c r="EP29" s="384"/>
      <c r="EQ29" s="384"/>
      <c r="ER29" s="384"/>
      <c r="ES29" s="96"/>
      <c r="ET29" s="110"/>
      <c r="EU29" s="112"/>
      <c r="EV29" s="382"/>
    </row>
    <row r="30" spans="1:152" ht="15" customHeight="1" x14ac:dyDescent="0.25">
      <c r="A30" s="13"/>
      <c r="B30" s="361"/>
      <c r="C30" s="368"/>
      <c r="D30" s="274"/>
      <c r="E30" s="21" t="s">
        <v>5</v>
      </c>
      <c r="F30" s="83">
        <v>2</v>
      </c>
      <c r="G30" s="25">
        <f t="shared" si="6"/>
        <v>10</v>
      </c>
      <c r="H30" s="388"/>
      <c r="I30" s="13"/>
      <c r="J30" s="376"/>
      <c r="K30" s="377"/>
      <c r="L30" s="413"/>
      <c r="M30" s="165" t="s">
        <v>5</v>
      </c>
      <c r="N30" s="153"/>
      <c r="O30" s="154"/>
      <c r="P30" s="388"/>
      <c r="Q30" s="13"/>
      <c r="R30" s="361"/>
      <c r="S30" s="368"/>
      <c r="T30" s="274"/>
      <c r="U30" s="165" t="s">
        <v>5</v>
      </c>
      <c r="V30" s="83">
        <v>12</v>
      </c>
      <c r="W30" s="166">
        <f t="shared" si="0"/>
        <v>60</v>
      </c>
      <c r="X30" s="283"/>
      <c r="Y30" s="125"/>
      <c r="Z30" s="361"/>
      <c r="AA30" s="368"/>
      <c r="AB30" s="274"/>
      <c r="AC30" s="165" t="s">
        <v>5</v>
      </c>
      <c r="AD30" s="83">
        <v>36</v>
      </c>
      <c r="AE30" s="25">
        <f t="shared" si="1"/>
        <v>180</v>
      </c>
      <c r="AF30" s="283"/>
      <c r="AG30" s="125"/>
      <c r="AH30" s="361"/>
      <c r="AI30" s="368"/>
      <c r="AJ30" s="274"/>
      <c r="AK30" s="165" t="s">
        <v>5</v>
      </c>
      <c r="AL30" s="83">
        <v>27</v>
      </c>
      <c r="AM30" s="25">
        <f t="shared" si="2"/>
        <v>135</v>
      </c>
      <c r="AN30" s="283"/>
      <c r="AP30" s="361"/>
      <c r="AQ30" s="368"/>
      <c r="AR30" s="274"/>
      <c r="AS30" s="165" t="s">
        <v>5</v>
      </c>
      <c r="AT30" s="189"/>
      <c r="AU30" s="194"/>
      <c r="AV30" s="419"/>
      <c r="AX30" s="361"/>
      <c r="AY30" s="368"/>
      <c r="AZ30" s="274"/>
      <c r="BA30" s="165" t="s">
        <v>5</v>
      </c>
      <c r="BB30" s="153">
        <v>4</v>
      </c>
      <c r="BC30" s="166">
        <f t="shared" si="3"/>
        <v>20</v>
      </c>
      <c r="BD30" s="388"/>
      <c r="BF30" s="361"/>
      <c r="BG30" s="368"/>
      <c r="BH30" s="274"/>
      <c r="BI30" s="165" t="s">
        <v>5</v>
      </c>
      <c r="BJ30" s="83">
        <v>10</v>
      </c>
      <c r="BK30" s="166">
        <f t="shared" si="4"/>
        <v>50</v>
      </c>
      <c r="BL30" s="388"/>
      <c r="BN30" s="376"/>
      <c r="BO30" s="407"/>
      <c r="BP30" s="417"/>
      <c r="BQ30" s="198" t="s">
        <v>5</v>
      </c>
      <c r="BR30" s="189"/>
      <c r="BS30" s="190"/>
      <c r="BT30" s="419"/>
      <c r="BV30" s="376"/>
      <c r="BW30" s="407"/>
      <c r="BX30" s="413"/>
      <c r="BY30" s="165" t="s">
        <v>5</v>
      </c>
      <c r="BZ30" s="153">
        <v>0.5</v>
      </c>
      <c r="CA30" s="166">
        <f t="shared" si="5"/>
        <v>62.5</v>
      </c>
      <c r="CB30" s="388"/>
      <c r="CD30" s="384"/>
      <c r="CE30" s="384"/>
      <c r="CF30" s="384"/>
      <c r="CG30" s="96"/>
      <c r="CH30" s="96"/>
      <c r="CI30" s="124"/>
      <c r="CJ30" s="382"/>
      <c r="CL30" s="384"/>
      <c r="CM30" s="384"/>
      <c r="CN30" s="384"/>
      <c r="CO30" s="96"/>
      <c r="CP30" s="96"/>
      <c r="CQ30" s="124"/>
      <c r="CR30" s="382"/>
      <c r="CT30" s="384"/>
      <c r="CU30" s="384"/>
      <c r="CV30" s="384"/>
      <c r="CW30" s="96"/>
      <c r="CX30" s="96"/>
      <c r="CY30" s="124"/>
      <c r="CZ30" s="382"/>
      <c r="DB30" s="384"/>
      <c r="DC30" s="384"/>
      <c r="DD30" s="384"/>
      <c r="DE30" s="96"/>
      <c r="DF30" s="96"/>
      <c r="DG30" s="124"/>
      <c r="DH30" s="382"/>
      <c r="DJ30" s="384"/>
      <c r="DK30" s="384"/>
      <c r="DL30" s="384"/>
      <c r="DM30" s="96"/>
      <c r="DN30" s="96"/>
      <c r="DO30" s="124"/>
      <c r="DP30" s="382"/>
      <c r="DR30" s="384"/>
      <c r="DS30" s="384"/>
      <c r="DT30" s="384"/>
      <c r="DU30" s="96"/>
      <c r="DV30" s="96"/>
      <c r="DW30" s="124"/>
      <c r="DX30" s="382"/>
      <c r="DZ30" s="384"/>
      <c r="EA30" s="384"/>
      <c r="EB30" s="384"/>
      <c r="EC30" s="96"/>
      <c r="ED30" s="96"/>
      <c r="EE30" s="124"/>
      <c r="EF30" s="382"/>
      <c r="EH30" s="384"/>
      <c r="EI30" s="384"/>
      <c r="EJ30" s="384"/>
      <c r="EK30" s="96"/>
      <c r="EL30" s="96"/>
      <c r="EM30" s="124"/>
      <c r="EN30" s="382"/>
      <c r="EP30" s="384"/>
      <c r="EQ30" s="384"/>
      <c r="ER30" s="384"/>
      <c r="ES30" s="96"/>
      <c r="ET30" s="96"/>
      <c r="EU30" s="124"/>
      <c r="EV30" s="382"/>
    </row>
    <row r="31" spans="1:152" ht="15" customHeight="1" x14ac:dyDescent="0.25">
      <c r="A31" s="13"/>
      <c r="B31" s="361"/>
      <c r="C31" s="368"/>
      <c r="D31" s="274"/>
      <c r="E31" s="21" t="s">
        <v>7</v>
      </c>
      <c r="F31" s="16">
        <v>1</v>
      </c>
      <c r="G31" s="25">
        <f t="shared" si="6"/>
        <v>5</v>
      </c>
      <c r="H31" s="388"/>
      <c r="I31" s="13"/>
      <c r="J31" s="376"/>
      <c r="K31" s="377"/>
      <c r="L31" s="413"/>
      <c r="M31" s="165" t="s">
        <v>7</v>
      </c>
      <c r="N31" s="151"/>
      <c r="O31" s="154"/>
      <c r="P31" s="388"/>
      <c r="Q31" s="13"/>
      <c r="R31" s="361"/>
      <c r="S31" s="368"/>
      <c r="T31" s="274"/>
      <c r="U31" s="165" t="s">
        <v>7</v>
      </c>
      <c r="V31" s="83">
        <v>12</v>
      </c>
      <c r="W31" s="166">
        <f t="shared" si="0"/>
        <v>60</v>
      </c>
      <c r="X31" s="283"/>
      <c r="Y31" s="125"/>
      <c r="Z31" s="361"/>
      <c r="AA31" s="368"/>
      <c r="AB31" s="274"/>
      <c r="AC31" s="165" t="s">
        <v>7</v>
      </c>
      <c r="AD31" s="83">
        <v>36</v>
      </c>
      <c r="AE31" s="25">
        <f t="shared" si="1"/>
        <v>180</v>
      </c>
      <c r="AF31" s="283"/>
      <c r="AG31" s="125"/>
      <c r="AH31" s="361"/>
      <c r="AI31" s="368"/>
      <c r="AJ31" s="274"/>
      <c r="AK31" s="165" t="s">
        <v>7</v>
      </c>
      <c r="AL31" s="83">
        <v>27</v>
      </c>
      <c r="AM31" s="25">
        <f t="shared" si="2"/>
        <v>135</v>
      </c>
      <c r="AN31" s="283"/>
      <c r="AP31" s="361"/>
      <c r="AQ31" s="368"/>
      <c r="AR31" s="274"/>
      <c r="AS31" s="165" t="s">
        <v>7</v>
      </c>
      <c r="AT31" s="187"/>
      <c r="AU31" s="196"/>
      <c r="AV31" s="419"/>
      <c r="AX31" s="361"/>
      <c r="AY31" s="368"/>
      <c r="AZ31" s="274"/>
      <c r="BA31" s="165" t="s">
        <v>7</v>
      </c>
      <c r="BB31" s="151">
        <v>4</v>
      </c>
      <c r="BC31" s="166">
        <f t="shared" si="3"/>
        <v>20</v>
      </c>
      <c r="BD31" s="388"/>
      <c r="BF31" s="361"/>
      <c r="BG31" s="368"/>
      <c r="BH31" s="274"/>
      <c r="BI31" s="165" t="s">
        <v>7</v>
      </c>
      <c r="BJ31" s="83">
        <v>10</v>
      </c>
      <c r="BK31" s="126">
        <f t="shared" si="4"/>
        <v>50</v>
      </c>
      <c r="BL31" s="388"/>
      <c r="BN31" s="376"/>
      <c r="BO31" s="407"/>
      <c r="BP31" s="417"/>
      <c r="BQ31" s="198" t="s">
        <v>7</v>
      </c>
      <c r="BR31" s="189"/>
      <c r="BS31" s="190"/>
      <c r="BT31" s="419"/>
      <c r="BV31" s="376"/>
      <c r="BW31" s="407"/>
      <c r="BX31" s="413"/>
      <c r="BY31" s="165" t="s">
        <v>7</v>
      </c>
      <c r="BZ31" s="151">
        <v>0.5</v>
      </c>
      <c r="CA31" s="166">
        <f t="shared" si="5"/>
        <v>62.5</v>
      </c>
      <c r="CB31" s="388"/>
      <c r="CD31" s="384"/>
      <c r="CE31" s="384"/>
      <c r="CF31" s="384"/>
      <c r="CG31" s="96"/>
      <c r="CH31" s="96"/>
      <c r="CI31" s="112"/>
      <c r="CJ31" s="382"/>
      <c r="CL31" s="384"/>
      <c r="CM31" s="384"/>
      <c r="CN31" s="384"/>
      <c r="CO31" s="96"/>
      <c r="CP31" s="96"/>
      <c r="CQ31" s="112"/>
      <c r="CR31" s="382"/>
      <c r="CT31" s="384"/>
      <c r="CU31" s="384"/>
      <c r="CV31" s="384"/>
      <c r="CW31" s="96"/>
      <c r="CX31" s="96"/>
      <c r="CY31" s="112"/>
      <c r="CZ31" s="382"/>
      <c r="DB31" s="384"/>
      <c r="DC31" s="384"/>
      <c r="DD31" s="384"/>
      <c r="DE31" s="96"/>
      <c r="DF31" s="96"/>
      <c r="DG31" s="112"/>
      <c r="DH31" s="382"/>
      <c r="DJ31" s="384"/>
      <c r="DK31" s="384"/>
      <c r="DL31" s="384"/>
      <c r="DM31" s="96"/>
      <c r="DN31" s="96"/>
      <c r="DO31" s="112"/>
      <c r="DP31" s="382"/>
      <c r="DR31" s="384"/>
      <c r="DS31" s="384"/>
      <c r="DT31" s="384"/>
      <c r="DU31" s="96"/>
      <c r="DV31" s="96"/>
      <c r="DW31" s="112"/>
      <c r="DX31" s="382"/>
      <c r="DZ31" s="384"/>
      <c r="EA31" s="384"/>
      <c r="EB31" s="384"/>
      <c r="EC31" s="96"/>
      <c r="ED31" s="96"/>
      <c r="EE31" s="112"/>
      <c r="EF31" s="382"/>
      <c r="EH31" s="384"/>
      <c r="EI31" s="384"/>
      <c r="EJ31" s="384"/>
      <c r="EK31" s="96"/>
      <c r="EL31" s="96"/>
      <c r="EM31" s="112"/>
      <c r="EN31" s="382"/>
      <c r="EP31" s="384"/>
      <c r="EQ31" s="384"/>
      <c r="ER31" s="384"/>
      <c r="ES31" s="96"/>
      <c r="ET31" s="96"/>
      <c r="EU31" s="112"/>
      <c r="EV31" s="382"/>
    </row>
    <row r="32" spans="1:152" ht="15" customHeight="1" x14ac:dyDescent="0.25">
      <c r="A32" s="13"/>
      <c r="B32" s="361"/>
      <c r="C32" s="368"/>
      <c r="D32" s="274"/>
      <c r="E32" s="27" t="s">
        <v>8</v>
      </c>
      <c r="F32" s="22"/>
      <c r="G32" s="25"/>
      <c r="H32" s="388"/>
      <c r="I32" s="13"/>
      <c r="J32" s="376"/>
      <c r="K32" s="377"/>
      <c r="L32" s="413"/>
      <c r="M32" s="168" t="s">
        <v>8</v>
      </c>
      <c r="N32" s="156"/>
      <c r="O32" s="154"/>
      <c r="P32" s="388"/>
      <c r="Q32" s="13"/>
      <c r="R32" s="361"/>
      <c r="S32" s="368"/>
      <c r="T32" s="274"/>
      <c r="U32" s="168" t="s">
        <v>8</v>
      </c>
      <c r="V32" s="22">
        <v>12</v>
      </c>
      <c r="W32" s="154">
        <f t="shared" si="0"/>
        <v>60</v>
      </c>
      <c r="X32" s="283"/>
      <c r="Y32" s="125"/>
      <c r="Z32" s="361"/>
      <c r="AA32" s="368"/>
      <c r="AB32" s="274"/>
      <c r="AC32" s="168" t="s">
        <v>8</v>
      </c>
      <c r="AD32" s="22">
        <v>36</v>
      </c>
      <c r="AE32" s="25">
        <f t="shared" si="1"/>
        <v>180</v>
      </c>
      <c r="AF32" s="283"/>
      <c r="AG32" s="125"/>
      <c r="AH32" s="361"/>
      <c r="AI32" s="368"/>
      <c r="AJ32" s="274"/>
      <c r="AK32" s="168" t="s">
        <v>8</v>
      </c>
      <c r="AL32" s="22">
        <v>27</v>
      </c>
      <c r="AM32" s="25">
        <f t="shared" si="2"/>
        <v>135</v>
      </c>
      <c r="AN32" s="283"/>
      <c r="AP32" s="361"/>
      <c r="AQ32" s="368"/>
      <c r="AR32" s="274"/>
      <c r="AS32" s="168" t="s">
        <v>8</v>
      </c>
      <c r="AT32" s="191"/>
      <c r="AU32" s="190"/>
      <c r="AV32" s="419"/>
      <c r="AX32" s="361"/>
      <c r="AY32" s="368"/>
      <c r="AZ32" s="274"/>
      <c r="BA32" s="168" t="s">
        <v>8</v>
      </c>
      <c r="BB32" s="156">
        <v>4</v>
      </c>
      <c r="BC32" s="154">
        <f t="shared" si="3"/>
        <v>20</v>
      </c>
      <c r="BD32" s="388"/>
      <c r="BF32" s="361"/>
      <c r="BG32" s="368"/>
      <c r="BH32" s="274"/>
      <c r="BI32" s="168" t="s">
        <v>8</v>
      </c>
      <c r="BJ32" s="22">
        <v>9</v>
      </c>
      <c r="BK32" s="154">
        <f t="shared" si="4"/>
        <v>45</v>
      </c>
      <c r="BL32" s="388"/>
      <c r="BN32" s="376"/>
      <c r="BO32" s="407"/>
      <c r="BP32" s="417"/>
      <c r="BQ32" s="199" t="s">
        <v>8</v>
      </c>
      <c r="BR32" s="191"/>
      <c r="BS32" s="190"/>
      <c r="BT32" s="419"/>
      <c r="BV32" s="376"/>
      <c r="BW32" s="407"/>
      <c r="BX32" s="413"/>
      <c r="BY32" s="168" t="s">
        <v>8</v>
      </c>
      <c r="BZ32" s="156"/>
      <c r="CA32" s="154"/>
      <c r="CB32" s="388"/>
      <c r="CD32" s="384"/>
      <c r="CE32" s="384"/>
      <c r="CF32" s="384"/>
      <c r="CG32" s="96"/>
      <c r="CH32" s="96"/>
      <c r="CI32" s="124"/>
      <c r="CJ32" s="382"/>
      <c r="CL32" s="384"/>
      <c r="CM32" s="384"/>
      <c r="CN32" s="384"/>
      <c r="CO32" s="96"/>
      <c r="CP32" s="96"/>
      <c r="CQ32" s="124"/>
      <c r="CR32" s="382"/>
      <c r="CT32" s="384"/>
      <c r="CU32" s="384"/>
      <c r="CV32" s="384"/>
      <c r="CW32" s="96"/>
      <c r="CX32" s="96"/>
      <c r="CY32" s="124"/>
      <c r="CZ32" s="382"/>
      <c r="DB32" s="384"/>
      <c r="DC32" s="384"/>
      <c r="DD32" s="384"/>
      <c r="DE32" s="96"/>
      <c r="DF32" s="96"/>
      <c r="DG32" s="124"/>
      <c r="DH32" s="382"/>
      <c r="DJ32" s="384"/>
      <c r="DK32" s="384"/>
      <c r="DL32" s="384"/>
      <c r="DM32" s="96"/>
      <c r="DN32" s="96"/>
      <c r="DO32" s="124"/>
      <c r="DP32" s="382"/>
      <c r="DR32" s="384"/>
      <c r="DS32" s="384"/>
      <c r="DT32" s="384"/>
      <c r="DU32" s="96"/>
      <c r="DV32" s="96"/>
      <c r="DW32" s="124"/>
      <c r="DX32" s="382"/>
      <c r="DZ32" s="384"/>
      <c r="EA32" s="384"/>
      <c r="EB32" s="384"/>
      <c r="EC32" s="96"/>
      <c r="ED32" s="96"/>
      <c r="EE32" s="124"/>
      <c r="EF32" s="382"/>
      <c r="EH32" s="384"/>
      <c r="EI32" s="384"/>
      <c r="EJ32" s="384"/>
      <c r="EK32" s="96"/>
      <c r="EL32" s="96"/>
      <c r="EM32" s="124"/>
      <c r="EN32" s="382"/>
      <c r="EP32" s="384"/>
      <c r="EQ32" s="384"/>
      <c r="ER32" s="384"/>
      <c r="ES32" s="96"/>
      <c r="ET32" s="96"/>
      <c r="EU32" s="124"/>
      <c r="EV32" s="382"/>
    </row>
    <row r="33" spans="1:152" ht="15" customHeight="1" thickBot="1" x14ac:dyDescent="0.3">
      <c r="A33" s="13"/>
      <c r="B33" s="363"/>
      <c r="C33" s="369"/>
      <c r="D33" s="275"/>
      <c r="E33" s="35" t="s">
        <v>8</v>
      </c>
      <c r="F33" s="28"/>
      <c r="G33" s="29"/>
      <c r="H33" s="389"/>
      <c r="I33" s="13"/>
      <c r="J33" s="378"/>
      <c r="K33" s="379"/>
      <c r="L33" s="414"/>
      <c r="M33" s="169" t="s">
        <v>8</v>
      </c>
      <c r="N33" s="157"/>
      <c r="O33" s="158"/>
      <c r="P33" s="389"/>
      <c r="Q33" s="13"/>
      <c r="R33" s="363"/>
      <c r="S33" s="369"/>
      <c r="T33" s="275"/>
      <c r="U33" s="169" t="s">
        <v>8</v>
      </c>
      <c r="V33" s="28">
        <v>12</v>
      </c>
      <c r="W33" s="158">
        <f t="shared" si="0"/>
        <v>60</v>
      </c>
      <c r="X33" s="284"/>
      <c r="Y33" s="125"/>
      <c r="Z33" s="363"/>
      <c r="AA33" s="369"/>
      <c r="AB33" s="275"/>
      <c r="AC33" s="169" t="s">
        <v>8</v>
      </c>
      <c r="AD33" s="28">
        <v>36</v>
      </c>
      <c r="AE33" s="29">
        <f t="shared" si="1"/>
        <v>180</v>
      </c>
      <c r="AF33" s="284"/>
      <c r="AG33" s="125"/>
      <c r="AH33" s="363"/>
      <c r="AI33" s="369"/>
      <c r="AJ33" s="275"/>
      <c r="AK33" s="169" t="s">
        <v>8</v>
      </c>
      <c r="AL33" s="28">
        <v>27</v>
      </c>
      <c r="AM33" s="29">
        <f t="shared" si="2"/>
        <v>135</v>
      </c>
      <c r="AN33" s="284"/>
      <c r="AP33" s="363"/>
      <c r="AQ33" s="369"/>
      <c r="AR33" s="275"/>
      <c r="AS33" s="169" t="s">
        <v>8</v>
      </c>
      <c r="AT33" s="192"/>
      <c r="AU33" s="193"/>
      <c r="AV33" s="420"/>
      <c r="AX33" s="363"/>
      <c r="AY33" s="369"/>
      <c r="AZ33" s="275"/>
      <c r="BA33" s="169" t="s">
        <v>8</v>
      </c>
      <c r="BB33" s="157">
        <v>3</v>
      </c>
      <c r="BC33" s="158">
        <f t="shared" si="3"/>
        <v>15</v>
      </c>
      <c r="BD33" s="389"/>
      <c r="BF33" s="363"/>
      <c r="BG33" s="369"/>
      <c r="BH33" s="275"/>
      <c r="BI33" s="169" t="s">
        <v>8</v>
      </c>
      <c r="BJ33" s="28">
        <v>9</v>
      </c>
      <c r="BK33" s="158">
        <f t="shared" si="4"/>
        <v>45</v>
      </c>
      <c r="BL33" s="389"/>
      <c r="BN33" s="378"/>
      <c r="BO33" s="408"/>
      <c r="BP33" s="418"/>
      <c r="BQ33" s="201" t="s">
        <v>8</v>
      </c>
      <c r="BR33" s="192"/>
      <c r="BS33" s="193"/>
      <c r="BT33" s="420"/>
      <c r="BV33" s="378"/>
      <c r="BW33" s="408"/>
      <c r="BX33" s="414"/>
      <c r="BY33" s="169" t="s">
        <v>8</v>
      </c>
      <c r="BZ33" s="157"/>
      <c r="CA33" s="158"/>
      <c r="CB33" s="389"/>
      <c r="CD33" s="384"/>
      <c r="CE33" s="384"/>
      <c r="CF33" s="384"/>
      <c r="CG33" s="96"/>
      <c r="CH33" s="96"/>
      <c r="CI33" s="124"/>
      <c r="CJ33" s="382"/>
      <c r="CL33" s="384"/>
      <c r="CM33" s="384"/>
      <c r="CN33" s="384"/>
      <c r="CO33" s="96"/>
      <c r="CP33" s="96"/>
      <c r="CQ33" s="124"/>
      <c r="CR33" s="382"/>
      <c r="CT33" s="384"/>
      <c r="CU33" s="384"/>
      <c r="CV33" s="384"/>
      <c r="CW33" s="96"/>
      <c r="CX33" s="96"/>
      <c r="CY33" s="124"/>
      <c r="CZ33" s="382"/>
      <c r="DB33" s="384"/>
      <c r="DC33" s="384"/>
      <c r="DD33" s="384"/>
      <c r="DE33" s="96"/>
      <c r="DF33" s="96"/>
      <c r="DG33" s="124"/>
      <c r="DH33" s="382"/>
      <c r="DJ33" s="384"/>
      <c r="DK33" s="384"/>
      <c r="DL33" s="384"/>
      <c r="DM33" s="96"/>
      <c r="DN33" s="96"/>
      <c r="DO33" s="124"/>
      <c r="DP33" s="382"/>
      <c r="DR33" s="384"/>
      <c r="DS33" s="384"/>
      <c r="DT33" s="384"/>
      <c r="DU33" s="96"/>
      <c r="DV33" s="96"/>
      <c r="DW33" s="124"/>
      <c r="DX33" s="382"/>
      <c r="DZ33" s="384"/>
      <c r="EA33" s="384"/>
      <c r="EB33" s="384"/>
      <c r="EC33" s="96"/>
      <c r="ED33" s="96"/>
      <c r="EE33" s="124"/>
      <c r="EF33" s="382"/>
      <c r="EH33" s="384"/>
      <c r="EI33" s="384"/>
      <c r="EJ33" s="384"/>
      <c r="EK33" s="96"/>
      <c r="EL33" s="96"/>
      <c r="EM33" s="124"/>
      <c r="EN33" s="382"/>
      <c r="EP33" s="384"/>
      <c r="EQ33" s="384"/>
      <c r="ER33" s="384"/>
      <c r="ES33" s="96"/>
      <c r="ET33" s="96"/>
      <c r="EU33" s="124"/>
      <c r="EV33" s="382"/>
    </row>
    <row r="34" spans="1:152" ht="15" customHeight="1" x14ac:dyDescent="0.25">
      <c r="A34" s="13"/>
      <c r="B34" s="359" t="s">
        <v>2</v>
      </c>
      <c r="C34" s="367"/>
      <c r="D34" s="273" t="s">
        <v>453</v>
      </c>
      <c r="E34" s="30" t="s">
        <v>4</v>
      </c>
      <c r="F34" s="16">
        <v>1</v>
      </c>
      <c r="G34" s="19">
        <f>F34*5</f>
        <v>5</v>
      </c>
      <c r="H34" s="415" t="s">
        <v>456</v>
      </c>
      <c r="I34" s="13"/>
      <c r="J34" s="380" t="s">
        <v>9</v>
      </c>
      <c r="K34" s="381"/>
      <c r="L34" s="412" t="s">
        <v>453</v>
      </c>
      <c r="M34" s="164" t="s">
        <v>4</v>
      </c>
      <c r="N34" s="151"/>
      <c r="O34" s="152"/>
      <c r="P34" s="388" t="s">
        <v>457</v>
      </c>
      <c r="Q34" s="13"/>
      <c r="R34" s="359" t="s">
        <v>2</v>
      </c>
      <c r="S34" s="367"/>
      <c r="T34" s="273" t="s">
        <v>453</v>
      </c>
      <c r="U34" s="164" t="s">
        <v>4</v>
      </c>
      <c r="V34" s="16">
        <v>12</v>
      </c>
      <c r="W34" s="152">
        <f t="shared" si="0"/>
        <v>60</v>
      </c>
      <c r="X34" s="283"/>
      <c r="Y34" s="125"/>
      <c r="Z34" s="359" t="s">
        <v>2</v>
      </c>
      <c r="AA34" s="367"/>
      <c r="AB34" s="273" t="s">
        <v>453</v>
      </c>
      <c r="AC34" s="164" t="s">
        <v>4</v>
      </c>
      <c r="AD34" s="16">
        <v>36</v>
      </c>
      <c r="AE34" s="19">
        <f t="shared" si="1"/>
        <v>180</v>
      </c>
      <c r="AF34" s="283" t="s">
        <v>459</v>
      </c>
      <c r="AG34" s="125"/>
      <c r="AH34" s="359" t="s">
        <v>2</v>
      </c>
      <c r="AI34" s="367"/>
      <c r="AJ34" s="273" t="s">
        <v>453</v>
      </c>
      <c r="AK34" s="164" t="s">
        <v>4</v>
      </c>
      <c r="AL34" s="16">
        <v>27</v>
      </c>
      <c r="AM34" s="19">
        <f t="shared" si="2"/>
        <v>135</v>
      </c>
      <c r="AN34" s="283" t="s">
        <v>460</v>
      </c>
      <c r="AP34" s="359" t="s">
        <v>2</v>
      </c>
      <c r="AQ34" s="367"/>
      <c r="AR34" s="273" t="s">
        <v>453</v>
      </c>
      <c r="AS34" s="164" t="s">
        <v>4</v>
      </c>
      <c r="AT34" s="187"/>
      <c r="AU34" s="188"/>
      <c r="AV34" s="419"/>
      <c r="AX34" s="359" t="s">
        <v>2</v>
      </c>
      <c r="AY34" s="367"/>
      <c r="AZ34" s="273" t="s">
        <v>453</v>
      </c>
      <c r="BA34" s="164" t="s">
        <v>4</v>
      </c>
      <c r="BB34" s="151">
        <v>4</v>
      </c>
      <c r="BC34" s="152">
        <f t="shared" si="3"/>
        <v>20</v>
      </c>
      <c r="BD34" s="388" t="s">
        <v>462</v>
      </c>
      <c r="BF34" s="359" t="s">
        <v>2</v>
      </c>
      <c r="BG34" s="367"/>
      <c r="BH34" s="273" t="s">
        <v>453</v>
      </c>
      <c r="BI34" s="164" t="s">
        <v>4</v>
      </c>
      <c r="BJ34" s="16">
        <v>10</v>
      </c>
      <c r="BK34" s="152">
        <f t="shared" si="4"/>
        <v>50</v>
      </c>
      <c r="BL34" s="388"/>
      <c r="BN34" s="380" t="s">
        <v>9</v>
      </c>
      <c r="BO34" s="406"/>
      <c r="BP34" s="416" t="s">
        <v>453</v>
      </c>
      <c r="BQ34" s="197" t="s">
        <v>4</v>
      </c>
      <c r="BR34" s="187"/>
      <c r="BS34" s="188"/>
      <c r="BT34" s="419"/>
      <c r="BV34" s="380" t="s">
        <v>9</v>
      </c>
      <c r="BW34" s="406"/>
      <c r="BX34" s="412" t="s">
        <v>453</v>
      </c>
      <c r="BY34" s="164" t="s">
        <v>4</v>
      </c>
      <c r="BZ34" s="151">
        <v>0.5</v>
      </c>
      <c r="CA34" s="152">
        <f>BZ34*125</f>
        <v>62.5</v>
      </c>
      <c r="CB34" s="388" t="s">
        <v>236</v>
      </c>
      <c r="CD34" s="384"/>
      <c r="CE34" s="384"/>
      <c r="CF34" s="384"/>
      <c r="CG34" s="96"/>
      <c r="CH34" s="96"/>
      <c r="CI34" s="124"/>
      <c r="CJ34" s="382"/>
      <c r="CL34" s="384"/>
      <c r="CM34" s="384"/>
      <c r="CN34" s="384"/>
      <c r="CO34" s="96"/>
      <c r="CP34" s="96"/>
      <c r="CQ34" s="124"/>
      <c r="CR34" s="382"/>
      <c r="CT34" s="384"/>
      <c r="CU34" s="384"/>
      <c r="CV34" s="384"/>
      <c r="CW34" s="96"/>
      <c r="CX34" s="96"/>
      <c r="CY34" s="124"/>
      <c r="CZ34" s="382"/>
      <c r="DB34" s="384"/>
      <c r="DC34" s="384"/>
      <c r="DD34" s="384"/>
      <c r="DE34" s="96"/>
      <c r="DF34" s="96"/>
      <c r="DG34" s="124"/>
      <c r="DH34" s="382"/>
      <c r="DJ34" s="384"/>
      <c r="DK34" s="384"/>
      <c r="DL34" s="384"/>
      <c r="DM34" s="96"/>
      <c r="DN34" s="96"/>
      <c r="DO34" s="124"/>
      <c r="DP34" s="382"/>
      <c r="DR34" s="384"/>
      <c r="DS34" s="384"/>
      <c r="DT34" s="384"/>
      <c r="DU34" s="96"/>
      <c r="DV34" s="96"/>
      <c r="DW34" s="124"/>
      <c r="DX34" s="382"/>
      <c r="DZ34" s="384"/>
      <c r="EA34" s="384"/>
      <c r="EB34" s="384"/>
      <c r="EC34" s="96"/>
      <c r="ED34" s="96"/>
      <c r="EE34" s="124"/>
      <c r="EF34" s="382"/>
      <c r="EH34" s="384"/>
      <c r="EI34" s="384"/>
      <c r="EJ34" s="384"/>
      <c r="EK34" s="96"/>
      <c r="EL34" s="96"/>
      <c r="EM34" s="124"/>
      <c r="EN34" s="382"/>
      <c r="EP34" s="384"/>
      <c r="EQ34" s="384"/>
      <c r="ER34" s="384"/>
      <c r="ES34" s="96"/>
      <c r="ET34" s="96"/>
      <c r="EU34" s="124"/>
      <c r="EV34" s="382"/>
    </row>
    <row r="35" spans="1:152" ht="15" customHeight="1" x14ac:dyDescent="0.25">
      <c r="A35" s="13"/>
      <c r="B35" s="361"/>
      <c r="C35" s="368"/>
      <c r="D35" s="274"/>
      <c r="E35" s="21" t="s">
        <v>5</v>
      </c>
      <c r="F35" s="83">
        <v>1</v>
      </c>
      <c r="G35" s="25">
        <f>F35*5</f>
        <v>5</v>
      </c>
      <c r="H35" s="388"/>
      <c r="I35" s="13"/>
      <c r="J35" s="376"/>
      <c r="K35" s="377"/>
      <c r="L35" s="413"/>
      <c r="M35" s="165" t="s">
        <v>5</v>
      </c>
      <c r="N35" s="153"/>
      <c r="O35" s="154"/>
      <c r="P35" s="388"/>
      <c r="Q35" s="13"/>
      <c r="R35" s="361"/>
      <c r="S35" s="368"/>
      <c r="T35" s="274"/>
      <c r="U35" s="165" t="s">
        <v>5</v>
      </c>
      <c r="V35" s="83">
        <v>12</v>
      </c>
      <c r="W35" s="154">
        <f t="shared" si="0"/>
        <v>60</v>
      </c>
      <c r="X35" s="283"/>
      <c r="Y35" s="125"/>
      <c r="Z35" s="361"/>
      <c r="AA35" s="368"/>
      <c r="AB35" s="274"/>
      <c r="AC35" s="165" t="s">
        <v>5</v>
      </c>
      <c r="AD35" s="83">
        <v>36</v>
      </c>
      <c r="AE35" s="25">
        <f t="shared" si="1"/>
        <v>180</v>
      </c>
      <c r="AF35" s="283"/>
      <c r="AG35" s="125"/>
      <c r="AH35" s="361"/>
      <c r="AI35" s="368"/>
      <c r="AJ35" s="274"/>
      <c r="AK35" s="165" t="s">
        <v>5</v>
      </c>
      <c r="AL35" s="83">
        <v>27</v>
      </c>
      <c r="AM35" s="25">
        <f t="shared" si="2"/>
        <v>135</v>
      </c>
      <c r="AN35" s="283"/>
      <c r="AP35" s="361"/>
      <c r="AQ35" s="368"/>
      <c r="AR35" s="274"/>
      <c r="AS35" s="165" t="s">
        <v>5</v>
      </c>
      <c r="AT35" s="189"/>
      <c r="AU35" s="194"/>
      <c r="AV35" s="419"/>
      <c r="AX35" s="361"/>
      <c r="AY35" s="368"/>
      <c r="AZ35" s="274"/>
      <c r="BA35" s="165" t="s">
        <v>5</v>
      </c>
      <c r="BB35" s="153">
        <v>4</v>
      </c>
      <c r="BC35" s="154">
        <f t="shared" si="3"/>
        <v>20</v>
      </c>
      <c r="BD35" s="388"/>
      <c r="BF35" s="361"/>
      <c r="BG35" s="368"/>
      <c r="BH35" s="274"/>
      <c r="BI35" s="165" t="s">
        <v>5</v>
      </c>
      <c r="BJ35" s="83">
        <v>10</v>
      </c>
      <c r="BK35" s="166">
        <f t="shared" si="4"/>
        <v>50</v>
      </c>
      <c r="BL35" s="388"/>
      <c r="BN35" s="376"/>
      <c r="BO35" s="407"/>
      <c r="BP35" s="417"/>
      <c r="BQ35" s="198" t="s">
        <v>5</v>
      </c>
      <c r="BR35" s="189"/>
      <c r="BS35" s="190"/>
      <c r="BT35" s="419"/>
      <c r="BV35" s="376"/>
      <c r="BW35" s="407"/>
      <c r="BX35" s="413"/>
      <c r="BY35" s="165" t="s">
        <v>5</v>
      </c>
      <c r="BZ35" s="153">
        <v>0.5</v>
      </c>
      <c r="CA35" s="154">
        <f t="shared" si="5"/>
        <v>62.5</v>
      </c>
      <c r="CB35" s="388"/>
      <c r="CD35" s="384"/>
      <c r="CE35" s="384"/>
      <c r="CF35" s="384"/>
      <c r="CG35" s="96"/>
      <c r="CH35" s="96"/>
      <c r="CI35" s="124"/>
      <c r="CJ35" s="382"/>
      <c r="CL35" s="384"/>
      <c r="CM35" s="384"/>
      <c r="CN35" s="384"/>
      <c r="CO35" s="96"/>
      <c r="CP35" s="96"/>
      <c r="CQ35" s="124"/>
      <c r="CR35" s="382"/>
      <c r="CT35" s="384"/>
      <c r="CU35" s="384"/>
      <c r="CV35" s="384"/>
      <c r="CW35" s="96"/>
      <c r="CX35" s="96"/>
      <c r="CY35" s="124"/>
      <c r="CZ35" s="382"/>
      <c r="DB35" s="384"/>
      <c r="DC35" s="384"/>
      <c r="DD35" s="384"/>
      <c r="DE35" s="96"/>
      <c r="DF35" s="96"/>
      <c r="DG35" s="124"/>
      <c r="DH35" s="382"/>
      <c r="DJ35" s="384"/>
      <c r="DK35" s="384"/>
      <c r="DL35" s="384"/>
      <c r="DM35" s="96"/>
      <c r="DN35" s="96"/>
      <c r="DO35" s="124"/>
      <c r="DP35" s="382"/>
      <c r="DR35" s="384"/>
      <c r="DS35" s="384"/>
      <c r="DT35" s="384"/>
      <c r="DU35" s="96"/>
      <c r="DV35" s="96"/>
      <c r="DW35" s="124"/>
      <c r="DX35" s="382"/>
      <c r="DZ35" s="384"/>
      <c r="EA35" s="384"/>
      <c r="EB35" s="384"/>
      <c r="EC35" s="96"/>
      <c r="ED35" s="96"/>
      <c r="EE35" s="124"/>
      <c r="EF35" s="382"/>
      <c r="EH35" s="384"/>
      <c r="EI35" s="384"/>
      <c r="EJ35" s="384"/>
      <c r="EK35" s="96"/>
      <c r="EL35" s="96"/>
      <c r="EM35" s="124"/>
      <c r="EN35" s="382"/>
      <c r="EP35" s="384"/>
      <c r="EQ35" s="384"/>
      <c r="ER35" s="384"/>
      <c r="ES35" s="96"/>
      <c r="ET35" s="96"/>
      <c r="EU35" s="124"/>
      <c r="EV35" s="382"/>
    </row>
    <row r="36" spans="1:152" ht="15" customHeight="1" x14ac:dyDescent="0.25">
      <c r="A36" s="13"/>
      <c r="B36" s="361"/>
      <c r="C36" s="368"/>
      <c r="D36" s="274"/>
      <c r="E36" s="21" t="s">
        <v>6</v>
      </c>
      <c r="F36" s="16">
        <v>2</v>
      </c>
      <c r="G36" s="25">
        <f>F36*5</f>
        <v>10</v>
      </c>
      <c r="H36" s="388"/>
      <c r="I36" s="13"/>
      <c r="J36" s="376"/>
      <c r="K36" s="377"/>
      <c r="L36" s="413"/>
      <c r="M36" s="165" t="s">
        <v>6</v>
      </c>
      <c r="N36" s="151">
        <v>0.5</v>
      </c>
      <c r="O36" s="154">
        <f>N36*125</f>
        <v>62.5</v>
      </c>
      <c r="P36" s="388"/>
      <c r="Q36" s="13"/>
      <c r="R36" s="361"/>
      <c r="S36" s="368"/>
      <c r="T36" s="274"/>
      <c r="U36" s="165" t="s">
        <v>6</v>
      </c>
      <c r="V36" s="83">
        <v>12</v>
      </c>
      <c r="W36" s="154">
        <f t="shared" si="0"/>
        <v>60</v>
      </c>
      <c r="X36" s="283"/>
      <c r="Y36" s="125"/>
      <c r="Z36" s="361"/>
      <c r="AA36" s="368"/>
      <c r="AB36" s="274"/>
      <c r="AC36" s="165" t="s">
        <v>6</v>
      </c>
      <c r="AD36" s="83">
        <v>36</v>
      </c>
      <c r="AE36" s="25">
        <f t="shared" si="1"/>
        <v>180</v>
      </c>
      <c r="AF36" s="283"/>
      <c r="AG36" s="125"/>
      <c r="AH36" s="361"/>
      <c r="AI36" s="368"/>
      <c r="AJ36" s="274"/>
      <c r="AK36" s="165" t="s">
        <v>6</v>
      </c>
      <c r="AL36" s="83">
        <v>27</v>
      </c>
      <c r="AM36" s="25">
        <f t="shared" si="2"/>
        <v>135</v>
      </c>
      <c r="AN36" s="283"/>
      <c r="AP36" s="361"/>
      <c r="AQ36" s="368"/>
      <c r="AR36" s="274"/>
      <c r="AS36" s="165" t="s">
        <v>6</v>
      </c>
      <c r="AT36" s="195"/>
      <c r="AU36" s="194"/>
      <c r="AV36" s="419"/>
      <c r="AX36" s="361"/>
      <c r="AY36" s="368"/>
      <c r="AZ36" s="274"/>
      <c r="BA36" s="165" t="s">
        <v>6</v>
      </c>
      <c r="BB36" s="151">
        <v>4</v>
      </c>
      <c r="BC36" s="154">
        <f t="shared" si="3"/>
        <v>20</v>
      </c>
      <c r="BD36" s="388"/>
      <c r="BF36" s="361"/>
      <c r="BG36" s="368"/>
      <c r="BH36" s="274"/>
      <c r="BI36" s="165" t="s">
        <v>6</v>
      </c>
      <c r="BJ36" s="83">
        <v>10</v>
      </c>
      <c r="BK36" s="126">
        <f t="shared" si="4"/>
        <v>50</v>
      </c>
      <c r="BL36" s="388"/>
      <c r="BN36" s="376"/>
      <c r="BO36" s="407"/>
      <c r="BP36" s="417"/>
      <c r="BQ36" s="198" t="s">
        <v>6</v>
      </c>
      <c r="BR36" s="189"/>
      <c r="BS36" s="190"/>
      <c r="BT36" s="419"/>
      <c r="BV36" s="376"/>
      <c r="BW36" s="407"/>
      <c r="BX36" s="413"/>
      <c r="BY36" s="165" t="s">
        <v>6</v>
      </c>
      <c r="BZ36" s="151">
        <v>0.5</v>
      </c>
      <c r="CA36" s="154">
        <f t="shared" si="5"/>
        <v>62.5</v>
      </c>
      <c r="CB36" s="388"/>
      <c r="CD36" s="384"/>
      <c r="CE36" s="384"/>
      <c r="CF36" s="384"/>
      <c r="CG36" s="96"/>
      <c r="CH36" s="110"/>
      <c r="CI36" s="112"/>
      <c r="CJ36" s="382"/>
      <c r="CL36" s="384"/>
      <c r="CM36" s="384"/>
      <c r="CN36" s="384"/>
      <c r="CO36" s="96"/>
      <c r="CP36" s="110"/>
      <c r="CQ36" s="112"/>
      <c r="CR36" s="382"/>
      <c r="CT36" s="384"/>
      <c r="CU36" s="384"/>
      <c r="CV36" s="384"/>
      <c r="CW36" s="96"/>
      <c r="CX36" s="110"/>
      <c r="CY36" s="112"/>
      <c r="CZ36" s="382"/>
      <c r="DB36" s="384"/>
      <c r="DC36" s="384"/>
      <c r="DD36" s="384"/>
      <c r="DE36" s="96"/>
      <c r="DF36" s="110"/>
      <c r="DG36" s="112"/>
      <c r="DH36" s="382"/>
      <c r="DJ36" s="384"/>
      <c r="DK36" s="384"/>
      <c r="DL36" s="384"/>
      <c r="DM36" s="96"/>
      <c r="DN36" s="110"/>
      <c r="DO36" s="112"/>
      <c r="DP36" s="382"/>
      <c r="DR36" s="384"/>
      <c r="DS36" s="384"/>
      <c r="DT36" s="384"/>
      <c r="DU36" s="96"/>
      <c r="DV36" s="110"/>
      <c r="DW36" s="112"/>
      <c r="DX36" s="382"/>
      <c r="DZ36" s="384"/>
      <c r="EA36" s="384"/>
      <c r="EB36" s="384"/>
      <c r="EC36" s="96"/>
      <c r="ED36" s="110"/>
      <c r="EE36" s="112"/>
      <c r="EF36" s="382"/>
      <c r="EH36" s="384"/>
      <c r="EI36" s="384"/>
      <c r="EJ36" s="384"/>
      <c r="EK36" s="96"/>
      <c r="EL36" s="110"/>
      <c r="EM36" s="112"/>
      <c r="EN36" s="382"/>
      <c r="EP36" s="384"/>
      <c r="EQ36" s="384"/>
      <c r="ER36" s="384"/>
      <c r="ES36" s="96"/>
      <c r="ET36" s="110"/>
      <c r="EU36" s="112"/>
      <c r="EV36" s="382"/>
    </row>
    <row r="37" spans="1:152" ht="15" customHeight="1" x14ac:dyDescent="0.25">
      <c r="A37" s="13"/>
      <c r="B37" s="361"/>
      <c r="C37" s="368"/>
      <c r="D37" s="274"/>
      <c r="E37" s="21" t="s">
        <v>5</v>
      </c>
      <c r="F37" s="83">
        <v>2</v>
      </c>
      <c r="G37" s="25">
        <f>F37*5</f>
        <v>10</v>
      </c>
      <c r="H37" s="388"/>
      <c r="I37" s="13"/>
      <c r="J37" s="376"/>
      <c r="K37" s="377"/>
      <c r="L37" s="413"/>
      <c r="M37" s="165" t="s">
        <v>5</v>
      </c>
      <c r="N37" s="153"/>
      <c r="O37" s="154"/>
      <c r="P37" s="388"/>
      <c r="Q37" s="13"/>
      <c r="R37" s="361"/>
      <c r="S37" s="368"/>
      <c r="T37" s="274"/>
      <c r="U37" s="165" t="s">
        <v>5</v>
      </c>
      <c r="V37" s="83">
        <v>12</v>
      </c>
      <c r="W37" s="166">
        <f t="shared" si="0"/>
        <v>60</v>
      </c>
      <c r="X37" s="283"/>
      <c r="Y37" s="125"/>
      <c r="Z37" s="361"/>
      <c r="AA37" s="368"/>
      <c r="AB37" s="274"/>
      <c r="AC37" s="165" t="s">
        <v>5</v>
      </c>
      <c r="AD37" s="83">
        <v>36</v>
      </c>
      <c r="AE37" s="25">
        <f t="shared" si="1"/>
        <v>180</v>
      </c>
      <c r="AF37" s="283"/>
      <c r="AG37" s="125"/>
      <c r="AH37" s="361"/>
      <c r="AI37" s="368"/>
      <c r="AJ37" s="274"/>
      <c r="AK37" s="165" t="s">
        <v>5</v>
      </c>
      <c r="AL37" s="83">
        <v>27</v>
      </c>
      <c r="AM37" s="25">
        <f t="shared" si="2"/>
        <v>135</v>
      </c>
      <c r="AN37" s="283"/>
      <c r="AP37" s="361"/>
      <c r="AQ37" s="368"/>
      <c r="AR37" s="274"/>
      <c r="AS37" s="165" t="s">
        <v>5</v>
      </c>
      <c r="AT37" s="189"/>
      <c r="AU37" s="194"/>
      <c r="AV37" s="419"/>
      <c r="AX37" s="361"/>
      <c r="AY37" s="368"/>
      <c r="AZ37" s="274"/>
      <c r="BA37" s="165" t="s">
        <v>5</v>
      </c>
      <c r="BB37" s="153">
        <v>4</v>
      </c>
      <c r="BC37" s="166">
        <f t="shared" si="3"/>
        <v>20</v>
      </c>
      <c r="BD37" s="388"/>
      <c r="BF37" s="361"/>
      <c r="BG37" s="368"/>
      <c r="BH37" s="274"/>
      <c r="BI37" s="165" t="s">
        <v>5</v>
      </c>
      <c r="BJ37" s="83">
        <v>10</v>
      </c>
      <c r="BK37" s="166">
        <f t="shared" si="4"/>
        <v>50</v>
      </c>
      <c r="BL37" s="388"/>
      <c r="BN37" s="376"/>
      <c r="BO37" s="407"/>
      <c r="BP37" s="417"/>
      <c r="BQ37" s="198" t="s">
        <v>5</v>
      </c>
      <c r="BR37" s="189"/>
      <c r="BS37" s="190"/>
      <c r="BT37" s="419"/>
      <c r="BV37" s="376"/>
      <c r="BW37" s="407"/>
      <c r="BX37" s="413"/>
      <c r="BY37" s="165" t="s">
        <v>5</v>
      </c>
      <c r="BZ37" s="153">
        <v>0.5</v>
      </c>
      <c r="CA37" s="166">
        <f t="shared" si="5"/>
        <v>62.5</v>
      </c>
      <c r="CB37" s="388"/>
      <c r="CD37" s="384"/>
      <c r="CE37" s="384"/>
      <c r="CF37" s="384"/>
      <c r="CG37" s="96"/>
      <c r="CH37" s="96"/>
      <c r="CI37" s="124"/>
      <c r="CJ37" s="382"/>
      <c r="CL37" s="384"/>
      <c r="CM37" s="384"/>
      <c r="CN37" s="384"/>
      <c r="CO37" s="96"/>
      <c r="CP37" s="96"/>
      <c r="CQ37" s="124"/>
      <c r="CR37" s="382"/>
      <c r="CT37" s="384"/>
      <c r="CU37" s="384"/>
      <c r="CV37" s="384"/>
      <c r="CW37" s="96"/>
      <c r="CX37" s="96"/>
      <c r="CY37" s="124"/>
      <c r="CZ37" s="382"/>
      <c r="DB37" s="384"/>
      <c r="DC37" s="384"/>
      <c r="DD37" s="384"/>
      <c r="DE37" s="96"/>
      <c r="DF37" s="96"/>
      <c r="DG37" s="124"/>
      <c r="DH37" s="382"/>
      <c r="DJ37" s="384"/>
      <c r="DK37" s="384"/>
      <c r="DL37" s="384"/>
      <c r="DM37" s="96"/>
      <c r="DN37" s="96"/>
      <c r="DO37" s="124"/>
      <c r="DP37" s="382"/>
      <c r="DR37" s="384"/>
      <c r="DS37" s="384"/>
      <c r="DT37" s="384"/>
      <c r="DU37" s="96"/>
      <c r="DV37" s="96"/>
      <c r="DW37" s="124"/>
      <c r="DX37" s="382"/>
      <c r="DZ37" s="384"/>
      <c r="EA37" s="384"/>
      <c r="EB37" s="384"/>
      <c r="EC37" s="96"/>
      <c r="ED37" s="96"/>
      <c r="EE37" s="124"/>
      <c r="EF37" s="382"/>
      <c r="EH37" s="384"/>
      <c r="EI37" s="384"/>
      <c r="EJ37" s="384"/>
      <c r="EK37" s="96"/>
      <c r="EL37" s="96"/>
      <c r="EM37" s="124"/>
      <c r="EN37" s="382"/>
      <c r="EP37" s="384"/>
      <c r="EQ37" s="384"/>
      <c r="ER37" s="384"/>
      <c r="ES37" s="96"/>
      <c r="ET37" s="96"/>
      <c r="EU37" s="124"/>
      <c r="EV37" s="382"/>
    </row>
    <row r="38" spans="1:152" ht="15" customHeight="1" x14ac:dyDescent="0.25">
      <c r="A38" s="13"/>
      <c r="B38" s="361"/>
      <c r="C38" s="368"/>
      <c r="D38" s="274"/>
      <c r="E38" s="21" t="s">
        <v>7</v>
      </c>
      <c r="F38" s="16">
        <v>1</v>
      </c>
      <c r="G38" s="25">
        <f>F38*5</f>
        <v>5</v>
      </c>
      <c r="H38" s="388"/>
      <c r="I38" s="13"/>
      <c r="J38" s="376"/>
      <c r="K38" s="377"/>
      <c r="L38" s="413"/>
      <c r="M38" s="165" t="s">
        <v>7</v>
      </c>
      <c r="N38" s="151"/>
      <c r="O38" s="154"/>
      <c r="P38" s="388"/>
      <c r="Q38" s="13"/>
      <c r="R38" s="361"/>
      <c r="S38" s="368"/>
      <c r="T38" s="274"/>
      <c r="U38" s="165" t="s">
        <v>7</v>
      </c>
      <c r="V38" s="83">
        <v>12</v>
      </c>
      <c r="W38" s="166">
        <f t="shared" si="0"/>
        <v>60</v>
      </c>
      <c r="X38" s="283"/>
      <c r="Y38" s="125"/>
      <c r="Z38" s="361"/>
      <c r="AA38" s="368"/>
      <c r="AB38" s="274"/>
      <c r="AC38" s="165" t="s">
        <v>7</v>
      </c>
      <c r="AD38" s="83">
        <v>36</v>
      </c>
      <c r="AE38" s="25">
        <f t="shared" si="1"/>
        <v>180</v>
      </c>
      <c r="AF38" s="283"/>
      <c r="AG38" s="125"/>
      <c r="AH38" s="361"/>
      <c r="AI38" s="368"/>
      <c r="AJ38" s="274"/>
      <c r="AK38" s="165" t="s">
        <v>7</v>
      </c>
      <c r="AL38" s="83">
        <v>27</v>
      </c>
      <c r="AM38" s="25">
        <f t="shared" si="2"/>
        <v>135</v>
      </c>
      <c r="AN38" s="283"/>
      <c r="AP38" s="361"/>
      <c r="AQ38" s="368"/>
      <c r="AR38" s="274"/>
      <c r="AS38" s="165" t="s">
        <v>7</v>
      </c>
      <c r="AT38" s="187"/>
      <c r="AU38" s="196"/>
      <c r="AV38" s="419"/>
      <c r="AX38" s="361"/>
      <c r="AY38" s="368"/>
      <c r="AZ38" s="274"/>
      <c r="BA38" s="165" t="s">
        <v>7</v>
      </c>
      <c r="BB38" s="151">
        <v>4</v>
      </c>
      <c r="BC38" s="166">
        <f t="shared" si="3"/>
        <v>20</v>
      </c>
      <c r="BD38" s="388"/>
      <c r="BF38" s="361"/>
      <c r="BG38" s="368"/>
      <c r="BH38" s="274"/>
      <c r="BI38" s="165" t="s">
        <v>7</v>
      </c>
      <c r="BJ38" s="83">
        <v>10</v>
      </c>
      <c r="BK38" s="126">
        <f t="shared" si="4"/>
        <v>50</v>
      </c>
      <c r="BL38" s="388"/>
      <c r="BN38" s="376"/>
      <c r="BO38" s="407"/>
      <c r="BP38" s="417"/>
      <c r="BQ38" s="198" t="s">
        <v>7</v>
      </c>
      <c r="BR38" s="189"/>
      <c r="BS38" s="190"/>
      <c r="BT38" s="419"/>
      <c r="BV38" s="376"/>
      <c r="BW38" s="407"/>
      <c r="BX38" s="413"/>
      <c r="BY38" s="165" t="s">
        <v>7</v>
      </c>
      <c r="BZ38" s="151">
        <v>0.5</v>
      </c>
      <c r="CA38" s="166">
        <f t="shared" si="5"/>
        <v>62.5</v>
      </c>
      <c r="CB38" s="388"/>
      <c r="CD38" s="384"/>
      <c r="CE38" s="384"/>
      <c r="CF38" s="384"/>
      <c r="CG38" s="96"/>
      <c r="CH38" s="96"/>
      <c r="CI38" s="112"/>
      <c r="CJ38" s="382"/>
      <c r="CL38" s="384"/>
      <c r="CM38" s="384"/>
      <c r="CN38" s="384"/>
      <c r="CO38" s="96"/>
      <c r="CP38" s="96"/>
      <c r="CQ38" s="112"/>
      <c r="CR38" s="382"/>
      <c r="CT38" s="384"/>
      <c r="CU38" s="384"/>
      <c r="CV38" s="384"/>
      <c r="CW38" s="96"/>
      <c r="CX38" s="96"/>
      <c r="CY38" s="112"/>
      <c r="CZ38" s="382"/>
      <c r="DB38" s="384"/>
      <c r="DC38" s="384"/>
      <c r="DD38" s="384"/>
      <c r="DE38" s="96"/>
      <c r="DF38" s="96"/>
      <c r="DG38" s="112"/>
      <c r="DH38" s="382"/>
      <c r="DJ38" s="384"/>
      <c r="DK38" s="384"/>
      <c r="DL38" s="384"/>
      <c r="DM38" s="96"/>
      <c r="DN38" s="96"/>
      <c r="DO38" s="112"/>
      <c r="DP38" s="382"/>
      <c r="DR38" s="384"/>
      <c r="DS38" s="384"/>
      <c r="DT38" s="384"/>
      <c r="DU38" s="96"/>
      <c r="DV38" s="96"/>
      <c r="DW38" s="112"/>
      <c r="DX38" s="382"/>
      <c r="DZ38" s="384"/>
      <c r="EA38" s="384"/>
      <c r="EB38" s="384"/>
      <c r="EC38" s="96"/>
      <c r="ED38" s="96"/>
      <c r="EE38" s="112"/>
      <c r="EF38" s="382"/>
      <c r="EH38" s="384"/>
      <c r="EI38" s="384"/>
      <c r="EJ38" s="384"/>
      <c r="EK38" s="96"/>
      <c r="EL38" s="96"/>
      <c r="EM38" s="112"/>
      <c r="EN38" s="382"/>
      <c r="EP38" s="384"/>
      <c r="EQ38" s="384"/>
      <c r="ER38" s="384"/>
      <c r="ES38" s="96"/>
      <c r="ET38" s="96"/>
      <c r="EU38" s="112"/>
      <c r="EV38" s="382"/>
    </row>
    <row r="39" spans="1:152" ht="15" customHeight="1" x14ac:dyDescent="0.25">
      <c r="A39" s="13"/>
      <c r="B39" s="361"/>
      <c r="C39" s="368"/>
      <c r="D39" s="274"/>
      <c r="E39" s="27" t="s">
        <v>8</v>
      </c>
      <c r="F39" s="22"/>
      <c r="G39" s="25"/>
      <c r="H39" s="388"/>
      <c r="I39" s="13"/>
      <c r="J39" s="376"/>
      <c r="K39" s="377"/>
      <c r="L39" s="413"/>
      <c r="M39" s="168" t="s">
        <v>8</v>
      </c>
      <c r="N39" s="156"/>
      <c r="O39" s="154"/>
      <c r="P39" s="388"/>
      <c r="Q39" s="13"/>
      <c r="R39" s="361"/>
      <c r="S39" s="368"/>
      <c r="T39" s="274"/>
      <c r="U39" s="168" t="s">
        <v>8</v>
      </c>
      <c r="V39" s="22">
        <v>12</v>
      </c>
      <c r="W39" s="154">
        <f t="shared" si="0"/>
        <v>60</v>
      </c>
      <c r="X39" s="283"/>
      <c r="Y39" s="125"/>
      <c r="Z39" s="361"/>
      <c r="AA39" s="368"/>
      <c r="AB39" s="274"/>
      <c r="AC39" s="168" t="s">
        <v>8</v>
      </c>
      <c r="AD39" s="22">
        <v>36</v>
      </c>
      <c r="AE39" s="25">
        <f t="shared" si="1"/>
        <v>180</v>
      </c>
      <c r="AF39" s="283"/>
      <c r="AG39" s="125"/>
      <c r="AH39" s="361"/>
      <c r="AI39" s="368"/>
      <c r="AJ39" s="274"/>
      <c r="AK39" s="168" t="s">
        <v>8</v>
      </c>
      <c r="AL39" s="22">
        <v>27</v>
      </c>
      <c r="AM39" s="25">
        <f t="shared" si="2"/>
        <v>135</v>
      </c>
      <c r="AN39" s="283"/>
      <c r="AP39" s="361"/>
      <c r="AQ39" s="368"/>
      <c r="AR39" s="274"/>
      <c r="AS39" s="168" t="s">
        <v>8</v>
      </c>
      <c r="AT39" s="191"/>
      <c r="AU39" s="190"/>
      <c r="AV39" s="419"/>
      <c r="AX39" s="361"/>
      <c r="AY39" s="368"/>
      <c r="AZ39" s="274"/>
      <c r="BA39" s="168" t="s">
        <v>8</v>
      </c>
      <c r="BB39" s="156">
        <v>4</v>
      </c>
      <c r="BC39" s="154">
        <f t="shared" si="3"/>
        <v>20</v>
      </c>
      <c r="BD39" s="388"/>
      <c r="BF39" s="361"/>
      <c r="BG39" s="368"/>
      <c r="BH39" s="274"/>
      <c r="BI39" s="168" t="s">
        <v>8</v>
      </c>
      <c r="BJ39" s="22">
        <v>9</v>
      </c>
      <c r="BK39" s="154">
        <f t="shared" si="4"/>
        <v>45</v>
      </c>
      <c r="BL39" s="388"/>
      <c r="BN39" s="376"/>
      <c r="BO39" s="407"/>
      <c r="BP39" s="417"/>
      <c r="BQ39" s="199" t="s">
        <v>8</v>
      </c>
      <c r="BR39" s="191"/>
      <c r="BS39" s="190"/>
      <c r="BT39" s="419"/>
      <c r="BV39" s="376"/>
      <c r="BW39" s="407"/>
      <c r="BX39" s="413"/>
      <c r="BY39" s="168" t="s">
        <v>8</v>
      </c>
      <c r="BZ39" s="156"/>
      <c r="CA39" s="154"/>
      <c r="CB39" s="388"/>
      <c r="CD39" s="384"/>
      <c r="CE39" s="384"/>
      <c r="CF39" s="384"/>
      <c r="CG39" s="96"/>
      <c r="CH39" s="96"/>
      <c r="CI39" s="124"/>
      <c r="CJ39" s="382"/>
      <c r="CL39" s="384"/>
      <c r="CM39" s="384"/>
      <c r="CN39" s="384"/>
      <c r="CO39" s="96"/>
      <c r="CP39" s="96"/>
      <c r="CQ39" s="124"/>
      <c r="CR39" s="382"/>
      <c r="CT39" s="384"/>
      <c r="CU39" s="384"/>
      <c r="CV39" s="384"/>
      <c r="CW39" s="96"/>
      <c r="CX39" s="96"/>
      <c r="CY39" s="124"/>
      <c r="CZ39" s="382"/>
      <c r="DB39" s="384"/>
      <c r="DC39" s="384"/>
      <c r="DD39" s="384"/>
      <c r="DE39" s="96"/>
      <c r="DF39" s="96"/>
      <c r="DG39" s="124"/>
      <c r="DH39" s="382"/>
      <c r="DJ39" s="384"/>
      <c r="DK39" s="384"/>
      <c r="DL39" s="384"/>
      <c r="DM39" s="96"/>
      <c r="DN39" s="96"/>
      <c r="DO39" s="124"/>
      <c r="DP39" s="382"/>
      <c r="DR39" s="384"/>
      <c r="DS39" s="384"/>
      <c r="DT39" s="384"/>
      <c r="DU39" s="96"/>
      <c r="DV39" s="96"/>
      <c r="DW39" s="124"/>
      <c r="DX39" s="382"/>
      <c r="DZ39" s="384"/>
      <c r="EA39" s="384"/>
      <c r="EB39" s="384"/>
      <c r="EC39" s="96"/>
      <c r="ED39" s="96"/>
      <c r="EE39" s="124"/>
      <c r="EF39" s="382"/>
      <c r="EH39" s="384"/>
      <c r="EI39" s="384"/>
      <c r="EJ39" s="384"/>
      <c r="EK39" s="96"/>
      <c r="EL39" s="96"/>
      <c r="EM39" s="124"/>
      <c r="EN39" s="382"/>
      <c r="EP39" s="384"/>
      <c r="EQ39" s="384"/>
      <c r="ER39" s="384"/>
      <c r="ES39" s="96"/>
      <c r="ET39" s="96"/>
      <c r="EU39" s="124"/>
      <c r="EV39" s="382"/>
    </row>
    <row r="40" spans="1:152" ht="15" customHeight="1" thickBot="1" x14ac:dyDescent="0.3">
      <c r="A40" s="13"/>
      <c r="B40" s="363"/>
      <c r="C40" s="369"/>
      <c r="D40" s="275"/>
      <c r="E40" s="35" t="s">
        <v>8</v>
      </c>
      <c r="F40" s="28"/>
      <c r="G40" s="29"/>
      <c r="H40" s="389"/>
      <c r="I40" s="13"/>
      <c r="J40" s="378"/>
      <c r="K40" s="379"/>
      <c r="L40" s="414"/>
      <c r="M40" s="169" t="s">
        <v>8</v>
      </c>
      <c r="N40" s="157"/>
      <c r="O40" s="158"/>
      <c r="P40" s="389"/>
      <c r="Q40" s="13"/>
      <c r="R40" s="363"/>
      <c r="S40" s="369"/>
      <c r="T40" s="275"/>
      <c r="U40" s="169" t="s">
        <v>8</v>
      </c>
      <c r="V40" s="28">
        <v>12</v>
      </c>
      <c r="W40" s="158">
        <f t="shared" si="0"/>
        <v>60</v>
      </c>
      <c r="X40" s="284"/>
      <c r="Y40" s="125"/>
      <c r="Z40" s="363"/>
      <c r="AA40" s="369"/>
      <c r="AB40" s="275"/>
      <c r="AC40" s="169" t="s">
        <v>8</v>
      </c>
      <c r="AD40" s="28">
        <v>36</v>
      </c>
      <c r="AE40" s="29">
        <f t="shared" si="1"/>
        <v>180</v>
      </c>
      <c r="AF40" s="284"/>
      <c r="AG40" s="125"/>
      <c r="AH40" s="363"/>
      <c r="AI40" s="369"/>
      <c r="AJ40" s="275"/>
      <c r="AK40" s="169" t="s">
        <v>8</v>
      </c>
      <c r="AL40" s="28">
        <v>27</v>
      </c>
      <c r="AM40" s="29">
        <f t="shared" si="2"/>
        <v>135</v>
      </c>
      <c r="AN40" s="284"/>
      <c r="AP40" s="363"/>
      <c r="AQ40" s="369"/>
      <c r="AR40" s="275"/>
      <c r="AS40" s="169" t="s">
        <v>8</v>
      </c>
      <c r="AT40" s="192"/>
      <c r="AU40" s="193"/>
      <c r="AV40" s="420"/>
      <c r="AX40" s="363"/>
      <c r="AY40" s="369"/>
      <c r="AZ40" s="275"/>
      <c r="BA40" s="169" t="s">
        <v>8</v>
      </c>
      <c r="BB40" s="157">
        <v>3</v>
      </c>
      <c r="BC40" s="158">
        <f t="shared" si="3"/>
        <v>15</v>
      </c>
      <c r="BD40" s="389"/>
      <c r="BF40" s="363"/>
      <c r="BG40" s="369"/>
      <c r="BH40" s="275"/>
      <c r="BI40" s="169" t="s">
        <v>8</v>
      </c>
      <c r="BJ40" s="28">
        <v>9</v>
      </c>
      <c r="BK40" s="158">
        <f t="shared" si="4"/>
        <v>45</v>
      </c>
      <c r="BL40" s="389"/>
      <c r="BN40" s="378"/>
      <c r="BO40" s="408"/>
      <c r="BP40" s="418"/>
      <c r="BQ40" s="201" t="s">
        <v>8</v>
      </c>
      <c r="BR40" s="192"/>
      <c r="BS40" s="193"/>
      <c r="BT40" s="420"/>
      <c r="BV40" s="378"/>
      <c r="BW40" s="408"/>
      <c r="BX40" s="414"/>
      <c r="BY40" s="169" t="s">
        <v>8</v>
      </c>
      <c r="BZ40" s="157"/>
      <c r="CA40" s="158"/>
      <c r="CB40" s="389"/>
      <c r="CD40" s="384"/>
      <c r="CE40" s="384"/>
      <c r="CF40" s="384"/>
      <c r="CG40" s="96"/>
      <c r="CH40" s="96"/>
      <c r="CI40" s="124"/>
      <c r="CJ40" s="382"/>
      <c r="CL40" s="384"/>
      <c r="CM40" s="384"/>
      <c r="CN40" s="384"/>
      <c r="CO40" s="96"/>
      <c r="CP40" s="96"/>
      <c r="CQ40" s="124"/>
      <c r="CR40" s="382"/>
      <c r="CT40" s="384"/>
      <c r="CU40" s="384"/>
      <c r="CV40" s="384"/>
      <c r="CW40" s="96"/>
      <c r="CX40" s="96"/>
      <c r="CY40" s="124"/>
      <c r="CZ40" s="382"/>
      <c r="DB40" s="384"/>
      <c r="DC40" s="384"/>
      <c r="DD40" s="384"/>
      <c r="DE40" s="96"/>
      <c r="DF40" s="96"/>
      <c r="DG40" s="124"/>
      <c r="DH40" s="382"/>
      <c r="DJ40" s="384"/>
      <c r="DK40" s="384"/>
      <c r="DL40" s="384"/>
      <c r="DM40" s="96"/>
      <c r="DN40" s="96"/>
      <c r="DO40" s="124"/>
      <c r="DP40" s="382"/>
      <c r="DR40" s="384"/>
      <c r="DS40" s="384"/>
      <c r="DT40" s="384"/>
      <c r="DU40" s="96"/>
      <c r="DV40" s="96"/>
      <c r="DW40" s="124"/>
      <c r="DX40" s="382"/>
      <c r="DZ40" s="384"/>
      <c r="EA40" s="384"/>
      <c r="EB40" s="384"/>
      <c r="EC40" s="96"/>
      <c r="ED40" s="96"/>
      <c r="EE40" s="124"/>
      <c r="EF40" s="382"/>
      <c r="EH40" s="384"/>
      <c r="EI40" s="384"/>
      <c r="EJ40" s="384"/>
      <c r="EK40" s="96"/>
      <c r="EL40" s="96"/>
      <c r="EM40" s="124"/>
      <c r="EN40" s="382"/>
      <c r="EP40" s="384"/>
      <c r="EQ40" s="384"/>
      <c r="ER40" s="384"/>
      <c r="ES40" s="96"/>
      <c r="ET40" s="96"/>
      <c r="EU40" s="124"/>
      <c r="EV40" s="382"/>
    </row>
    <row r="41" spans="1:152" ht="15" customHeight="1" x14ac:dyDescent="0.25">
      <c r="A41" s="13"/>
      <c r="B41" s="359" t="s">
        <v>2</v>
      </c>
      <c r="C41" s="367"/>
      <c r="D41" s="273" t="s">
        <v>454</v>
      </c>
      <c r="E41" s="30" t="s">
        <v>4</v>
      </c>
      <c r="F41" s="16">
        <v>1</v>
      </c>
      <c r="G41" s="19">
        <f>F41*5</f>
        <v>5</v>
      </c>
      <c r="H41" s="415" t="s">
        <v>456</v>
      </c>
      <c r="I41" s="13"/>
      <c r="J41" s="380" t="s">
        <v>9</v>
      </c>
      <c r="K41" s="381"/>
      <c r="L41" s="412" t="s">
        <v>454</v>
      </c>
      <c r="M41" s="164" t="s">
        <v>4</v>
      </c>
      <c r="N41" s="151"/>
      <c r="O41" s="152"/>
      <c r="P41" s="388" t="s">
        <v>457</v>
      </c>
      <c r="Q41" s="13"/>
      <c r="R41" s="359" t="s">
        <v>2</v>
      </c>
      <c r="S41" s="367"/>
      <c r="T41" s="273" t="s">
        <v>454</v>
      </c>
      <c r="U41" s="164" t="s">
        <v>4</v>
      </c>
      <c r="V41" s="16">
        <v>12</v>
      </c>
      <c r="W41" s="152">
        <f t="shared" si="0"/>
        <v>60</v>
      </c>
      <c r="X41" s="283"/>
      <c r="Y41" s="125"/>
      <c r="Z41" s="359" t="s">
        <v>2</v>
      </c>
      <c r="AA41" s="367"/>
      <c r="AB41" s="273" t="s">
        <v>454</v>
      </c>
      <c r="AC41" s="164" t="s">
        <v>4</v>
      </c>
      <c r="AD41" s="16">
        <v>36</v>
      </c>
      <c r="AE41" s="19">
        <f t="shared" si="1"/>
        <v>180</v>
      </c>
      <c r="AF41" s="283" t="s">
        <v>459</v>
      </c>
      <c r="AG41" s="125"/>
      <c r="AH41" s="359" t="s">
        <v>2</v>
      </c>
      <c r="AI41" s="367"/>
      <c r="AJ41" s="273" t="s">
        <v>454</v>
      </c>
      <c r="AK41" s="164" t="s">
        <v>4</v>
      </c>
      <c r="AL41" s="16">
        <v>27</v>
      </c>
      <c r="AM41" s="19">
        <f t="shared" si="2"/>
        <v>135</v>
      </c>
      <c r="AN41" s="283" t="s">
        <v>460</v>
      </c>
      <c r="AP41" s="359" t="s">
        <v>2</v>
      </c>
      <c r="AQ41" s="367"/>
      <c r="AR41" s="273" t="s">
        <v>454</v>
      </c>
      <c r="AS41" s="164" t="s">
        <v>4</v>
      </c>
      <c r="AT41" s="187"/>
      <c r="AU41" s="188"/>
      <c r="AV41" s="419"/>
      <c r="AX41" s="359" t="s">
        <v>2</v>
      </c>
      <c r="AY41" s="367"/>
      <c r="AZ41" s="273" t="s">
        <v>454</v>
      </c>
      <c r="BA41" s="164" t="s">
        <v>4</v>
      </c>
      <c r="BB41" s="151">
        <v>4</v>
      </c>
      <c r="BC41" s="152">
        <f t="shared" si="3"/>
        <v>20</v>
      </c>
      <c r="BD41" s="388" t="s">
        <v>462</v>
      </c>
      <c r="BF41" s="359" t="s">
        <v>2</v>
      </c>
      <c r="BG41" s="367"/>
      <c r="BH41" s="273" t="s">
        <v>454</v>
      </c>
      <c r="BI41" s="164" t="s">
        <v>4</v>
      </c>
      <c r="BJ41" s="16">
        <v>10</v>
      </c>
      <c r="BK41" s="152">
        <f t="shared" si="4"/>
        <v>50</v>
      </c>
      <c r="BL41" s="388"/>
      <c r="BN41" s="380" t="s">
        <v>9</v>
      </c>
      <c r="BO41" s="406"/>
      <c r="BP41" s="416" t="s">
        <v>454</v>
      </c>
      <c r="BQ41" s="197" t="s">
        <v>4</v>
      </c>
      <c r="BR41" s="187"/>
      <c r="BS41" s="188"/>
      <c r="BT41" s="419"/>
      <c r="BV41" s="380" t="s">
        <v>9</v>
      </c>
      <c r="BW41" s="406"/>
      <c r="BX41" s="412" t="s">
        <v>454</v>
      </c>
      <c r="BY41" s="164" t="s">
        <v>4</v>
      </c>
      <c r="BZ41" s="151">
        <v>0.5</v>
      </c>
      <c r="CA41" s="152">
        <f>BZ41*125</f>
        <v>62.5</v>
      </c>
      <c r="CB41" s="388" t="s">
        <v>236</v>
      </c>
      <c r="CD41" s="384"/>
      <c r="CE41" s="384"/>
      <c r="CF41" s="384"/>
      <c r="CG41" s="96"/>
      <c r="CH41" s="96"/>
      <c r="CI41" s="124"/>
      <c r="CJ41" s="382"/>
      <c r="CL41" s="384"/>
      <c r="CM41" s="384"/>
      <c r="CN41" s="384"/>
      <c r="CO41" s="96"/>
      <c r="CP41" s="96"/>
      <c r="CQ41" s="124"/>
      <c r="CR41" s="382"/>
      <c r="CT41" s="384"/>
      <c r="CU41" s="384"/>
      <c r="CV41" s="384"/>
      <c r="CW41" s="96"/>
      <c r="CX41" s="96"/>
      <c r="CY41" s="124"/>
      <c r="CZ41" s="382"/>
      <c r="DB41" s="384"/>
      <c r="DC41" s="384"/>
      <c r="DD41" s="384"/>
      <c r="DE41" s="96"/>
      <c r="DF41" s="96"/>
      <c r="DG41" s="124"/>
      <c r="DH41" s="382"/>
      <c r="DJ41" s="384"/>
      <c r="DK41" s="384"/>
      <c r="DL41" s="384"/>
      <c r="DM41" s="96"/>
      <c r="DN41" s="96"/>
      <c r="DO41" s="124"/>
      <c r="DP41" s="382"/>
      <c r="DR41" s="384"/>
      <c r="DS41" s="384"/>
      <c r="DT41" s="384"/>
      <c r="DU41" s="96"/>
      <c r="DV41" s="96"/>
      <c r="DW41" s="124"/>
      <c r="DX41" s="382"/>
      <c r="DZ41" s="384"/>
      <c r="EA41" s="384"/>
      <c r="EB41" s="384"/>
      <c r="EC41" s="96"/>
      <c r="ED41" s="96"/>
      <c r="EE41" s="124"/>
      <c r="EF41" s="382"/>
      <c r="EH41" s="384"/>
      <c r="EI41" s="384"/>
      <c r="EJ41" s="384"/>
      <c r="EK41" s="96"/>
      <c r="EL41" s="96"/>
      <c r="EM41" s="124"/>
      <c r="EN41" s="382"/>
      <c r="EP41" s="384"/>
      <c r="EQ41" s="384"/>
      <c r="ER41" s="384"/>
      <c r="ES41" s="96"/>
      <c r="ET41" s="96"/>
      <c r="EU41" s="124"/>
      <c r="EV41" s="382"/>
    </row>
    <row r="42" spans="1:152" ht="15" customHeight="1" x14ac:dyDescent="0.25">
      <c r="A42" s="13"/>
      <c r="B42" s="361"/>
      <c r="C42" s="368"/>
      <c r="D42" s="274"/>
      <c r="E42" s="21" t="s">
        <v>5</v>
      </c>
      <c r="F42" s="83">
        <v>1</v>
      </c>
      <c r="G42" s="25">
        <f t="shared" si="6"/>
        <v>5</v>
      </c>
      <c r="H42" s="388"/>
      <c r="I42" s="13"/>
      <c r="J42" s="376"/>
      <c r="K42" s="377"/>
      <c r="L42" s="413"/>
      <c r="M42" s="165" t="s">
        <v>5</v>
      </c>
      <c r="N42" s="153"/>
      <c r="O42" s="154"/>
      <c r="P42" s="388"/>
      <c r="Q42" s="13"/>
      <c r="R42" s="361"/>
      <c r="S42" s="368"/>
      <c r="T42" s="274"/>
      <c r="U42" s="165" t="s">
        <v>5</v>
      </c>
      <c r="V42" s="83">
        <v>12</v>
      </c>
      <c r="W42" s="154">
        <f t="shared" si="0"/>
        <v>60</v>
      </c>
      <c r="X42" s="283"/>
      <c r="Y42" s="125"/>
      <c r="Z42" s="361"/>
      <c r="AA42" s="368"/>
      <c r="AB42" s="274"/>
      <c r="AC42" s="165" t="s">
        <v>5</v>
      </c>
      <c r="AD42" s="83">
        <v>36</v>
      </c>
      <c r="AE42" s="25">
        <f t="shared" si="1"/>
        <v>180</v>
      </c>
      <c r="AF42" s="283"/>
      <c r="AG42" s="125"/>
      <c r="AH42" s="361"/>
      <c r="AI42" s="368"/>
      <c r="AJ42" s="274"/>
      <c r="AK42" s="165" t="s">
        <v>5</v>
      </c>
      <c r="AL42" s="83">
        <v>27</v>
      </c>
      <c r="AM42" s="25">
        <f t="shared" si="2"/>
        <v>135</v>
      </c>
      <c r="AN42" s="283"/>
      <c r="AP42" s="361"/>
      <c r="AQ42" s="368"/>
      <c r="AR42" s="274"/>
      <c r="AS42" s="165" t="s">
        <v>5</v>
      </c>
      <c r="AT42" s="189"/>
      <c r="AU42" s="190"/>
      <c r="AV42" s="419"/>
      <c r="AX42" s="361"/>
      <c r="AY42" s="368"/>
      <c r="AZ42" s="274"/>
      <c r="BA42" s="165" t="s">
        <v>5</v>
      </c>
      <c r="BB42" s="153">
        <v>4</v>
      </c>
      <c r="BC42" s="154">
        <f t="shared" si="3"/>
        <v>20</v>
      </c>
      <c r="BD42" s="388"/>
      <c r="BF42" s="361"/>
      <c r="BG42" s="368"/>
      <c r="BH42" s="274"/>
      <c r="BI42" s="165" t="s">
        <v>5</v>
      </c>
      <c r="BJ42" s="83">
        <v>10</v>
      </c>
      <c r="BK42" s="154">
        <f t="shared" si="4"/>
        <v>50</v>
      </c>
      <c r="BL42" s="388"/>
      <c r="BN42" s="376"/>
      <c r="BO42" s="407"/>
      <c r="BP42" s="417"/>
      <c r="BQ42" s="198" t="s">
        <v>5</v>
      </c>
      <c r="BR42" s="189"/>
      <c r="BS42" s="190"/>
      <c r="BT42" s="419"/>
      <c r="BV42" s="376"/>
      <c r="BW42" s="407"/>
      <c r="BX42" s="413"/>
      <c r="BY42" s="165" t="s">
        <v>5</v>
      </c>
      <c r="BZ42" s="153">
        <v>0.5</v>
      </c>
      <c r="CA42" s="154">
        <f t="shared" si="5"/>
        <v>62.5</v>
      </c>
      <c r="CB42" s="388"/>
      <c r="CD42" s="384"/>
      <c r="CE42" s="384"/>
      <c r="CF42" s="384"/>
      <c r="CG42" s="96"/>
      <c r="CH42" s="96"/>
      <c r="CI42" s="124"/>
      <c r="CJ42" s="382"/>
      <c r="CL42" s="384"/>
      <c r="CM42" s="384"/>
      <c r="CN42" s="384"/>
      <c r="CO42" s="96"/>
      <c r="CP42" s="96"/>
      <c r="CQ42" s="124"/>
      <c r="CR42" s="382"/>
      <c r="CT42" s="384"/>
      <c r="CU42" s="384"/>
      <c r="CV42" s="384"/>
      <c r="CW42" s="96"/>
      <c r="CX42" s="96"/>
      <c r="CY42" s="124"/>
      <c r="CZ42" s="382"/>
      <c r="DB42" s="384"/>
      <c r="DC42" s="384"/>
      <c r="DD42" s="384"/>
      <c r="DE42" s="96"/>
      <c r="DF42" s="96"/>
      <c r="DG42" s="124"/>
      <c r="DH42" s="382"/>
      <c r="DJ42" s="384"/>
      <c r="DK42" s="384"/>
      <c r="DL42" s="384"/>
      <c r="DM42" s="96"/>
      <c r="DN42" s="96"/>
      <c r="DO42" s="124"/>
      <c r="DP42" s="382"/>
      <c r="DR42" s="384"/>
      <c r="DS42" s="384"/>
      <c r="DT42" s="384"/>
      <c r="DU42" s="96"/>
      <c r="DV42" s="96"/>
      <c r="DW42" s="124"/>
      <c r="DX42" s="382"/>
      <c r="DZ42" s="384"/>
      <c r="EA42" s="384"/>
      <c r="EB42" s="384"/>
      <c r="EC42" s="96"/>
      <c r="ED42" s="96"/>
      <c r="EE42" s="124"/>
      <c r="EF42" s="382"/>
      <c r="EH42" s="384"/>
      <c r="EI42" s="384"/>
      <c r="EJ42" s="384"/>
      <c r="EK42" s="96"/>
      <c r="EL42" s="96"/>
      <c r="EM42" s="124"/>
      <c r="EN42" s="382"/>
      <c r="EP42" s="384"/>
      <c r="EQ42" s="384"/>
      <c r="ER42" s="384"/>
      <c r="ES42" s="96"/>
      <c r="ET42" s="96"/>
      <c r="EU42" s="124"/>
      <c r="EV42" s="382"/>
    </row>
    <row r="43" spans="1:152" ht="15" customHeight="1" x14ac:dyDescent="0.25">
      <c r="A43" s="13"/>
      <c r="B43" s="361"/>
      <c r="C43" s="368"/>
      <c r="D43" s="274"/>
      <c r="E43" s="21" t="s">
        <v>6</v>
      </c>
      <c r="F43" s="16">
        <v>2</v>
      </c>
      <c r="G43" s="25">
        <f t="shared" si="6"/>
        <v>10</v>
      </c>
      <c r="H43" s="388"/>
      <c r="I43" s="13"/>
      <c r="J43" s="376"/>
      <c r="K43" s="377"/>
      <c r="L43" s="413"/>
      <c r="M43" s="165" t="s">
        <v>6</v>
      </c>
      <c r="N43" s="151">
        <v>0.5</v>
      </c>
      <c r="O43" s="154">
        <f>N43*125</f>
        <v>62.5</v>
      </c>
      <c r="P43" s="388"/>
      <c r="Q43" s="13"/>
      <c r="R43" s="361"/>
      <c r="S43" s="368"/>
      <c r="T43" s="274"/>
      <c r="U43" s="165" t="s">
        <v>6</v>
      </c>
      <c r="V43" s="83">
        <v>12</v>
      </c>
      <c r="W43" s="154">
        <f t="shared" si="0"/>
        <v>60</v>
      </c>
      <c r="X43" s="283"/>
      <c r="Y43" s="125"/>
      <c r="Z43" s="361"/>
      <c r="AA43" s="368"/>
      <c r="AB43" s="274"/>
      <c r="AC43" s="165" t="s">
        <v>6</v>
      </c>
      <c r="AD43" s="83">
        <v>36</v>
      </c>
      <c r="AE43" s="25">
        <f t="shared" si="1"/>
        <v>180</v>
      </c>
      <c r="AF43" s="283"/>
      <c r="AG43" s="125"/>
      <c r="AH43" s="361"/>
      <c r="AI43" s="368"/>
      <c r="AJ43" s="274"/>
      <c r="AK43" s="165" t="s">
        <v>6</v>
      </c>
      <c r="AL43" s="83">
        <v>27</v>
      </c>
      <c r="AM43" s="25">
        <f t="shared" si="2"/>
        <v>135</v>
      </c>
      <c r="AN43" s="283"/>
      <c r="AP43" s="361"/>
      <c r="AQ43" s="368"/>
      <c r="AR43" s="274"/>
      <c r="AS43" s="165" t="s">
        <v>6</v>
      </c>
      <c r="AT43" s="187"/>
      <c r="AU43" s="190"/>
      <c r="AV43" s="419"/>
      <c r="AX43" s="361"/>
      <c r="AY43" s="368"/>
      <c r="AZ43" s="274"/>
      <c r="BA43" s="165" t="s">
        <v>6</v>
      </c>
      <c r="BB43" s="151">
        <v>4</v>
      </c>
      <c r="BC43" s="154">
        <f t="shared" si="3"/>
        <v>20</v>
      </c>
      <c r="BD43" s="388"/>
      <c r="BF43" s="361"/>
      <c r="BG43" s="368"/>
      <c r="BH43" s="274"/>
      <c r="BI43" s="165" t="s">
        <v>6</v>
      </c>
      <c r="BJ43" s="83">
        <v>10</v>
      </c>
      <c r="BK43" s="154">
        <f t="shared" si="4"/>
        <v>50</v>
      </c>
      <c r="BL43" s="388"/>
      <c r="BN43" s="376"/>
      <c r="BO43" s="407"/>
      <c r="BP43" s="417"/>
      <c r="BQ43" s="198" t="s">
        <v>6</v>
      </c>
      <c r="BR43" s="189"/>
      <c r="BS43" s="190"/>
      <c r="BT43" s="419"/>
      <c r="BV43" s="376"/>
      <c r="BW43" s="407"/>
      <c r="BX43" s="413"/>
      <c r="BY43" s="165" t="s">
        <v>6</v>
      </c>
      <c r="BZ43" s="151">
        <v>0.5</v>
      </c>
      <c r="CA43" s="154">
        <f t="shared" si="5"/>
        <v>62.5</v>
      </c>
      <c r="CB43" s="388"/>
      <c r="CD43" s="384"/>
      <c r="CE43" s="384"/>
      <c r="CF43" s="384"/>
      <c r="CG43" s="96"/>
      <c r="CH43" s="96"/>
      <c r="CI43" s="124"/>
      <c r="CJ43" s="382"/>
      <c r="CL43" s="384"/>
      <c r="CM43" s="384"/>
      <c r="CN43" s="384"/>
      <c r="CO43" s="96"/>
      <c r="CP43" s="96"/>
      <c r="CQ43" s="124"/>
      <c r="CR43" s="382"/>
      <c r="CT43" s="384"/>
      <c r="CU43" s="384"/>
      <c r="CV43" s="384"/>
      <c r="CW43" s="96"/>
      <c r="CX43" s="96"/>
      <c r="CY43" s="124"/>
      <c r="CZ43" s="382"/>
      <c r="DB43" s="384"/>
      <c r="DC43" s="384"/>
      <c r="DD43" s="384"/>
      <c r="DE43" s="96"/>
      <c r="DF43" s="96"/>
      <c r="DG43" s="124"/>
      <c r="DH43" s="382"/>
      <c r="DJ43" s="384"/>
      <c r="DK43" s="384"/>
      <c r="DL43" s="384"/>
      <c r="DM43" s="96"/>
      <c r="DN43" s="96"/>
      <c r="DO43" s="124"/>
      <c r="DP43" s="382"/>
      <c r="DR43" s="384"/>
      <c r="DS43" s="384"/>
      <c r="DT43" s="384"/>
      <c r="DU43" s="96"/>
      <c r="DV43" s="96"/>
      <c r="DW43" s="124"/>
      <c r="DX43" s="382"/>
      <c r="DZ43" s="384"/>
      <c r="EA43" s="384"/>
      <c r="EB43" s="384"/>
      <c r="EC43" s="96"/>
      <c r="ED43" s="96"/>
      <c r="EE43" s="124"/>
      <c r="EF43" s="382"/>
      <c r="EH43" s="384"/>
      <c r="EI43" s="384"/>
      <c r="EJ43" s="384"/>
      <c r="EK43" s="96"/>
      <c r="EL43" s="96"/>
      <c r="EM43" s="124"/>
      <c r="EN43" s="382"/>
      <c r="EP43" s="384"/>
      <c r="EQ43" s="384"/>
      <c r="ER43" s="384"/>
      <c r="ES43" s="96"/>
      <c r="ET43" s="96"/>
      <c r="EU43" s="124"/>
      <c r="EV43" s="382"/>
    </row>
    <row r="44" spans="1:152" ht="15" customHeight="1" x14ac:dyDescent="0.25">
      <c r="A44" s="13"/>
      <c r="B44" s="361"/>
      <c r="C44" s="368"/>
      <c r="D44" s="274"/>
      <c r="E44" s="21" t="s">
        <v>5</v>
      </c>
      <c r="F44" s="83">
        <v>2</v>
      </c>
      <c r="G44" s="25">
        <f t="shared" si="6"/>
        <v>10</v>
      </c>
      <c r="H44" s="388"/>
      <c r="I44" s="13"/>
      <c r="J44" s="376"/>
      <c r="K44" s="377"/>
      <c r="L44" s="413"/>
      <c r="M44" s="165" t="s">
        <v>5</v>
      </c>
      <c r="N44" s="153"/>
      <c r="O44" s="154"/>
      <c r="P44" s="388"/>
      <c r="Q44" s="13"/>
      <c r="R44" s="361"/>
      <c r="S44" s="368"/>
      <c r="T44" s="274"/>
      <c r="U44" s="165" t="s">
        <v>5</v>
      </c>
      <c r="V44" s="83">
        <v>12</v>
      </c>
      <c r="W44" s="166">
        <f t="shared" si="0"/>
        <v>60</v>
      </c>
      <c r="X44" s="283"/>
      <c r="Y44" s="125"/>
      <c r="Z44" s="361"/>
      <c r="AA44" s="368"/>
      <c r="AB44" s="274"/>
      <c r="AC44" s="165" t="s">
        <v>5</v>
      </c>
      <c r="AD44" s="83">
        <v>36</v>
      </c>
      <c r="AE44" s="25">
        <f t="shared" si="1"/>
        <v>180</v>
      </c>
      <c r="AF44" s="283"/>
      <c r="AG44" s="125"/>
      <c r="AH44" s="361"/>
      <c r="AI44" s="368"/>
      <c r="AJ44" s="274"/>
      <c r="AK44" s="165" t="s">
        <v>5</v>
      </c>
      <c r="AL44" s="83">
        <v>27</v>
      </c>
      <c r="AM44" s="25">
        <f t="shared" si="2"/>
        <v>135</v>
      </c>
      <c r="AN44" s="283"/>
      <c r="AP44" s="361"/>
      <c r="AQ44" s="368"/>
      <c r="AR44" s="274"/>
      <c r="AS44" s="165" t="s">
        <v>5</v>
      </c>
      <c r="AT44" s="189"/>
      <c r="AU44" s="194"/>
      <c r="AV44" s="419"/>
      <c r="AX44" s="361"/>
      <c r="AY44" s="368"/>
      <c r="AZ44" s="274"/>
      <c r="BA44" s="165" t="s">
        <v>5</v>
      </c>
      <c r="BB44" s="153">
        <v>4</v>
      </c>
      <c r="BC44" s="166">
        <f t="shared" si="3"/>
        <v>20</v>
      </c>
      <c r="BD44" s="388"/>
      <c r="BF44" s="361"/>
      <c r="BG44" s="368"/>
      <c r="BH44" s="274"/>
      <c r="BI44" s="165" t="s">
        <v>5</v>
      </c>
      <c r="BJ44" s="83">
        <v>10</v>
      </c>
      <c r="BK44" s="166">
        <f t="shared" si="4"/>
        <v>50</v>
      </c>
      <c r="BL44" s="388"/>
      <c r="BN44" s="376"/>
      <c r="BO44" s="407"/>
      <c r="BP44" s="417"/>
      <c r="BQ44" s="198" t="s">
        <v>5</v>
      </c>
      <c r="BR44" s="189"/>
      <c r="BS44" s="190"/>
      <c r="BT44" s="419"/>
      <c r="BV44" s="376"/>
      <c r="BW44" s="407"/>
      <c r="BX44" s="413"/>
      <c r="BY44" s="165" t="s">
        <v>5</v>
      </c>
      <c r="BZ44" s="153">
        <v>0.5</v>
      </c>
      <c r="CA44" s="166">
        <f t="shared" si="5"/>
        <v>62.5</v>
      </c>
      <c r="CB44" s="388"/>
      <c r="CD44" s="384"/>
      <c r="CE44" s="384"/>
      <c r="CF44" s="384"/>
      <c r="CG44" s="96"/>
      <c r="CH44" s="96"/>
      <c r="CI44" s="124"/>
      <c r="CJ44" s="382"/>
      <c r="CL44" s="384"/>
      <c r="CM44" s="384"/>
      <c r="CN44" s="384"/>
      <c r="CO44" s="96"/>
      <c r="CP44" s="96"/>
      <c r="CQ44" s="124"/>
      <c r="CR44" s="382"/>
      <c r="CT44" s="384"/>
      <c r="CU44" s="384"/>
      <c r="CV44" s="384"/>
      <c r="CW44" s="96"/>
      <c r="CX44" s="96"/>
      <c r="CY44" s="124"/>
      <c r="CZ44" s="382"/>
      <c r="DB44" s="384"/>
      <c r="DC44" s="384"/>
      <c r="DD44" s="384"/>
      <c r="DE44" s="96"/>
      <c r="DF44" s="96"/>
      <c r="DG44" s="124"/>
      <c r="DH44" s="382"/>
      <c r="DJ44" s="384"/>
      <c r="DK44" s="384"/>
      <c r="DL44" s="384"/>
      <c r="DM44" s="96"/>
      <c r="DN44" s="96"/>
      <c r="DO44" s="124"/>
      <c r="DP44" s="382"/>
      <c r="DR44" s="384"/>
      <c r="DS44" s="384"/>
      <c r="DT44" s="384"/>
      <c r="DU44" s="96"/>
      <c r="DV44" s="96"/>
      <c r="DW44" s="124"/>
      <c r="DX44" s="382"/>
      <c r="DZ44" s="384"/>
      <c r="EA44" s="384"/>
      <c r="EB44" s="384"/>
      <c r="EC44" s="96"/>
      <c r="ED44" s="96"/>
      <c r="EE44" s="124"/>
      <c r="EF44" s="382"/>
      <c r="EH44" s="384"/>
      <c r="EI44" s="384"/>
      <c r="EJ44" s="384"/>
      <c r="EK44" s="96"/>
      <c r="EL44" s="96"/>
      <c r="EM44" s="124"/>
      <c r="EN44" s="382"/>
      <c r="EP44" s="384"/>
      <c r="EQ44" s="384"/>
      <c r="ER44" s="384"/>
      <c r="ES44" s="96"/>
      <c r="ET44" s="96"/>
      <c r="EU44" s="124"/>
      <c r="EV44" s="382"/>
    </row>
    <row r="45" spans="1:152" ht="15" customHeight="1" x14ac:dyDescent="0.25">
      <c r="A45" s="13"/>
      <c r="B45" s="361"/>
      <c r="C45" s="368"/>
      <c r="D45" s="274"/>
      <c r="E45" s="21" t="s">
        <v>7</v>
      </c>
      <c r="F45" s="16">
        <v>1</v>
      </c>
      <c r="G45" s="25">
        <f t="shared" si="6"/>
        <v>5</v>
      </c>
      <c r="H45" s="388"/>
      <c r="I45" s="13"/>
      <c r="J45" s="376"/>
      <c r="K45" s="377"/>
      <c r="L45" s="413"/>
      <c r="M45" s="165" t="s">
        <v>7</v>
      </c>
      <c r="N45" s="151"/>
      <c r="O45" s="154"/>
      <c r="P45" s="388"/>
      <c r="Q45" s="13"/>
      <c r="R45" s="361"/>
      <c r="S45" s="368"/>
      <c r="T45" s="274"/>
      <c r="U45" s="165" t="s">
        <v>7</v>
      </c>
      <c r="V45" s="83">
        <v>12</v>
      </c>
      <c r="W45" s="166">
        <f t="shared" si="0"/>
        <v>60</v>
      </c>
      <c r="X45" s="283"/>
      <c r="Y45" s="125"/>
      <c r="Z45" s="361"/>
      <c r="AA45" s="368"/>
      <c r="AB45" s="274"/>
      <c r="AC45" s="165" t="s">
        <v>7</v>
      </c>
      <c r="AD45" s="83">
        <v>36</v>
      </c>
      <c r="AE45" s="25">
        <f t="shared" si="1"/>
        <v>180</v>
      </c>
      <c r="AF45" s="283"/>
      <c r="AG45" s="125"/>
      <c r="AH45" s="361"/>
      <c r="AI45" s="368"/>
      <c r="AJ45" s="274"/>
      <c r="AK45" s="165" t="s">
        <v>7</v>
      </c>
      <c r="AL45" s="83">
        <v>27</v>
      </c>
      <c r="AM45" s="25">
        <f t="shared" si="2"/>
        <v>135</v>
      </c>
      <c r="AN45" s="283"/>
      <c r="AP45" s="361"/>
      <c r="AQ45" s="368"/>
      <c r="AR45" s="274"/>
      <c r="AS45" s="165" t="s">
        <v>7</v>
      </c>
      <c r="AT45" s="187"/>
      <c r="AU45" s="196"/>
      <c r="AV45" s="419"/>
      <c r="AX45" s="361"/>
      <c r="AY45" s="368"/>
      <c r="AZ45" s="274"/>
      <c r="BA45" s="165" t="s">
        <v>7</v>
      </c>
      <c r="BB45" s="151">
        <v>4</v>
      </c>
      <c r="BC45" s="166">
        <f t="shared" si="3"/>
        <v>20</v>
      </c>
      <c r="BD45" s="388"/>
      <c r="BF45" s="361"/>
      <c r="BG45" s="368"/>
      <c r="BH45" s="274"/>
      <c r="BI45" s="165" t="s">
        <v>7</v>
      </c>
      <c r="BJ45" s="83">
        <v>10</v>
      </c>
      <c r="BK45" s="126">
        <f t="shared" si="4"/>
        <v>50</v>
      </c>
      <c r="BL45" s="388"/>
      <c r="BN45" s="376"/>
      <c r="BO45" s="407"/>
      <c r="BP45" s="417"/>
      <c r="BQ45" s="198" t="s">
        <v>7</v>
      </c>
      <c r="BR45" s="189"/>
      <c r="BS45" s="190"/>
      <c r="BT45" s="419"/>
      <c r="BV45" s="376"/>
      <c r="BW45" s="407"/>
      <c r="BX45" s="413"/>
      <c r="BY45" s="165" t="s">
        <v>7</v>
      </c>
      <c r="BZ45" s="151">
        <v>0.5</v>
      </c>
      <c r="CA45" s="166">
        <f t="shared" si="5"/>
        <v>62.5</v>
      </c>
      <c r="CB45" s="388"/>
      <c r="CD45" s="384"/>
      <c r="CE45" s="384"/>
      <c r="CF45" s="384"/>
      <c r="CG45" s="96"/>
      <c r="CH45" s="96"/>
      <c r="CI45" s="112"/>
      <c r="CJ45" s="382"/>
      <c r="CL45" s="384"/>
      <c r="CM45" s="384"/>
      <c r="CN45" s="384"/>
      <c r="CO45" s="96"/>
      <c r="CP45" s="96"/>
      <c r="CQ45" s="112"/>
      <c r="CR45" s="382"/>
      <c r="CT45" s="384"/>
      <c r="CU45" s="384"/>
      <c r="CV45" s="384"/>
      <c r="CW45" s="96"/>
      <c r="CX45" s="96"/>
      <c r="CY45" s="112"/>
      <c r="CZ45" s="382"/>
      <c r="DB45" s="384"/>
      <c r="DC45" s="384"/>
      <c r="DD45" s="384"/>
      <c r="DE45" s="96"/>
      <c r="DF45" s="96"/>
      <c r="DG45" s="112"/>
      <c r="DH45" s="382"/>
      <c r="DJ45" s="384"/>
      <c r="DK45" s="384"/>
      <c r="DL45" s="384"/>
      <c r="DM45" s="96"/>
      <c r="DN45" s="96"/>
      <c r="DO45" s="112"/>
      <c r="DP45" s="382"/>
      <c r="DR45" s="384"/>
      <c r="DS45" s="384"/>
      <c r="DT45" s="384"/>
      <c r="DU45" s="96"/>
      <c r="DV45" s="96"/>
      <c r="DW45" s="112"/>
      <c r="DX45" s="382"/>
      <c r="DZ45" s="384"/>
      <c r="EA45" s="384"/>
      <c r="EB45" s="384"/>
      <c r="EC45" s="96"/>
      <c r="ED45" s="96"/>
      <c r="EE45" s="112"/>
      <c r="EF45" s="382"/>
      <c r="EH45" s="384"/>
      <c r="EI45" s="384"/>
      <c r="EJ45" s="384"/>
      <c r="EK45" s="96"/>
      <c r="EL45" s="96"/>
      <c r="EM45" s="112"/>
      <c r="EN45" s="382"/>
      <c r="EP45" s="384"/>
      <c r="EQ45" s="384"/>
      <c r="ER45" s="384"/>
      <c r="ES45" s="96"/>
      <c r="ET45" s="96"/>
      <c r="EU45" s="112"/>
      <c r="EV45" s="382"/>
    </row>
    <row r="46" spans="1:152" ht="15" customHeight="1" x14ac:dyDescent="0.25">
      <c r="A46" s="13"/>
      <c r="B46" s="361"/>
      <c r="C46" s="368"/>
      <c r="D46" s="274"/>
      <c r="E46" s="27" t="s">
        <v>8</v>
      </c>
      <c r="F46" s="22"/>
      <c r="G46" s="25"/>
      <c r="H46" s="388"/>
      <c r="I46" s="13"/>
      <c r="J46" s="376"/>
      <c r="K46" s="377"/>
      <c r="L46" s="413"/>
      <c r="M46" s="168" t="s">
        <v>8</v>
      </c>
      <c r="N46" s="156"/>
      <c r="O46" s="154"/>
      <c r="P46" s="388"/>
      <c r="Q46" s="13"/>
      <c r="R46" s="361"/>
      <c r="S46" s="368"/>
      <c r="T46" s="274"/>
      <c r="U46" s="168" t="s">
        <v>8</v>
      </c>
      <c r="V46" s="22">
        <v>12</v>
      </c>
      <c r="W46" s="154">
        <f t="shared" si="0"/>
        <v>60</v>
      </c>
      <c r="X46" s="283"/>
      <c r="Y46" s="125"/>
      <c r="Z46" s="361"/>
      <c r="AA46" s="368"/>
      <c r="AB46" s="274"/>
      <c r="AC46" s="168" t="s">
        <v>8</v>
      </c>
      <c r="AD46" s="22">
        <v>36</v>
      </c>
      <c r="AE46" s="25">
        <f t="shared" si="1"/>
        <v>180</v>
      </c>
      <c r="AF46" s="283"/>
      <c r="AG46" s="125"/>
      <c r="AH46" s="361"/>
      <c r="AI46" s="368"/>
      <c r="AJ46" s="274"/>
      <c r="AK46" s="168" t="s">
        <v>8</v>
      </c>
      <c r="AL46" s="22">
        <v>27</v>
      </c>
      <c r="AM46" s="25">
        <f t="shared" si="2"/>
        <v>135</v>
      </c>
      <c r="AN46" s="283"/>
      <c r="AP46" s="361"/>
      <c r="AQ46" s="368"/>
      <c r="AR46" s="274"/>
      <c r="AS46" s="168" t="s">
        <v>8</v>
      </c>
      <c r="AT46" s="189"/>
      <c r="AU46" s="194"/>
      <c r="AV46" s="419"/>
      <c r="AX46" s="361"/>
      <c r="AY46" s="368"/>
      <c r="AZ46" s="274"/>
      <c r="BA46" s="168" t="s">
        <v>8</v>
      </c>
      <c r="BB46" s="156">
        <v>4</v>
      </c>
      <c r="BC46" s="154">
        <f t="shared" si="3"/>
        <v>20</v>
      </c>
      <c r="BD46" s="388"/>
      <c r="BF46" s="361"/>
      <c r="BG46" s="368"/>
      <c r="BH46" s="274"/>
      <c r="BI46" s="168" t="s">
        <v>8</v>
      </c>
      <c r="BJ46" s="22">
        <v>9</v>
      </c>
      <c r="BK46" s="154">
        <f t="shared" si="4"/>
        <v>45</v>
      </c>
      <c r="BL46" s="388"/>
      <c r="BN46" s="376"/>
      <c r="BO46" s="407"/>
      <c r="BP46" s="417"/>
      <c r="BQ46" s="199" t="s">
        <v>8</v>
      </c>
      <c r="BR46" s="191"/>
      <c r="BS46" s="190"/>
      <c r="BT46" s="419"/>
      <c r="BV46" s="376"/>
      <c r="BW46" s="407"/>
      <c r="BX46" s="413"/>
      <c r="BY46" s="168" t="s">
        <v>8</v>
      </c>
      <c r="BZ46" s="156"/>
      <c r="CA46" s="154"/>
      <c r="CB46" s="388"/>
      <c r="CD46" s="384"/>
      <c r="CE46" s="384"/>
      <c r="CF46" s="384"/>
      <c r="CG46" s="96"/>
      <c r="CH46" s="96"/>
      <c r="CI46" s="124"/>
      <c r="CJ46" s="382"/>
      <c r="CL46" s="384"/>
      <c r="CM46" s="384"/>
      <c r="CN46" s="384"/>
      <c r="CO46" s="96"/>
      <c r="CP46" s="96"/>
      <c r="CQ46" s="124"/>
      <c r="CR46" s="382"/>
      <c r="CT46" s="384"/>
      <c r="CU46" s="384"/>
      <c r="CV46" s="384"/>
      <c r="CW46" s="96"/>
      <c r="CX46" s="96"/>
      <c r="CY46" s="124"/>
      <c r="CZ46" s="382"/>
      <c r="DB46" s="384"/>
      <c r="DC46" s="384"/>
      <c r="DD46" s="384"/>
      <c r="DE46" s="96"/>
      <c r="DF46" s="96"/>
      <c r="DG46" s="124"/>
      <c r="DH46" s="382"/>
      <c r="DJ46" s="384"/>
      <c r="DK46" s="384"/>
      <c r="DL46" s="384"/>
      <c r="DM46" s="96"/>
      <c r="DN46" s="96"/>
      <c r="DO46" s="124"/>
      <c r="DP46" s="382"/>
      <c r="DR46" s="384"/>
      <c r="DS46" s="384"/>
      <c r="DT46" s="384"/>
      <c r="DU46" s="96"/>
      <c r="DV46" s="96"/>
      <c r="DW46" s="124"/>
      <c r="DX46" s="382"/>
      <c r="DZ46" s="384"/>
      <c r="EA46" s="384"/>
      <c r="EB46" s="384"/>
      <c r="EC46" s="96"/>
      <c r="ED46" s="96"/>
      <c r="EE46" s="124"/>
      <c r="EF46" s="382"/>
      <c r="EH46" s="384"/>
      <c r="EI46" s="384"/>
      <c r="EJ46" s="384"/>
      <c r="EK46" s="96"/>
      <c r="EL46" s="96"/>
      <c r="EM46" s="124"/>
      <c r="EN46" s="382"/>
      <c r="EP46" s="384"/>
      <c r="EQ46" s="384"/>
      <c r="ER46" s="384"/>
      <c r="ES46" s="96"/>
      <c r="ET46" s="96"/>
      <c r="EU46" s="124"/>
      <c r="EV46" s="382"/>
    </row>
    <row r="47" spans="1:152" ht="15" customHeight="1" thickBot="1" x14ac:dyDescent="0.3">
      <c r="A47" s="13"/>
      <c r="B47" s="363"/>
      <c r="C47" s="369"/>
      <c r="D47" s="275"/>
      <c r="E47" s="35" t="s">
        <v>8</v>
      </c>
      <c r="F47" s="28"/>
      <c r="G47" s="29"/>
      <c r="H47" s="389"/>
      <c r="I47" s="13"/>
      <c r="J47" s="378"/>
      <c r="K47" s="379"/>
      <c r="L47" s="414"/>
      <c r="M47" s="169" t="s">
        <v>8</v>
      </c>
      <c r="N47" s="157"/>
      <c r="O47" s="158"/>
      <c r="P47" s="389"/>
      <c r="Q47" s="13"/>
      <c r="R47" s="363"/>
      <c r="S47" s="369"/>
      <c r="T47" s="275"/>
      <c r="U47" s="169" t="s">
        <v>8</v>
      </c>
      <c r="V47" s="28">
        <v>12</v>
      </c>
      <c r="W47" s="158">
        <f t="shared" si="0"/>
        <v>60</v>
      </c>
      <c r="X47" s="284"/>
      <c r="Y47" s="125"/>
      <c r="Z47" s="363"/>
      <c r="AA47" s="369"/>
      <c r="AB47" s="275"/>
      <c r="AC47" s="169" t="s">
        <v>8</v>
      </c>
      <c r="AD47" s="28">
        <v>36</v>
      </c>
      <c r="AE47" s="29">
        <f>AD47*5</f>
        <v>180</v>
      </c>
      <c r="AF47" s="284"/>
      <c r="AG47" s="125"/>
      <c r="AH47" s="363"/>
      <c r="AI47" s="369"/>
      <c r="AJ47" s="275"/>
      <c r="AK47" s="169" t="s">
        <v>8</v>
      </c>
      <c r="AL47" s="28">
        <v>27</v>
      </c>
      <c r="AM47" s="29">
        <f t="shared" si="2"/>
        <v>135</v>
      </c>
      <c r="AN47" s="284"/>
      <c r="AP47" s="363"/>
      <c r="AQ47" s="369"/>
      <c r="AR47" s="275"/>
      <c r="AS47" s="169" t="s">
        <v>8</v>
      </c>
      <c r="AT47" s="192"/>
      <c r="AU47" s="193"/>
      <c r="AV47" s="420"/>
      <c r="AX47" s="363"/>
      <c r="AY47" s="369"/>
      <c r="AZ47" s="275"/>
      <c r="BA47" s="169" t="s">
        <v>8</v>
      </c>
      <c r="BB47" s="157">
        <v>3</v>
      </c>
      <c r="BC47" s="158">
        <f t="shared" si="3"/>
        <v>15</v>
      </c>
      <c r="BD47" s="389"/>
      <c r="BF47" s="363"/>
      <c r="BG47" s="369"/>
      <c r="BH47" s="275"/>
      <c r="BI47" s="169" t="s">
        <v>8</v>
      </c>
      <c r="BJ47" s="28">
        <v>9</v>
      </c>
      <c r="BK47" s="158">
        <f t="shared" si="4"/>
        <v>45</v>
      </c>
      <c r="BL47" s="389"/>
      <c r="BN47" s="378"/>
      <c r="BO47" s="408"/>
      <c r="BP47" s="418"/>
      <c r="BQ47" s="201" t="s">
        <v>8</v>
      </c>
      <c r="BR47" s="192"/>
      <c r="BS47" s="193"/>
      <c r="BT47" s="420"/>
      <c r="BV47" s="378"/>
      <c r="BW47" s="408"/>
      <c r="BX47" s="414"/>
      <c r="BY47" s="169" t="s">
        <v>8</v>
      </c>
      <c r="BZ47" s="157"/>
      <c r="CA47" s="158"/>
      <c r="CB47" s="389"/>
      <c r="CD47" s="384"/>
      <c r="CE47" s="384"/>
      <c r="CF47" s="384"/>
      <c r="CG47" s="96"/>
      <c r="CH47" s="96"/>
      <c r="CI47" s="124"/>
      <c r="CJ47" s="382"/>
      <c r="CL47" s="384"/>
      <c r="CM47" s="384"/>
      <c r="CN47" s="384"/>
      <c r="CO47" s="96"/>
      <c r="CP47" s="96"/>
      <c r="CQ47" s="124"/>
      <c r="CR47" s="382"/>
      <c r="CT47" s="384"/>
      <c r="CU47" s="384"/>
      <c r="CV47" s="384"/>
      <c r="CW47" s="96"/>
      <c r="CX47" s="96"/>
      <c r="CY47" s="124"/>
      <c r="CZ47" s="382"/>
      <c r="DB47" s="384"/>
      <c r="DC47" s="384"/>
      <c r="DD47" s="384"/>
      <c r="DE47" s="96"/>
      <c r="DF47" s="96"/>
      <c r="DG47" s="124"/>
      <c r="DH47" s="382"/>
      <c r="DJ47" s="384"/>
      <c r="DK47" s="384"/>
      <c r="DL47" s="384"/>
      <c r="DM47" s="96"/>
      <c r="DN47" s="96"/>
      <c r="DO47" s="124"/>
      <c r="DP47" s="382"/>
      <c r="DR47" s="384"/>
      <c r="DS47" s="384"/>
      <c r="DT47" s="384"/>
      <c r="DU47" s="96"/>
      <c r="DV47" s="96"/>
      <c r="DW47" s="124"/>
      <c r="DX47" s="382"/>
      <c r="DZ47" s="384"/>
      <c r="EA47" s="384"/>
      <c r="EB47" s="384"/>
      <c r="EC47" s="96"/>
      <c r="ED47" s="96"/>
      <c r="EE47" s="124"/>
      <c r="EF47" s="382"/>
      <c r="EH47" s="384"/>
      <c r="EI47" s="384"/>
      <c r="EJ47" s="384"/>
      <c r="EK47" s="96"/>
      <c r="EL47" s="96"/>
      <c r="EM47" s="124"/>
      <c r="EN47" s="382"/>
      <c r="EP47" s="384"/>
      <c r="EQ47" s="384"/>
      <c r="ER47" s="384"/>
      <c r="ES47" s="96"/>
      <c r="ET47" s="96"/>
      <c r="EU47" s="124"/>
      <c r="EV47" s="382"/>
    </row>
    <row r="48" spans="1:152" ht="15" customHeight="1" thickBot="1" x14ac:dyDescent="0.3">
      <c r="A48" s="13"/>
      <c r="B48" s="13"/>
      <c r="C48" s="14"/>
      <c r="D48" s="13"/>
      <c r="E48" s="13"/>
      <c r="F48" s="14"/>
      <c r="G48" s="37"/>
      <c r="H48" s="13"/>
      <c r="I48" s="13"/>
      <c r="J48" s="13"/>
      <c r="K48" s="14"/>
      <c r="L48" s="13"/>
      <c r="M48" s="13"/>
      <c r="N48" s="14"/>
      <c r="O48" s="37"/>
      <c r="P48" s="13"/>
      <c r="Q48" s="13"/>
      <c r="R48" s="13"/>
      <c r="S48" s="14"/>
      <c r="T48" s="13"/>
      <c r="U48" s="13"/>
      <c r="V48" s="14"/>
      <c r="W48" s="37"/>
      <c r="X48" s="13"/>
      <c r="Y48" s="125"/>
      <c r="Z48" s="13"/>
      <c r="AA48" s="14"/>
      <c r="AB48" s="13"/>
      <c r="AC48" s="13"/>
      <c r="AD48" s="14"/>
      <c r="AE48" s="37"/>
      <c r="AF48" s="13"/>
      <c r="AG48" s="125"/>
      <c r="AH48" s="13"/>
      <c r="AI48" s="14"/>
      <c r="AJ48" s="13"/>
      <c r="AK48" s="13"/>
      <c r="AL48" s="14"/>
      <c r="AM48" s="37"/>
      <c r="AN48" s="13"/>
      <c r="AP48" s="13"/>
      <c r="AQ48" s="14"/>
      <c r="AR48" s="13"/>
      <c r="AS48" s="13"/>
      <c r="AT48" s="14"/>
      <c r="AU48" s="37"/>
      <c r="AV48" s="13"/>
      <c r="AX48" s="13"/>
      <c r="AY48" s="14"/>
      <c r="AZ48" s="13"/>
      <c r="BA48" s="13"/>
      <c r="BB48" s="14"/>
      <c r="BC48" s="37"/>
      <c r="BD48" s="13"/>
      <c r="BF48" s="13"/>
      <c r="BG48" s="14"/>
      <c r="BH48" s="13"/>
      <c r="BI48" s="13"/>
      <c r="BJ48" s="14"/>
      <c r="BK48" s="37"/>
      <c r="BL48" s="13"/>
      <c r="BN48" s="13"/>
      <c r="BO48" s="14"/>
      <c r="BP48" s="13"/>
      <c r="BQ48" s="13"/>
      <c r="BR48" s="14"/>
      <c r="BS48" s="37"/>
      <c r="BT48" s="13"/>
      <c r="BV48" s="13"/>
      <c r="BW48" s="14"/>
      <c r="BX48" s="13"/>
      <c r="BY48" s="13"/>
      <c r="BZ48" s="14"/>
      <c r="CA48" s="37"/>
      <c r="CB48" s="13"/>
      <c r="CD48" s="125"/>
      <c r="CE48" s="96"/>
      <c r="CF48" s="125"/>
      <c r="CG48" s="125"/>
      <c r="CH48" s="96"/>
      <c r="CI48" s="124"/>
      <c r="CJ48" s="125"/>
      <c r="CL48" s="125"/>
      <c r="CM48" s="96"/>
      <c r="CN48" s="125"/>
      <c r="CO48" s="125"/>
      <c r="CP48" s="96"/>
      <c r="CQ48" s="124"/>
      <c r="CR48" s="125"/>
      <c r="CT48" s="125"/>
      <c r="CU48" s="96"/>
      <c r="CV48" s="125"/>
      <c r="CW48" s="125"/>
      <c r="CX48" s="96"/>
      <c r="CY48" s="124"/>
      <c r="CZ48" s="125"/>
      <c r="DB48" s="125"/>
      <c r="DC48" s="96"/>
      <c r="DD48" s="125"/>
      <c r="DE48" s="125"/>
      <c r="DF48" s="96"/>
      <c r="DG48" s="124"/>
      <c r="DH48" s="125"/>
      <c r="DJ48" s="125"/>
      <c r="DK48" s="96"/>
      <c r="DL48" s="125"/>
      <c r="DM48" s="125"/>
      <c r="DN48" s="96"/>
      <c r="DO48" s="124"/>
      <c r="DP48" s="125"/>
      <c r="DR48" s="125"/>
      <c r="DS48" s="96"/>
      <c r="DT48" s="125"/>
      <c r="DU48" s="125"/>
      <c r="DV48" s="96"/>
      <c r="DW48" s="124"/>
      <c r="DX48" s="125"/>
      <c r="DZ48" s="125"/>
      <c r="EA48" s="96"/>
      <c r="EB48" s="125"/>
      <c r="EC48" s="125"/>
      <c r="ED48" s="96"/>
      <c r="EE48" s="124"/>
      <c r="EF48" s="125"/>
      <c r="EH48" s="125"/>
      <c r="EI48" s="96"/>
      <c r="EJ48" s="125"/>
      <c r="EK48" s="125"/>
      <c r="EL48" s="96"/>
      <c r="EM48" s="124"/>
      <c r="EN48" s="125"/>
      <c r="EP48" s="125"/>
      <c r="EQ48" s="96"/>
      <c r="ER48" s="125"/>
      <c r="ES48" s="125"/>
      <c r="ET48" s="96"/>
      <c r="EU48" s="124"/>
      <c r="EV48" s="125"/>
    </row>
    <row r="49" spans="1:152" ht="15" customHeight="1" x14ac:dyDescent="0.25">
      <c r="A49" s="13"/>
      <c r="B49" s="317" t="s">
        <v>60</v>
      </c>
      <c r="C49" s="318"/>
      <c r="D49" s="329" t="s">
        <v>1</v>
      </c>
      <c r="E49" s="315"/>
      <c r="F49" s="33">
        <f>SUM(F13:F47)</f>
        <v>35</v>
      </c>
      <c r="G49" s="34">
        <f>SUM(G13:G47)</f>
        <v>175</v>
      </c>
      <c r="H49" s="38"/>
      <c r="I49" s="13"/>
      <c r="J49" s="317" t="s">
        <v>60</v>
      </c>
      <c r="K49" s="318"/>
      <c r="L49" s="315" t="s">
        <v>1</v>
      </c>
      <c r="M49" s="315"/>
      <c r="N49" s="33">
        <f>SUM(N13:N48)</f>
        <v>2.5</v>
      </c>
      <c r="O49" s="34">
        <f>SUM(O13:O47)</f>
        <v>312.5</v>
      </c>
      <c r="P49" s="38"/>
      <c r="Q49" s="13"/>
      <c r="R49" s="317" t="s">
        <v>60</v>
      </c>
      <c r="S49" s="318"/>
      <c r="T49" s="315" t="s">
        <v>1</v>
      </c>
      <c r="U49" s="315"/>
      <c r="V49" s="33">
        <f>SUM(V13:V47)</f>
        <v>420</v>
      </c>
      <c r="W49" s="34">
        <f>SUM(W13:W47)</f>
        <v>2100</v>
      </c>
      <c r="X49" s="38"/>
      <c r="Y49" s="125"/>
      <c r="Z49" s="317" t="s">
        <v>60</v>
      </c>
      <c r="AA49" s="318"/>
      <c r="AB49" s="315" t="s">
        <v>1</v>
      </c>
      <c r="AC49" s="315"/>
      <c r="AD49" s="33">
        <f>SUM(AD13:AD47)</f>
        <v>1260</v>
      </c>
      <c r="AE49" s="34">
        <f>SUM(AE13:AE47)</f>
        <v>6300</v>
      </c>
      <c r="AF49" s="38"/>
      <c r="AG49" s="125"/>
      <c r="AH49" s="317" t="s">
        <v>60</v>
      </c>
      <c r="AI49" s="318"/>
      <c r="AJ49" s="315" t="s">
        <v>1</v>
      </c>
      <c r="AK49" s="315"/>
      <c r="AL49" s="33">
        <f>SUM(AL13:AL47)</f>
        <v>945</v>
      </c>
      <c r="AM49" s="34">
        <f>SUM(AM13:AM47)</f>
        <v>4725</v>
      </c>
      <c r="AN49" s="38"/>
      <c r="AP49" s="317" t="s">
        <v>60</v>
      </c>
      <c r="AQ49" s="318"/>
      <c r="AR49" s="315" t="s">
        <v>1</v>
      </c>
      <c r="AS49" s="315"/>
      <c r="AT49" s="33">
        <f>SUM(AT13:AT47)</f>
        <v>3</v>
      </c>
      <c r="AU49" s="34">
        <f>SUM(AU13:AU47)</f>
        <v>15</v>
      </c>
      <c r="AV49" s="38"/>
      <c r="AX49" s="317" t="s">
        <v>60</v>
      </c>
      <c r="AY49" s="318"/>
      <c r="AZ49" s="315" t="s">
        <v>1</v>
      </c>
      <c r="BA49" s="315"/>
      <c r="BB49" s="33">
        <f>SUM(BB13:BB47)</f>
        <v>135</v>
      </c>
      <c r="BC49" s="34">
        <f>SUM(BC13:BC47)</f>
        <v>675</v>
      </c>
      <c r="BD49" s="38"/>
      <c r="BF49" s="317" t="s">
        <v>60</v>
      </c>
      <c r="BG49" s="318"/>
      <c r="BH49" s="315" t="s">
        <v>1</v>
      </c>
      <c r="BI49" s="315"/>
      <c r="BJ49" s="33">
        <f>SUM(BJ13:BJ48)</f>
        <v>340</v>
      </c>
      <c r="BK49" s="34">
        <f>SUM(BK13:BK48)</f>
        <v>1700</v>
      </c>
      <c r="BL49" s="38"/>
      <c r="BN49" s="317" t="s">
        <v>60</v>
      </c>
      <c r="BO49" s="318"/>
      <c r="BP49" s="315" t="s">
        <v>1</v>
      </c>
      <c r="BQ49" s="315"/>
      <c r="BR49" s="33">
        <f>SUM(BR13:BR47)</f>
        <v>1</v>
      </c>
      <c r="BS49" s="34">
        <f>SUM(BS13:BS47)</f>
        <v>125</v>
      </c>
      <c r="BT49" s="38"/>
      <c r="BV49" s="317" t="s">
        <v>60</v>
      </c>
      <c r="BW49" s="318"/>
      <c r="BX49" s="315" t="s">
        <v>1</v>
      </c>
      <c r="BY49" s="315"/>
      <c r="BZ49" s="33">
        <f>SUM(BZ13:BZ47)</f>
        <v>12.5</v>
      </c>
      <c r="CA49" s="34">
        <f>SUM(CA13:CA47)</f>
        <v>1562.5</v>
      </c>
      <c r="CB49" s="38"/>
      <c r="CD49" s="382"/>
      <c r="CE49" s="382"/>
      <c r="CF49" s="383"/>
      <c r="CG49" s="383"/>
      <c r="CH49" s="96"/>
      <c r="CI49" s="124"/>
      <c r="CJ49" s="125"/>
      <c r="CL49" s="382"/>
      <c r="CM49" s="382"/>
      <c r="CN49" s="383"/>
      <c r="CO49" s="383"/>
      <c r="CP49" s="96"/>
      <c r="CQ49" s="124"/>
      <c r="CR49" s="125"/>
      <c r="CT49" s="382"/>
      <c r="CU49" s="382"/>
      <c r="CV49" s="383"/>
      <c r="CW49" s="383"/>
      <c r="CX49" s="96"/>
      <c r="CY49" s="124"/>
      <c r="CZ49" s="125"/>
      <c r="DB49" s="382"/>
      <c r="DC49" s="382"/>
      <c r="DD49" s="383"/>
      <c r="DE49" s="383"/>
      <c r="DF49" s="96"/>
      <c r="DG49" s="124"/>
      <c r="DH49" s="125"/>
      <c r="DJ49" s="382"/>
      <c r="DK49" s="382"/>
      <c r="DL49" s="383"/>
      <c r="DM49" s="383"/>
      <c r="DN49" s="96"/>
      <c r="DO49" s="124"/>
      <c r="DP49" s="125"/>
      <c r="DR49" s="382"/>
      <c r="DS49" s="382"/>
      <c r="DT49" s="383"/>
      <c r="DU49" s="383"/>
      <c r="DV49" s="96"/>
      <c r="DW49" s="124"/>
      <c r="DX49" s="125"/>
      <c r="DZ49" s="382"/>
      <c r="EA49" s="382"/>
      <c r="EB49" s="383"/>
      <c r="EC49" s="383"/>
      <c r="ED49" s="96"/>
      <c r="EE49" s="124"/>
      <c r="EF49" s="125"/>
      <c r="EH49" s="382"/>
      <c r="EI49" s="382"/>
      <c r="EJ49" s="383"/>
      <c r="EK49" s="383"/>
      <c r="EL49" s="96"/>
      <c r="EM49" s="124"/>
      <c r="EN49" s="125"/>
      <c r="EP49" s="382"/>
      <c r="EQ49" s="382"/>
      <c r="ER49" s="383"/>
      <c r="ES49" s="383"/>
      <c r="ET49" s="96"/>
      <c r="EU49" s="124"/>
      <c r="EV49" s="125"/>
    </row>
    <row r="50" spans="1:152" ht="15" customHeight="1" thickBot="1" x14ac:dyDescent="0.3">
      <c r="A50" s="13"/>
      <c r="B50" s="319"/>
      <c r="C50" s="320"/>
      <c r="D50" s="330" t="s">
        <v>3</v>
      </c>
      <c r="E50" s="316"/>
      <c r="F50" s="39">
        <v>2</v>
      </c>
      <c r="G50" s="40">
        <f>SUM(F50)*300</f>
        <v>600</v>
      </c>
      <c r="H50" s="41"/>
      <c r="I50" s="13"/>
      <c r="J50" s="319"/>
      <c r="K50" s="320"/>
      <c r="L50" s="316" t="s">
        <v>3</v>
      </c>
      <c r="M50" s="316"/>
      <c r="N50" s="39">
        <v>2.5</v>
      </c>
      <c r="O50" s="40">
        <f>SUM(N50)*175</f>
        <v>437.5</v>
      </c>
      <c r="P50" s="41"/>
      <c r="Q50" s="13"/>
      <c r="R50" s="319"/>
      <c r="S50" s="320"/>
      <c r="T50" s="316" t="s">
        <v>3</v>
      </c>
      <c r="U50" s="316"/>
      <c r="V50" s="39">
        <v>4</v>
      </c>
      <c r="W50" s="40">
        <f>SUM(V50)*300</f>
        <v>1200</v>
      </c>
      <c r="X50" s="41"/>
      <c r="Y50" s="125"/>
      <c r="Z50" s="319"/>
      <c r="AA50" s="320"/>
      <c r="AB50" s="316" t="s">
        <v>3</v>
      </c>
      <c r="AC50" s="316"/>
      <c r="AD50" s="39">
        <v>18</v>
      </c>
      <c r="AE50" s="40">
        <f>SUM(AD50)*300</f>
        <v>5400</v>
      </c>
      <c r="AF50" s="41"/>
      <c r="AG50" s="125"/>
      <c r="AH50" s="319"/>
      <c r="AI50" s="320"/>
      <c r="AJ50" s="316" t="s">
        <v>3</v>
      </c>
      <c r="AK50" s="316"/>
      <c r="AL50" s="39">
        <v>12</v>
      </c>
      <c r="AM50" s="40">
        <f>SUM(AL50)*175</f>
        <v>2100</v>
      </c>
      <c r="AN50" s="41"/>
      <c r="AP50" s="319"/>
      <c r="AQ50" s="320"/>
      <c r="AR50" s="316" t="s">
        <v>3</v>
      </c>
      <c r="AS50" s="316"/>
      <c r="AT50" s="39">
        <v>0.5</v>
      </c>
      <c r="AU50" s="40">
        <f>SUM(AT50)*300</f>
        <v>150</v>
      </c>
      <c r="AV50" s="41"/>
      <c r="AX50" s="319"/>
      <c r="AY50" s="320"/>
      <c r="AZ50" s="316" t="s">
        <v>3</v>
      </c>
      <c r="BA50" s="316"/>
      <c r="BB50" s="39">
        <v>1.5</v>
      </c>
      <c r="BC50" s="40">
        <f>SUM(BB50)*300</f>
        <v>450</v>
      </c>
      <c r="BD50" s="41"/>
      <c r="BF50" s="319"/>
      <c r="BG50" s="320"/>
      <c r="BH50" s="316" t="s">
        <v>3</v>
      </c>
      <c r="BI50" s="316"/>
      <c r="BJ50" s="39">
        <v>2</v>
      </c>
      <c r="BK50" s="40">
        <f>BJ50*300</f>
        <v>600</v>
      </c>
      <c r="BL50" s="41"/>
      <c r="BN50" s="319"/>
      <c r="BO50" s="320"/>
      <c r="BP50" s="316" t="s">
        <v>3</v>
      </c>
      <c r="BQ50" s="316"/>
      <c r="BR50" s="39">
        <v>1</v>
      </c>
      <c r="BS50" s="40">
        <f>SUM(BR50)*175</f>
        <v>175</v>
      </c>
      <c r="BT50" s="41"/>
      <c r="BV50" s="319"/>
      <c r="BW50" s="320"/>
      <c r="BX50" s="316" t="s">
        <v>3</v>
      </c>
      <c r="BY50" s="316"/>
      <c r="BZ50" s="39">
        <v>12.5</v>
      </c>
      <c r="CA50" s="40">
        <f>SUM(BZ50)*300</f>
        <v>3750</v>
      </c>
      <c r="CB50" s="41"/>
      <c r="CD50" s="382"/>
      <c r="CE50" s="382"/>
      <c r="CF50" s="383"/>
      <c r="CG50" s="383"/>
      <c r="CH50" s="96"/>
      <c r="CI50" s="124"/>
      <c r="CJ50" s="125"/>
      <c r="CL50" s="382"/>
      <c r="CM50" s="382"/>
      <c r="CN50" s="383"/>
      <c r="CO50" s="383"/>
      <c r="CP50" s="96"/>
      <c r="CQ50" s="124"/>
      <c r="CR50" s="125"/>
      <c r="CT50" s="382"/>
      <c r="CU50" s="382"/>
      <c r="CV50" s="383"/>
      <c r="CW50" s="383"/>
      <c r="CX50" s="96"/>
      <c r="CY50" s="124"/>
      <c r="CZ50" s="125"/>
      <c r="DB50" s="382"/>
      <c r="DC50" s="382"/>
      <c r="DD50" s="383"/>
      <c r="DE50" s="383"/>
      <c r="DF50" s="96"/>
      <c r="DG50" s="124"/>
      <c r="DH50" s="125"/>
      <c r="DJ50" s="382"/>
      <c r="DK50" s="382"/>
      <c r="DL50" s="383"/>
      <c r="DM50" s="383"/>
      <c r="DN50" s="96"/>
      <c r="DO50" s="124"/>
      <c r="DP50" s="125"/>
      <c r="DR50" s="382"/>
      <c r="DS50" s="382"/>
      <c r="DT50" s="383"/>
      <c r="DU50" s="383"/>
      <c r="DV50" s="96"/>
      <c r="DW50" s="124"/>
      <c r="DX50" s="125"/>
      <c r="DZ50" s="382"/>
      <c r="EA50" s="382"/>
      <c r="EB50" s="383"/>
      <c r="EC50" s="383"/>
      <c r="ED50" s="96"/>
      <c r="EE50" s="124"/>
      <c r="EF50" s="125"/>
      <c r="EH50" s="382"/>
      <c r="EI50" s="382"/>
      <c r="EJ50" s="383"/>
      <c r="EK50" s="383"/>
      <c r="EL50" s="96"/>
      <c r="EM50" s="124"/>
      <c r="EN50" s="125"/>
      <c r="EP50" s="382"/>
      <c r="EQ50" s="382"/>
      <c r="ER50" s="383"/>
      <c r="ES50" s="383"/>
      <c r="ET50" s="96"/>
      <c r="EU50" s="124"/>
      <c r="EV50" s="125"/>
    </row>
    <row r="51" spans="1:152" ht="15" customHeight="1" x14ac:dyDescent="0.25"/>
  </sheetData>
  <mergeCells count="494">
    <mergeCell ref="EJ50:EK50"/>
    <mergeCell ref="ER50:ES50"/>
    <mergeCell ref="EH49:EI50"/>
    <mergeCell ref="EJ49:EK49"/>
    <mergeCell ref="EP49:EQ50"/>
    <mergeCell ref="ER49:ES49"/>
    <mergeCell ref="D50:E50"/>
    <mergeCell ref="L50:M50"/>
    <mergeCell ref="T50:U50"/>
    <mergeCell ref="AB50:AC50"/>
    <mergeCell ref="DJ49:DK50"/>
    <mergeCell ref="DL49:DM49"/>
    <mergeCell ref="DR49:DS50"/>
    <mergeCell ref="DT49:DU49"/>
    <mergeCell ref="DZ49:EA50"/>
    <mergeCell ref="EB49:EC49"/>
    <mergeCell ref="DL50:DM50"/>
    <mergeCell ref="DT50:DU50"/>
    <mergeCell ref="EB50:EC50"/>
    <mergeCell ref="CL49:CM50"/>
    <mergeCell ref="CN49:CO49"/>
    <mergeCell ref="CT49:CU50"/>
    <mergeCell ref="CV49:CW49"/>
    <mergeCell ref="DB49:DC50"/>
    <mergeCell ref="DD49:DE49"/>
    <mergeCell ref="CN50:CO50"/>
    <mergeCell ref="CV50:CW50"/>
    <mergeCell ref="DD50:DE50"/>
    <mergeCell ref="BV49:BW50"/>
    <mergeCell ref="BX49:BY49"/>
    <mergeCell ref="CD49:CE50"/>
    <mergeCell ref="CF49:CG49"/>
    <mergeCell ref="BX50:BY50"/>
    <mergeCell ref="CF50:CG50"/>
    <mergeCell ref="BN49:BO50"/>
    <mergeCell ref="BP49:BQ49"/>
    <mergeCell ref="BP50:BQ50"/>
    <mergeCell ref="AX49:AY50"/>
    <mergeCell ref="AZ49:BA49"/>
    <mergeCell ref="BF49:BG50"/>
    <mergeCell ref="BH49:BI49"/>
    <mergeCell ref="AZ50:BA50"/>
    <mergeCell ref="BH50:BI50"/>
    <mergeCell ref="AH49:AI50"/>
    <mergeCell ref="AJ49:AK49"/>
    <mergeCell ref="AP49:AQ50"/>
    <mergeCell ref="AR49:AS49"/>
    <mergeCell ref="AJ50:AK50"/>
    <mergeCell ref="AR50:AS50"/>
    <mergeCell ref="R49:S50"/>
    <mergeCell ref="T49:U49"/>
    <mergeCell ref="Z49:AA50"/>
    <mergeCell ref="AB49:AC49"/>
    <mergeCell ref="EV41:EV47"/>
    <mergeCell ref="DR41:DS47"/>
    <mergeCell ref="DT41:DT47"/>
    <mergeCell ref="DX41:DX47"/>
    <mergeCell ref="DZ41:EA47"/>
    <mergeCell ref="EB41:EB47"/>
    <mergeCell ref="EF41:EF47"/>
    <mergeCell ref="B49:C50"/>
    <mergeCell ref="D49:E49"/>
    <mergeCell ref="J49:K50"/>
    <mergeCell ref="L49:M49"/>
    <mergeCell ref="EH41:EI47"/>
    <mergeCell ref="EJ41:EJ47"/>
    <mergeCell ref="EN41:EN47"/>
    <mergeCell ref="DB41:DC47"/>
    <mergeCell ref="DD41:DD47"/>
    <mergeCell ref="DH41:DH47"/>
    <mergeCell ref="DJ41:DK47"/>
    <mergeCell ref="DL41:DL47"/>
    <mergeCell ref="DP41:DP47"/>
    <mergeCell ref="CL41:CM47"/>
    <mergeCell ref="CN41:CN47"/>
    <mergeCell ref="CR41:CR47"/>
    <mergeCell ref="CT41:CU47"/>
    <mergeCell ref="BV41:BW47"/>
    <mergeCell ref="BX41:BX47"/>
    <mergeCell ref="CB41:CB47"/>
    <mergeCell ref="BL41:BL47"/>
    <mergeCell ref="BN41:BO47"/>
    <mergeCell ref="BP41:BP47"/>
    <mergeCell ref="BT41:BT47"/>
    <mergeCell ref="EP41:EQ47"/>
    <mergeCell ref="ER41:ER47"/>
    <mergeCell ref="CV41:CV47"/>
    <mergeCell ref="CZ41:CZ47"/>
    <mergeCell ref="CD41:CE47"/>
    <mergeCell ref="CF41:CF47"/>
    <mergeCell ref="CJ41:CJ47"/>
    <mergeCell ref="BH41:BH47"/>
    <mergeCell ref="AV41:AV47"/>
    <mergeCell ref="AX41:AY47"/>
    <mergeCell ref="AZ41:AZ47"/>
    <mergeCell ref="AH41:AI47"/>
    <mergeCell ref="AJ41:AJ47"/>
    <mergeCell ref="AN41:AN47"/>
    <mergeCell ref="AP41:AQ47"/>
    <mergeCell ref="AR41:AR47"/>
    <mergeCell ref="X41:X47"/>
    <mergeCell ref="Z41:AA47"/>
    <mergeCell ref="AB41:AB47"/>
    <mergeCell ref="AF41:AF47"/>
    <mergeCell ref="P41:P47"/>
    <mergeCell ref="R41:S47"/>
    <mergeCell ref="T41:T47"/>
    <mergeCell ref="BD41:BD47"/>
    <mergeCell ref="BF41:BG47"/>
    <mergeCell ref="EJ27:EJ33"/>
    <mergeCell ref="EN27:EN33"/>
    <mergeCell ref="EP27:EQ33"/>
    <mergeCell ref="ER27:ER33"/>
    <mergeCell ref="EV27:EV33"/>
    <mergeCell ref="B41:C47"/>
    <mergeCell ref="D41:D47"/>
    <mergeCell ref="H41:H47"/>
    <mergeCell ref="J41:K47"/>
    <mergeCell ref="L41:L47"/>
    <mergeCell ref="DT27:DT33"/>
    <mergeCell ref="DX27:DX33"/>
    <mergeCell ref="DZ27:EA33"/>
    <mergeCell ref="EB27:EB33"/>
    <mergeCell ref="EF27:EF33"/>
    <mergeCell ref="EH27:EI33"/>
    <mergeCell ref="DD27:DD33"/>
    <mergeCell ref="DH27:DH33"/>
    <mergeCell ref="DJ27:DK33"/>
    <mergeCell ref="DL27:DL33"/>
    <mergeCell ref="DP27:DP33"/>
    <mergeCell ref="DR27:DS33"/>
    <mergeCell ref="CN27:CN33"/>
    <mergeCell ref="CR27:CR33"/>
    <mergeCell ref="CT27:CU33"/>
    <mergeCell ref="CV27:CV33"/>
    <mergeCell ref="CZ27:CZ33"/>
    <mergeCell ref="DB27:DC33"/>
    <mergeCell ref="CD27:CE33"/>
    <mergeCell ref="CF27:CF33"/>
    <mergeCell ref="CJ27:CJ33"/>
    <mergeCell ref="CL27:CM33"/>
    <mergeCell ref="BV27:BW33"/>
    <mergeCell ref="BX27:BX33"/>
    <mergeCell ref="CB27:CB33"/>
    <mergeCell ref="BN27:BO33"/>
    <mergeCell ref="BP27:BP33"/>
    <mergeCell ref="BT27:BT33"/>
    <mergeCell ref="BF27:BG33"/>
    <mergeCell ref="BH27:BH33"/>
    <mergeCell ref="BL27:BL33"/>
    <mergeCell ref="AX27:AY33"/>
    <mergeCell ref="AZ27:AZ33"/>
    <mergeCell ref="BD27:BD33"/>
    <mergeCell ref="AH27:AI33"/>
    <mergeCell ref="AJ27:AJ33"/>
    <mergeCell ref="AN27:AN33"/>
    <mergeCell ref="AP27:AQ33"/>
    <mergeCell ref="AR27:AR33"/>
    <mergeCell ref="AV27:AV33"/>
    <mergeCell ref="Z27:AA33"/>
    <mergeCell ref="AB27:AB33"/>
    <mergeCell ref="AF27:AF33"/>
    <mergeCell ref="R27:S33"/>
    <mergeCell ref="T27:T33"/>
    <mergeCell ref="X27:X33"/>
    <mergeCell ref="B27:C33"/>
    <mergeCell ref="D27:D33"/>
    <mergeCell ref="H27:H33"/>
    <mergeCell ref="J27:K33"/>
    <mergeCell ref="L27:L33"/>
    <mergeCell ref="P27:P33"/>
    <mergeCell ref="EH20:EI26"/>
    <mergeCell ref="EJ20:EJ26"/>
    <mergeCell ref="EN20:EN26"/>
    <mergeCell ref="EP20:EQ26"/>
    <mergeCell ref="ER20:ER26"/>
    <mergeCell ref="EV20:EV26"/>
    <mergeCell ref="DR20:DS26"/>
    <mergeCell ref="DT20:DT26"/>
    <mergeCell ref="DX20:DX26"/>
    <mergeCell ref="DZ20:EA26"/>
    <mergeCell ref="EB20:EB26"/>
    <mergeCell ref="EF20:EF26"/>
    <mergeCell ref="DB20:DC26"/>
    <mergeCell ref="DD20:DD26"/>
    <mergeCell ref="DH20:DH26"/>
    <mergeCell ref="DJ20:DK26"/>
    <mergeCell ref="DL20:DL26"/>
    <mergeCell ref="DP20:DP26"/>
    <mergeCell ref="CL20:CM26"/>
    <mergeCell ref="CN20:CN26"/>
    <mergeCell ref="CR20:CR26"/>
    <mergeCell ref="CT20:CU26"/>
    <mergeCell ref="CV20:CV26"/>
    <mergeCell ref="CZ20:CZ26"/>
    <mergeCell ref="CD20:CE26"/>
    <mergeCell ref="CF20:CF26"/>
    <mergeCell ref="CJ20:CJ26"/>
    <mergeCell ref="BV20:BW26"/>
    <mergeCell ref="BX20:BX26"/>
    <mergeCell ref="CB20:CB26"/>
    <mergeCell ref="BN20:BO26"/>
    <mergeCell ref="BP20:BP26"/>
    <mergeCell ref="BT20:BT26"/>
    <mergeCell ref="Z20:AA26"/>
    <mergeCell ref="AB20:AB26"/>
    <mergeCell ref="AF20:AF26"/>
    <mergeCell ref="R20:S26"/>
    <mergeCell ref="T20:T26"/>
    <mergeCell ref="X20:X26"/>
    <mergeCell ref="BF20:BG26"/>
    <mergeCell ref="BH20:BH26"/>
    <mergeCell ref="BL20:BL26"/>
    <mergeCell ref="AX20:AY26"/>
    <mergeCell ref="AZ20:AZ26"/>
    <mergeCell ref="BD20:BD26"/>
    <mergeCell ref="AH20:AI26"/>
    <mergeCell ref="AJ20:AJ26"/>
    <mergeCell ref="AN20:AN26"/>
    <mergeCell ref="AP20:AQ26"/>
    <mergeCell ref="AR20:AR26"/>
    <mergeCell ref="AV20:AV26"/>
    <mergeCell ref="B20:C26"/>
    <mergeCell ref="D20:D26"/>
    <mergeCell ref="H20:H26"/>
    <mergeCell ref="J20:K26"/>
    <mergeCell ref="L20:L26"/>
    <mergeCell ref="P20:P26"/>
    <mergeCell ref="EH13:EI19"/>
    <mergeCell ref="EJ13:EJ19"/>
    <mergeCell ref="EN13:EN19"/>
    <mergeCell ref="DB13:DC19"/>
    <mergeCell ref="DD13:DD19"/>
    <mergeCell ref="DH13:DH19"/>
    <mergeCell ref="DJ13:DK19"/>
    <mergeCell ref="DL13:DL19"/>
    <mergeCell ref="DP13:DP19"/>
    <mergeCell ref="CL13:CM19"/>
    <mergeCell ref="CN13:CN19"/>
    <mergeCell ref="CR13:CR19"/>
    <mergeCell ref="CT13:CU19"/>
    <mergeCell ref="CV13:CV19"/>
    <mergeCell ref="CZ13:CZ19"/>
    <mergeCell ref="CD13:CE19"/>
    <mergeCell ref="CF13:CF19"/>
    <mergeCell ref="CJ13:CJ19"/>
    <mergeCell ref="BV13:BW19"/>
    <mergeCell ref="BX13:BX19"/>
    <mergeCell ref="CB13:CB19"/>
    <mergeCell ref="BN13:BO19"/>
    <mergeCell ref="BP13:BP19"/>
    <mergeCell ref="BT13:BT19"/>
    <mergeCell ref="EP13:EQ19"/>
    <mergeCell ref="ER13:ER19"/>
    <mergeCell ref="EV13:EV19"/>
    <mergeCell ref="DR13:DS19"/>
    <mergeCell ref="DT13:DT19"/>
    <mergeCell ref="DX13:DX19"/>
    <mergeCell ref="DZ13:EA19"/>
    <mergeCell ref="EB13:EB19"/>
    <mergeCell ref="EF13:EF19"/>
    <mergeCell ref="Z13:AA19"/>
    <mergeCell ref="AB13:AB19"/>
    <mergeCell ref="AF13:AF19"/>
    <mergeCell ref="R13:S19"/>
    <mergeCell ref="T13:T19"/>
    <mergeCell ref="X13:X19"/>
    <mergeCell ref="BF13:BG19"/>
    <mergeCell ref="BH13:BH19"/>
    <mergeCell ref="BL13:BL19"/>
    <mergeCell ref="AX13:AY19"/>
    <mergeCell ref="AZ13:AZ19"/>
    <mergeCell ref="BD13:BD19"/>
    <mergeCell ref="AH13:AI19"/>
    <mergeCell ref="AJ13:AJ19"/>
    <mergeCell ref="AN13:AN19"/>
    <mergeCell ref="AP13:AQ19"/>
    <mergeCell ref="AR13:AR19"/>
    <mergeCell ref="AV13:AV19"/>
    <mergeCell ref="EH12:EI12"/>
    <mergeCell ref="EJ12:EK12"/>
    <mergeCell ref="EP12:EQ12"/>
    <mergeCell ref="ER12:ES12"/>
    <mergeCell ref="B13:C19"/>
    <mergeCell ref="D13:D19"/>
    <mergeCell ref="H13:H19"/>
    <mergeCell ref="J13:K19"/>
    <mergeCell ref="L13:L19"/>
    <mergeCell ref="P13:P19"/>
    <mergeCell ref="DJ12:DK12"/>
    <mergeCell ref="DL12:DM12"/>
    <mergeCell ref="DR12:DS12"/>
    <mergeCell ref="DT12:DU12"/>
    <mergeCell ref="DZ12:EA12"/>
    <mergeCell ref="EB12:EC12"/>
    <mergeCell ref="CL12:CM12"/>
    <mergeCell ref="CN12:CO12"/>
    <mergeCell ref="CT12:CU12"/>
    <mergeCell ref="CV12:CW12"/>
    <mergeCell ref="DB12:DC12"/>
    <mergeCell ref="DD12:DE12"/>
    <mergeCell ref="BV12:BW12"/>
    <mergeCell ref="BX12:BY12"/>
    <mergeCell ref="CT11:CZ11"/>
    <mergeCell ref="AH12:AI12"/>
    <mergeCell ref="AJ12:AK12"/>
    <mergeCell ref="AP12:AQ12"/>
    <mergeCell ref="AR12:AS12"/>
    <mergeCell ref="R12:S12"/>
    <mergeCell ref="T12:U12"/>
    <mergeCell ref="Z12:AA12"/>
    <mergeCell ref="AB12:AC12"/>
    <mergeCell ref="CD12:CE12"/>
    <mergeCell ref="CF12:CG12"/>
    <mergeCell ref="BN12:BO12"/>
    <mergeCell ref="BP12:BQ12"/>
    <mergeCell ref="AX12:AY12"/>
    <mergeCell ref="AZ12:BA12"/>
    <mergeCell ref="BF12:BG12"/>
    <mergeCell ref="BH12:BI12"/>
    <mergeCell ref="EP6:EQ7"/>
    <mergeCell ref="ER6:ER7"/>
    <mergeCell ref="B11:H11"/>
    <mergeCell ref="J11:P11"/>
    <mergeCell ref="R11:X11"/>
    <mergeCell ref="Z11:AF11"/>
    <mergeCell ref="AH11:AN11"/>
    <mergeCell ref="AP11:AV11"/>
    <mergeCell ref="DZ6:EA7"/>
    <mergeCell ref="EB6:EB7"/>
    <mergeCell ref="EH6:EI7"/>
    <mergeCell ref="EJ6:EJ7"/>
    <mergeCell ref="DR6:DS7"/>
    <mergeCell ref="DT6:DT7"/>
    <mergeCell ref="DB6:DC7"/>
    <mergeCell ref="DB11:DH11"/>
    <mergeCell ref="DJ11:DP11"/>
    <mergeCell ref="DR11:DX11"/>
    <mergeCell ref="DZ11:EF11"/>
    <mergeCell ref="EH11:EN11"/>
    <mergeCell ref="EP11:EV11"/>
    <mergeCell ref="BV11:CB11"/>
    <mergeCell ref="CD11:CJ11"/>
    <mergeCell ref="CL11:CR11"/>
    <mergeCell ref="DD6:DD7"/>
    <mergeCell ref="BV6:BW7"/>
    <mergeCell ref="BX6:BX7"/>
    <mergeCell ref="CT6:CU7"/>
    <mergeCell ref="CV6:CV7"/>
    <mergeCell ref="BF6:BG7"/>
    <mergeCell ref="BH6:BH7"/>
    <mergeCell ref="BN6:BO7"/>
    <mergeCell ref="BP6:BP7"/>
    <mergeCell ref="EP4:EQ5"/>
    <mergeCell ref="ER4:ET5"/>
    <mergeCell ref="B6:C7"/>
    <mergeCell ref="D6:D7"/>
    <mergeCell ref="J6:K7"/>
    <mergeCell ref="L6:L7"/>
    <mergeCell ref="DJ6:DK7"/>
    <mergeCell ref="DL6:DL7"/>
    <mergeCell ref="R6:S7"/>
    <mergeCell ref="T6:T7"/>
    <mergeCell ref="DZ4:EA5"/>
    <mergeCell ref="EB4:ED5"/>
    <mergeCell ref="EH4:EI5"/>
    <mergeCell ref="EJ4:EL5"/>
    <mergeCell ref="DR4:DS5"/>
    <mergeCell ref="DT4:DV5"/>
    <mergeCell ref="DB4:DC5"/>
    <mergeCell ref="DD4:DF5"/>
    <mergeCell ref="BV4:BW5"/>
    <mergeCell ref="BX4:BZ5"/>
    <mergeCell ref="AP6:AQ7"/>
    <mergeCell ref="AR6:AR7"/>
    <mergeCell ref="CL6:CM7"/>
    <mergeCell ref="CN6:CN7"/>
    <mergeCell ref="EH3:EN3"/>
    <mergeCell ref="EP3:EV3"/>
    <mergeCell ref="B4:C5"/>
    <mergeCell ref="D4:F5"/>
    <mergeCell ref="J4:K5"/>
    <mergeCell ref="L4:N5"/>
    <mergeCell ref="DJ4:DK5"/>
    <mergeCell ref="DL4:DN5"/>
    <mergeCell ref="R4:S5"/>
    <mergeCell ref="T4:V5"/>
    <mergeCell ref="DZ3:EF3"/>
    <mergeCell ref="BN3:BT3"/>
    <mergeCell ref="DR3:DX3"/>
    <mergeCell ref="DB3:DH3"/>
    <mergeCell ref="BV3:CB3"/>
    <mergeCell ref="AH3:AN3"/>
    <mergeCell ref="CT4:CU5"/>
    <mergeCell ref="CV4:CX5"/>
    <mergeCell ref="BF4:BG5"/>
    <mergeCell ref="BH4:BJ5"/>
    <mergeCell ref="BN4:BO5"/>
    <mergeCell ref="BP4:BR5"/>
    <mergeCell ref="AP4:AQ5"/>
    <mergeCell ref="AR4:AT5"/>
    <mergeCell ref="CT3:CZ3"/>
    <mergeCell ref="BF3:BL3"/>
    <mergeCell ref="B3:H3"/>
    <mergeCell ref="J3:P3"/>
    <mergeCell ref="DJ3:DP3"/>
    <mergeCell ref="R3:X3"/>
    <mergeCell ref="Z3:AF3"/>
    <mergeCell ref="CD3:CJ3"/>
    <mergeCell ref="Z4:AA5"/>
    <mergeCell ref="AB4:AD5"/>
    <mergeCell ref="CD4:CE5"/>
    <mergeCell ref="CF4:CH5"/>
    <mergeCell ref="AH4:AI5"/>
    <mergeCell ref="AJ4:AL5"/>
    <mergeCell ref="CL4:CM5"/>
    <mergeCell ref="CN4:CP5"/>
    <mergeCell ref="AX4:AY5"/>
    <mergeCell ref="AZ4:BB5"/>
    <mergeCell ref="B34:C40"/>
    <mergeCell ref="D34:D40"/>
    <mergeCell ref="H34:H40"/>
    <mergeCell ref="J34:K40"/>
    <mergeCell ref="L34:L40"/>
    <mergeCell ref="P34:P40"/>
    <mergeCell ref="AP3:AV3"/>
    <mergeCell ref="CL3:CR3"/>
    <mergeCell ref="AX3:BD3"/>
    <mergeCell ref="AX6:AY7"/>
    <mergeCell ref="AZ6:AZ7"/>
    <mergeCell ref="Z6:AA7"/>
    <mergeCell ref="AB6:AB7"/>
    <mergeCell ref="CD6:CE7"/>
    <mergeCell ref="CF6:CF7"/>
    <mergeCell ref="AH6:AI7"/>
    <mergeCell ref="AJ6:AJ7"/>
    <mergeCell ref="AX11:BD11"/>
    <mergeCell ref="BF11:BL11"/>
    <mergeCell ref="BN11:BT11"/>
    <mergeCell ref="B12:C12"/>
    <mergeCell ref="D12:E12"/>
    <mergeCell ref="J12:K12"/>
    <mergeCell ref="L12:M12"/>
    <mergeCell ref="R34:S40"/>
    <mergeCell ref="T34:T40"/>
    <mergeCell ref="X34:X40"/>
    <mergeCell ref="Z34:AA40"/>
    <mergeCell ref="AB34:AB40"/>
    <mergeCell ref="AF34:AF40"/>
    <mergeCell ref="AH34:AI40"/>
    <mergeCell ref="AJ34:AJ40"/>
    <mergeCell ref="AN34:AN40"/>
    <mergeCell ref="BN34:BO40"/>
    <mergeCell ref="BP34:BP40"/>
    <mergeCell ref="BT34:BT40"/>
    <mergeCell ref="BV34:BW40"/>
    <mergeCell ref="BX34:BX40"/>
    <mergeCell ref="CB34:CB40"/>
    <mergeCell ref="CD34:CE40"/>
    <mergeCell ref="AP34:AQ40"/>
    <mergeCell ref="AR34:AR40"/>
    <mergeCell ref="AV34:AV40"/>
    <mergeCell ref="AX34:AY40"/>
    <mergeCell ref="AZ34:AZ40"/>
    <mergeCell ref="BD34:BD40"/>
    <mergeCell ref="BF34:BG40"/>
    <mergeCell ref="BH34:BH40"/>
    <mergeCell ref="BL34:BL40"/>
    <mergeCell ref="CF34:CF40"/>
    <mergeCell ref="CJ34:CJ40"/>
    <mergeCell ref="CL34:CM40"/>
    <mergeCell ref="CN34:CN40"/>
    <mergeCell ref="CR34:CR40"/>
    <mergeCell ref="CT34:CU40"/>
    <mergeCell ref="CV34:CV40"/>
    <mergeCell ref="CZ34:CZ40"/>
    <mergeCell ref="DB34:DC40"/>
    <mergeCell ref="EB34:EB40"/>
    <mergeCell ref="EF34:EF40"/>
    <mergeCell ref="EH34:EI40"/>
    <mergeCell ref="EJ34:EJ40"/>
    <mergeCell ref="EN34:EN40"/>
    <mergeCell ref="EP34:EQ40"/>
    <mergeCell ref="ER34:ER40"/>
    <mergeCell ref="EV34:EV40"/>
    <mergeCell ref="DD34:DD40"/>
    <mergeCell ref="DH34:DH40"/>
    <mergeCell ref="DJ34:DK40"/>
    <mergeCell ref="DL34:DL40"/>
    <mergeCell ref="DP34:DP40"/>
    <mergeCell ref="DR34:DS40"/>
    <mergeCell ref="DT34:DT40"/>
    <mergeCell ref="DX34:DX40"/>
    <mergeCell ref="DZ34:EA4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R44"/>
  <sheetViews>
    <sheetView zoomScale="80" zoomScaleNormal="80" workbookViewId="0">
      <selection activeCell="BU17" sqref="BU17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3.285156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3.285156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</cols>
  <sheetData>
    <row r="1" spans="1:96" s="105" customFormat="1" x14ac:dyDescent="0.25">
      <c r="B1" s="107" t="s">
        <v>465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</row>
    <row r="2" spans="1:96" ht="15.75" thickBot="1" x14ac:dyDescent="0.3">
      <c r="B2" s="57" t="s">
        <v>466</v>
      </c>
      <c r="J2" s="57"/>
      <c r="Q2" s="112"/>
      <c r="R2" s="119"/>
      <c r="S2" s="112"/>
      <c r="T2" s="112"/>
      <c r="U2" s="112"/>
      <c r="V2" s="110"/>
      <c r="W2" s="112"/>
      <c r="X2" s="112"/>
      <c r="Y2" s="112"/>
      <c r="Z2" s="119"/>
      <c r="AA2" s="112"/>
      <c r="AB2" s="112"/>
      <c r="AC2" s="112"/>
      <c r="AD2" s="110"/>
      <c r="AE2" s="112"/>
      <c r="AF2" s="112"/>
      <c r="AG2" s="112"/>
      <c r="AH2" s="119"/>
      <c r="AI2" s="112"/>
      <c r="AJ2" s="112"/>
      <c r="AK2" s="112"/>
      <c r="AL2" s="110"/>
      <c r="AM2" s="112"/>
      <c r="AN2" s="112"/>
      <c r="AP2" s="119"/>
      <c r="AQ2" s="112"/>
      <c r="AR2" s="112"/>
      <c r="AS2" s="112"/>
      <c r="AT2" s="110"/>
      <c r="AU2" s="112"/>
      <c r="AV2" s="112"/>
      <c r="AX2" s="119"/>
      <c r="AY2" s="112"/>
      <c r="AZ2" s="112"/>
      <c r="BA2" s="112"/>
      <c r="BB2" s="110"/>
      <c r="BC2" s="112"/>
      <c r="BD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</row>
    <row r="3" spans="1:96" s="85" customFormat="1" ht="60" customHeight="1" thickBot="1" x14ac:dyDescent="0.3">
      <c r="A3" s="111"/>
      <c r="B3" s="321" t="s">
        <v>468</v>
      </c>
      <c r="C3" s="322"/>
      <c r="D3" s="322"/>
      <c r="E3" s="322"/>
      <c r="F3" s="322"/>
      <c r="G3" s="322"/>
      <c r="H3" s="323"/>
      <c r="I3" s="111"/>
      <c r="J3" s="321" t="s">
        <v>469</v>
      </c>
      <c r="K3" s="322"/>
      <c r="L3" s="322"/>
      <c r="M3" s="322"/>
      <c r="N3" s="322"/>
      <c r="O3" s="322"/>
      <c r="P3" s="323"/>
      <c r="Q3" s="111"/>
      <c r="R3" s="321" t="s">
        <v>470</v>
      </c>
      <c r="S3" s="322"/>
      <c r="T3" s="322"/>
      <c r="U3" s="322"/>
      <c r="V3" s="322"/>
      <c r="W3" s="322"/>
      <c r="X3" s="323"/>
      <c r="Y3" s="111"/>
      <c r="Z3" s="321" t="s">
        <v>471</v>
      </c>
      <c r="AA3" s="322"/>
      <c r="AB3" s="322"/>
      <c r="AC3" s="322"/>
      <c r="AD3" s="322"/>
      <c r="AE3" s="322"/>
      <c r="AF3" s="323"/>
      <c r="AG3" s="111"/>
      <c r="AH3" s="321" t="s">
        <v>472</v>
      </c>
      <c r="AI3" s="322"/>
      <c r="AJ3" s="322"/>
      <c r="AK3" s="322"/>
      <c r="AL3" s="322"/>
      <c r="AM3" s="322"/>
      <c r="AN3" s="323"/>
      <c r="AP3" s="321" t="s">
        <v>474</v>
      </c>
      <c r="AQ3" s="322"/>
      <c r="AR3" s="322"/>
      <c r="AS3" s="322"/>
      <c r="AT3" s="322"/>
      <c r="AU3" s="322"/>
      <c r="AV3" s="323"/>
      <c r="AX3" s="321" t="s">
        <v>475</v>
      </c>
      <c r="AY3" s="322"/>
      <c r="AZ3" s="322"/>
      <c r="BA3" s="322"/>
      <c r="BB3" s="322"/>
      <c r="BC3" s="322"/>
      <c r="BD3" s="323"/>
      <c r="BF3" s="321" t="s">
        <v>476</v>
      </c>
      <c r="BG3" s="322"/>
      <c r="BH3" s="322"/>
      <c r="BI3" s="322"/>
      <c r="BJ3" s="322"/>
      <c r="BK3" s="322"/>
      <c r="BL3" s="323"/>
      <c r="BN3" s="409" t="s">
        <v>485</v>
      </c>
      <c r="BO3" s="410"/>
      <c r="BP3" s="410"/>
      <c r="BQ3" s="410"/>
      <c r="BR3" s="410"/>
      <c r="BS3" s="410"/>
      <c r="BT3" s="411"/>
      <c r="BV3" s="321" t="s">
        <v>473</v>
      </c>
      <c r="BW3" s="322"/>
      <c r="BX3" s="322"/>
      <c r="BY3" s="322"/>
      <c r="BZ3" s="322"/>
      <c r="CA3" s="322"/>
      <c r="CB3" s="323"/>
      <c r="CC3" s="111"/>
      <c r="CD3" s="354"/>
      <c r="CE3" s="354"/>
      <c r="CF3" s="354"/>
      <c r="CG3" s="354"/>
      <c r="CH3" s="354"/>
      <c r="CI3" s="354"/>
      <c r="CJ3" s="354"/>
      <c r="CK3" s="111"/>
      <c r="CL3" s="354"/>
      <c r="CM3" s="354"/>
      <c r="CN3" s="354"/>
      <c r="CO3" s="354"/>
      <c r="CP3" s="354"/>
      <c r="CQ3" s="354"/>
      <c r="CR3" s="354"/>
    </row>
    <row r="4" spans="1:96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Q4" s="112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Y4" s="112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G4" s="112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  <c r="BN4" s="297" t="s">
        <v>11</v>
      </c>
      <c r="BO4" s="307"/>
      <c r="BP4" s="297" t="s">
        <v>0</v>
      </c>
      <c r="BQ4" s="298"/>
      <c r="BR4" s="307"/>
      <c r="BS4" s="9" t="s">
        <v>13</v>
      </c>
      <c r="BT4" s="10"/>
      <c r="BV4" s="297" t="s">
        <v>11</v>
      </c>
      <c r="BW4" s="298"/>
      <c r="BX4" s="297" t="s">
        <v>0</v>
      </c>
      <c r="BY4" s="298"/>
      <c r="BZ4" s="307"/>
      <c r="CA4" s="9" t="s">
        <v>13</v>
      </c>
      <c r="CB4" s="10"/>
      <c r="CC4" s="112"/>
      <c r="CD4" s="356"/>
      <c r="CE4" s="356"/>
      <c r="CF4" s="356"/>
      <c r="CG4" s="356"/>
      <c r="CH4" s="356"/>
      <c r="CI4" s="114"/>
      <c r="CJ4" s="114"/>
      <c r="CK4" s="112"/>
      <c r="CL4" s="356"/>
      <c r="CM4" s="356"/>
      <c r="CN4" s="356"/>
      <c r="CO4" s="356"/>
      <c r="CP4" s="356"/>
      <c r="CQ4" s="114"/>
      <c r="CR4" s="114"/>
    </row>
    <row r="5" spans="1:96" ht="30.75" thickBot="1" x14ac:dyDescent="0.3">
      <c r="A5" s="112"/>
      <c r="B5" s="299"/>
      <c r="C5" s="300"/>
      <c r="D5" s="299"/>
      <c r="E5" s="300"/>
      <c r="F5" s="308"/>
      <c r="G5" s="49" t="s">
        <v>414</v>
      </c>
      <c r="H5" s="6" t="s">
        <v>15</v>
      </c>
      <c r="I5" s="112"/>
      <c r="J5" s="299"/>
      <c r="K5" s="300"/>
      <c r="L5" s="299"/>
      <c r="M5" s="300"/>
      <c r="N5" s="308"/>
      <c r="O5" s="49" t="s">
        <v>414</v>
      </c>
      <c r="P5" s="6" t="s">
        <v>15</v>
      </c>
      <c r="Q5" s="112"/>
      <c r="R5" s="299"/>
      <c r="S5" s="300"/>
      <c r="T5" s="299"/>
      <c r="U5" s="300"/>
      <c r="V5" s="308"/>
      <c r="W5" s="49" t="s">
        <v>414</v>
      </c>
      <c r="X5" s="6" t="s">
        <v>15</v>
      </c>
      <c r="Y5" s="112"/>
      <c r="Z5" s="299"/>
      <c r="AA5" s="300"/>
      <c r="AB5" s="299"/>
      <c r="AC5" s="300"/>
      <c r="AD5" s="308"/>
      <c r="AE5" s="49" t="s">
        <v>414</v>
      </c>
      <c r="AF5" s="6" t="s">
        <v>15</v>
      </c>
      <c r="AG5" s="112"/>
      <c r="AH5" s="299"/>
      <c r="AI5" s="300"/>
      <c r="AJ5" s="299"/>
      <c r="AK5" s="300"/>
      <c r="AL5" s="308"/>
      <c r="AM5" s="49" t="s">
        <v>414</v>
      </c>
      <c r="AN5" s="6" t="s">
        <v>15</v>
      </c>
      <c r="AP5" s="299"/>
      <c r="AQ5" s="300"/>
      <c r="AR5" s="299"/>
      <c r="AS5" s="300"/>
      <c r="AT5" s="308"/>
      <c r="AU5" s="49" t="s">
        <v>414</v>
      </c>
      <c r="AV5" s="6" t="s">
        <v>15</v>
      </c>
      <c r="AX5" s="299"/>
      <c r="AY5" s="300"/>
      <c r="AZ5" s="299"/>
      <c r="BA5" s="300"/>
      <c r="BB5" s="308"/>
      <c r="BC5" s="49" t="s">
        <v>414</v>
      </c>
      <c r="BD5" s="6" t="s">
        <v>15</v>
      </c>
      <c r="BF5" s="299"/>
      <c r="BG5" s="300"/>
      <c r="BH5" s="299"/>
      <c r="BI5" s="300"/>
      <c r="BJ5" s="308"/>
      <c r="BK5" s="49" t="s">
        <v>414</v>
      </c>
      <c r="BL5" s="6" t="s">
        <v>15</v>
      </c>
      <c r="BN5" s="299"/>
      <c r="BO5" s="308"/>
      <c r="BP5" s="299"/>
      <c r="BQ5" s="300"/>
      <c r="BR5" s="308"/>
      <c r="BS5" s="49" t="s">
        <v>414</v>
      </c>
      <c r="BT5" s="6" t="s">
        <v>15</v>
      </c>
      <c r="BV5" s="299"/>
      <c r="BW5" s="300"/>
      <c r="BX5" s="299"/>
      <c r="BY5" s="300"/>
      <c r="BZ5" s="308"/>
      <c r="CA5" s="49" t="s">
        <v>414</v>
      </c>
      <c r="CB5" s="6" t="s">
        <v>15</v>
      </c>
      <c r="CC5" s="112"/>
      <c r="CD5" s="356"/>
      <c r="CE5" s="356"/>
      <c r="CF5" s="356"/>
      <c r="CG5" s="356"/>
      <c r="CH5" s="356"/>
      <c r="CI5" s="185"/>
      <c r="CJ5" s="185"/>
      <c r="CK5" s="112"/>
      <c r="CL5" s="356"/>
      <c r="CM5" s="356"/>
      <c r="CN5" s="356"/>
      <c r="CO5" s="356"/>
      <c r="CP5" s="356"/>
      <c r="CQ5" s="185"/>
      <c r="CR5" s="185"/>
    </row>
    <row r="6" spans="1:96" ht="24" customHeight="1" x14ac:dyDescent="0.25">
      <c r="A6" s="112"/>
      <c r="B6" s="317" t="s">
        <v>467</v>
      </c>
      <c r="C6" s="318"/>
      <c r="D6" s="370" t="s">
        <v>2</v>
      </c>
      <c r="E6" s="50" t="s">
        <v>1</v>
      </c>
      <c r="F6" s="55"/>
      <c r="G6" s="51">
        <v>35</v>
      </c>
      <c r="H6" s="5">
        <v>175</v>
      </c>
      <c r="I6" s="112"/>
      <c r="J6" s="317" t="s">
        <v>467</v>
      </c>
      <c r="K6" s="318"/>
      <c r="L6" s="372" t="s">
        <v>9</v>
      </c>
      <c r="M6" s="50" t="s">
        <v>1</v>
      </c>
      <c r="N6" s="55"/>
      <c r="O6" s="51">
        <v>2.5</v>
      </c>
      <c r="P6" s="5">
        <v>312.5</v>
      </c>
      <c r="Q6" s="112"/>
      <c r="R6" s="317" t="s">
        <v>467</v>
      </c>
      <c r="S6" s="318"/>
      <c r="T6" s="370" t="s">
        <v>2</v>
      </c>
      <c r="U6" s="50" t="s">
        <v>1</v>
      </c>
      <c r="V6" s="55"/>
      <c r="W6" s="138">
        <v>420</v>
      </c>
      <c r="X6" s="128">
        <v>2100</v>
      </c>
      <c r="Y6" s="112"/>
      <c r="Z6" s="317" t="s">
        <v>467</v>
      </c>
      <c r="AA6" s="318"/>
      <c r="AB6" s="370" t="s">
        <v>2</v>
      </c>
      <c r="AC6" s="50" t="s">
        <v>1</v>
      </c>
      <c r="AD6" s="55"/>
      <c r="AE6" s="136">
        <v>1260</v>
      </c>
      <c r="AF6" s="128">
        <v>6300</v>
      </c>
      <c r="AG6" s="112"/>
      <c r="AH6" s="317" t="s">
        <v>467</v>
      </c>
      <c r="AI6" s="318"/>
      <c r="AJ6" s="370" t="s">
        <v>2</v>
      </c>
      <c r="AK6" s="50" t="s">
        <v>1</v>
      </c>
      <c r="AL6" s="55"/>
      <c r="AM6" s="138">
        <v>945</v>
      </c>
      <c r="AN6" s="128">
        <v>4725</v>
      </c>
      <c r="AP6" s="317" t="s">
        <v>467</v>
      </c>
      <c r="AQ6" s="318"/>
      <c r="AR6" s="370" t="s">
        <v>2</v>
      </c>
      <c r="AS6" s="50" t="s">
        <v>1</v>
      </c>
      <c r="AT6" s="55"/>
      <c r="AU6" s="138">
        <v>135</v>
      </c>
      <c r="AV6" s="128">
        <v>675</v>
      </c>
      <c r="AX6" s="317" t="s">
        <v>467</v>
      </c>
      <c r="AY6" s="318"/>
      <c r="AZ6" s="370" t="s">
        <v>2</v>
      </c>
      <c r="BA6" s="50" t="s">
        <v>1</v>
      </c>
      <c r="BB6" s="55"/>
      <c r="BC6" s="138">
        <v>340</v>
      </c>
      <c r="BD6" s="128">
        <v>1700</v>
      </c>
      <c r="BF6" s="317" t="s">
        <v>467</v>
      </c>
      <c r="BG6" s="318"/>
      <c r="BH6" s="372" t="s">
        <v>9</v>
      </c>
      <c r="BI6" s="50" t="s">
        <v>1</v>
      </c>
      <c r="BJ6" s="55"/>
      <c r="BK6" s="138">
        <v>1</v>
      </c>
      <c r="BL6" s="128">
        <v>125</v>
      </c>
      <c r="BN6" s="317" t="s">
        <v>467</v>
      </c>
      <c r="BO6" s="318"/>
      <c r="BP6" s="372" t="s">
        <v>9</v>
      </c>
      <c r="BQ6" s="50" t="s">
        <v>1</v>
      </c>
      <c r="BR6" s="55"/>
      <c r="BS6" s="138">
        <v>0</v>
      </c>
      <c r="BT6" s="128">
        <v>0</v>
      </c>
      <c r="BV6" s="317" t="s">
        <v>467</v>
      </c>
      <c r="BW6" s="318"/>
      <c r="BX6" s="370" t="s">
        <v>2</v>
      </c>
      <c r="BY6" s="50" t="s">
        <v>1</v>
      </c>
      <c r="BZ6" s="55"/>
      <c r="CA6" s="138">
        <v>3</v>
      </c>
      <c r="CB6" s="128">
        <v>15</v>
      </c>
      <c r="CC6" s="112"/>
      <c r="CD6" s="382"/>
      <c r="CE6" s="382"/>
      <c r="CF6" s="358"/>
      <c r="CG6" s="111"/>
      <c r="CH6" s="110"/>
      <c r="CI6" s="186"/>
      <c r="CJ6" s="108"/>
      <c r="CK6" s="112"/>
      <c r="CL6" s="382"/>
      <c r="CM6" s="382"/>
      <c r="CN6" s="358"/>
      <c r="CO6" s="111"/>
      <c r="CP6" s="110"/>
      <c r="CQ6" s="186"/>
      <c r="CR6" s="108"/>
    </row>
    <row r="7" spans="1:96" ht="24" customHeight="1" thickBot="1" x14ac:dyDescent="0.3">
      <c r="A7" s="112"/>
      <c r="B7" s="319"/>
      <c r="C7" s="320"/>
      <c r="D7" s="371"/>
      <c r="E7" s="54" t="s">
        <v>3</v>
      </c>
      <c r="F7" s="56"/>
      <c r="G7" s="52">
        <v>2</v>
      </c>
      <c r="H7" s="3">
        <v>600</v>
      </c>
      <c r="I7" s="112"/>
      <c r="J7" s="319"/>
      <c r="K7" s="320"/>
      <c r="L7" s="373"/>
      <c r="M7" s="54" t="s">
        <v>3</v>
      </c>
      <c r="N7" s="56"/>
      <c r="O7" s="52">
        <v>2.5</v>
      </c>
      <c r="P7" s="3">
        <v>437.5</v>
      </c>
      <c r="Q7" s="112"/>
      <c r="R7" s="319"/>
      <c r="S7" s="320"/>
      <c r="T7" s="371"/>
      <c r="U7" s="54" t="s">
        <v>3</v>
      </c>
      <c r="V7" s="56"/>
      <c r="W7" s="137">
        <v>4</v>
      </c>
      <c r="X7" s="129">
        <v>1200</v>
      </c>
      <c r="Y7" s="112"/>
      <c r="Z7" s="319"/>
      <c r="AA7" s="320"/>
      <c r="AB7" s="371"/>
      <c r="AC7" s="54" t="s">
        <v>3</v>
      </c>
      <c r="AD7" s="56"/>
      <c r="AE7" s="137">
        <v>18</v>
      </c>
      <c r="AF7" s="129">
        <v>5400</v>
      </c>
      <c r="AG7" s="112"/>
      <c r="AH7" s="319"/>
      <c r="AI7" s="320"/>
      <c r="AJ7" s="371"/>
      <c r="AK7" s="54" t="s">
        <v>3</v>
      </c>
      <c r="AL7" s="56"/>
      <c r="AM7" s="137">
        <v>12</v>
      </c>
      <c r="AN7" s="129">
        <v>2100</v>
      </c>
      <c r="AP7" s="319"/>
      <c r="AQ7" s="320"/>
      <c r="AR7" s="371"/>
      <c r="AS7" s="54" t="s">
        <v>3</v>
      </c>
      <c r="AT7" s="56"/>
      <c r="AU7" s="137">
        <v>1.5</v>
      </c>
      <c r="AV7" s="129">
        <v>450</v>
      </c>
      <c r="AX7" s="319"/>
      <c r="AY7" s="320"/>
      <c r="AZ7" s="371"/>
      <c r="BA7" s="54" t="s">
        <v>3</v>
      </c>
      <c r="BB7" s="56"/>
      <c r="BC7" s="137">
        <v>2</v>
      </c>
      <c r="BD7" s="129">
        <v>600</v>
      </c>
      <c r="BF7" s="319"/>
      <c r="BG7" s="320"/>
      <c r="BH7" s="373"/>
      <c r="BI7" s="54" t="s">
        <v>3</v>
      </c>
      <c r="BJ7" s="56"/>
      <c r="BK7" s="137">
        <v>1</v>
      </c>
      <c r="BL7" s="129">
        <v>175</v>
      </c>
      <c r="BN7" s="319"/>
      <c r="BO7" s="320"/>
      <c r="BP7" s="373"/>
      <c r="BQ7" s="54" t="s">
        <v>3</v>
      </c>
      <c r="BR7" s="56"/>
      <c r="BS7" s="137">
        <v>0</v>
      </c>
      <c r="BT7" s="129">
        <v>0</v>
      </c>
      <c r="BV7" s="319"/>
      <c r="BW7" s="320"/>
      <c r="BX7" s="371"/>
      <c r="BY7" s="54" t="s">
        <v>3</v>
      </c>
      <c r="BZ7" s="56"/>
      <c r="CA7" s="137">
        <v>0.5</v>
      </c>
      <c r="CB7" s="129">
        <v>150</v>
      </c>
      <c r="CC7" s="112"/>
      <c r="CD7" s="382"/>
      <c r="CE7" s="382"/>
      <c r="CF7" s="358"/>
      <c r="CG7" s="111"/>
      <c r="CH7" s="110"/>
      <c r="CI7" s="186"/>
      <c r="CJ7" s="108"/>
      <c r="CK7" s="112"/>
      <c r="CL7" s="382"/>
      <c r="CM7" s="382"/>
      <c r="CN7" s="358"/>
      <c r="CO7" s="111"/>
      <c r="CP7" s="110"/>
      <c r="CQ7" s="186"/>
      <c r="CR7" s="108"/>
    </row>
    <row r="9" spans="1:96" s="105" customFormat="1" x14ac:dyDescent="0.25">
      <c r="B9" s="107" t="s">
        <v>74</v>
      </c>
      <c r="F9" s="106"/>
      <c r="J9" s="107"/>
      <c r="N9" s="106"/>
      <c r="R9" s="107"/>
      <c r="V9" s="106"/>
      <c r="Z9" s="107"/>
      <c r="AD9" s="106"/>
    </row>
    <row r="10" spans="1:96" ht="15.75" thickBot="1" x14ac:dyDescent="0.3">
      <c r="B10" s="11" t="s">
        <v>484</v>
      </c>
      <c r="J10" s="11"/>
      <c r="R10" s="11"/>
      <c r="Z10" s="11"/>
    </row>
    <row r="11" spans="1:96" s="172" customFormat="1" ht="19.5" thickBot="1" x14ac:dyDescent="0.35">
      <c r="A11" s="170"/>
      <c r="B11" s="396" t="s">
        <v>114</v>
      </c>
      <c r="C11" s="397"/>
      <c r="D11" s="397"/>
      <c r="E11" s="397"/>
      <c r="F11" s="397"/>
      <c r="G11" s="397"/>
      <c r="H11" s="398"/>
      <c r="I11" s="170"/>
      <c r="J11" s="403" t="s">
        <v>354</v>
      </c>
      <c r="K11" s="404"/>
      <c r="L11" s="404"/>
      <c r="M11" s="404"/>
      <c r="N11" s="404"/>
      <c r="O11" s="404"/>
      <c r="P11" s="405"/>
      <c r="Q11" s="170"/>
      <c r="R11" s="399" t="s">
        <v>336</v>
      </c>
      <c r="S11" s="400"/>
      <c r="T11" s="400"/>
      <c r="U11" s="400"/>
      <c r="V11" s="400"/>
      <c r="W11" s="400"/>
      <c r="X11" s="401"/>
      <c r="Y11" s="171"/>
      <c r="Z11" s="399" t="s">
        <v>337</v>
      </c>
      <c r="AA11" s="400"/>
      <c r="AB11" s="400"/>
      <c r="AC11" s="400"/>
      <c r="AD11" s="400"/>
      <c r="AE11" s="400"/>
      <c r="AF11" s="401"/>
      <c r="AG11" s="171"/>
      <c r="AH11" s="399" t="s">
        <v>341</v>
      </c>
      <c r="AI11" s="400"/>
      <c r="AJ11" s="400"/>
      <c r="AK11" s="400"/>
      <c r="AL11" s="400"/>
      <c r="AM11" s="400"/>
      <c r="AN11" s="401"/>
      <c r="AP11" s="399" t="s">
        <v>344</v>
      </c>
      <c r="AQ11" s="400"/>
      <c r="AR11" s="400"/>
      <c r="AS11" s="400"/>
      <c r="AT11" s="400"/>
      <c r="AU11" s="400"/>
      <c r="AV11" s="401"/>
      <c r="AX11" s="399" t="s">
        <v>348</v>
      </c>
      <c r="AY11" s="400"/>
      <c r="AZ11" s="400"/>
      <c r="BA11" s="400"/>
      <c r="BB11" s="400"/>
      <c r="BC11" s="400"/>
      <c r="BD11" s="401"/>
      <c r="BF11" s="399" t="s">
        <v>357</v>
      </c>
      <c r="BG11" s="400"/>
      <c r="BH11" s="400"/>
      <c r="BI11" s="400"/>
      <c r="BJ11" s="400"/>
      <c r="BK11" s="400"/>
      <c r="BL11" s="401"/>
      <c r="BN11" s="402"/>
      <c r="BO11" s="402"/>
      <c r="BP11" s="402"/>
      <c r="BQ11" s="402"/>
      <c r="BR11" s="402"/>
      <c r="BS11" s="402"/>
      <c r="BT11" s="402"/>
      <c r="BV11" s="402"/>
      <c r="BW11" s="402"/>
      <c r="BX11" s="402"/>
      <c r="BY11" s="402"/>
      <c r="BZ11" s="402"/>
      <c r="CA11" s="402"/>
      <c r="CB11" s="402"/>
      <c r="CD11" s="402"/>
      <c r="CE11" s="402"/>
      <c r="CF11" s="402"/>
      <c r="CG11" s="402"/>
      <c r="CH11" s="402"/>
      <c r="CI11" s="402"/>
      <c r="CJ11" s="402"/>
      <c r="CL11" s="402"/>
      <c r="CM11" s="402"/>
      <c r="CN11" s="402"/>
      <c r="CO11" s="402"/>
      <c r="CP11" s="402"/>
      <c r="CQ11" s="402"/>
      <c r="CR11" s="402"/>
    </row>
    <row r="12" spans="1:96" s="44" customFormat="1" ht="72" customHeight="1" thickBot="1" x14ac:dyDescent="0.3">
      <c r="B12" s="340" t="s">
        <v>0</v>
      </c>
      <c r="C12" s="341"/>
      <c r="D12" s="340" t="s">
        <v>11</v>
      </c>
      <c r="E12" s="280"/>
      <c r="F12" s="42" t="s">
        <v>23</v>
      </c>
      <c r="G12" s="42" t="s">
        <v>10</v>
      </c>
      <c r="H12" s="48" t="s">
        <v>91</v>
      </c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Y12" s="150"/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G12" s="150"/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375"/>
      <c r="BO12" s="375"/>
      <c r="BP12" s="375"/>
      <c r="BQ12" s="375"/>
      <c r="BR12" s="123"/>
      <c r="BS12" s="123"/>
      <c r="BT12" s="123"/>
      <c r="BV12" s="375"/>
      <c r="BW12" s="375"/>
      <c r="BX12" s="375"/>
      <c r="BY12" s="375"/>
      <c r="BZ12" s="123"/>
      <c r="CA12" s="123"/>
      <c r="CB12" s="123"/>
      <c r="CD12" s="375"/>
      <c r="CE12" s="375"/>
      <c r="CF12" s="375"/>
      <c r="CG12" s="375"/>
      <c r="CH12" s="123"/>
      <c r="CI12" s="123"/>
      <c r="CJ12" s="123"/>
      <c r="CL12" s="375"/>
      <c r="CM12" s="375"/>
      <c r="CN12" s="375"/>
      <c r="CO12" s="375"/>
      <c r="CP12" s="123"/>
      <c r="CQ12" s="123"/>
      <c r="CR12" s="123"/>
    </row>
    <row r="13" spans="1:96" ht="15" customHeight="1" x14ac:dyDescent="0.25">
      <c r="A13" s="13"/>
      <c r="B13" s="359" t="s">
        <v>2</v>
      </c>
      <c r="C13" s="367"/>
      <c r="D13" s="273" t="s">
        <v>477</v>
      </c>
      <c r="E13" s="15" t="s">
        <v>4</v>
      </c>
      <c r="F13" s="16">
        <v>2.5</v>
      </c>
      <c r="G13" s="17">
        <f>F13*5</f>
        <v>12.5</v>
      </c>
      <c r="H13" s="415" t="s">
        <v>481</v>
      </c>
      <c r="I13" s="13"/>
      <c r="J13" s="376" t="s">
        <v>9</v>
      </c>
      <c r="K13" s="377"/>
      <c r="L13" s="412" t="s">
        <v>477</v>
      </c>
      <c r="M13" s="173" t="s">
        <v>4</v>
      </c>
      <c r="N13" s="151"/>
      <c r="O13" s="152"/>
      <c r="P13" s="388" t="s">
        <v>482</v>
      </c>
      <c r="Q13" s="13"/>
      <c r="R13" s="359" t="s">
        <v>2</v>
      </c>
      <c r="S13" s="367"/>
      <c r="T13" s="273" t="s">
        <v>477</v>
      </c>
      <c r="U13" s="15" t="s">
        <v>4</v>
      </c>
      <c r="V13" s="16">
        <v>6</v>
      </c>
      <c r="W13" s="152">
        <f>V13*5</f>
        <v>30</v>
      </c>
      <c r="X13" s="283" t="s">
        <v>483</v>
      </c>
      <c r="Y13" s="125"/>
      <c r="Z13" s="359" t="s">
        <v>2</v>
      </c>
      <c r="AA13" s="367"/>
      <c r="AB13" s="273" t="s">
        <v>477</v>
      </c>
      <c r="AC13" s="15" t="s">
        <v>4</v>
      </c>
      <c r="AD13" s="16">
        <v>44.5</v>
      </c>
      <c r="AE13" s="19">
        <f>AD13*5</f>
        <v>222.5</v>
      </c>
      <c r="AF13" s="283" t="s">
        <v>376</v>
      </c>
      <c r="AG13" s="125"/>
      <c r="AH13" s="359" t="s">
        <v>2</v>
      </c>
      <c r="AI13" s="367"/>
      <c r="AJ13" s="273" t="s">
        <v>477</v>
      </c>
      <c r="AK13" s="15" t="s">
        <v>4</v>
      </c>
      <c r="AL13" s="16">
        <v>52.7</v>
      </c>
      <c r="AM13" s="19">
        <f>AL13*5</f>
        <v>263.5</v>
      </c>
      <c r="AN13" s="283" t="s">
        <v>376</v>
      </c>
      <c r="AP13" s="359" t="s">
        <v>2</v>
      </c>
      <c r="AQ13" s="367"/>
      <c r="AR13" s="412" t="s">
        <v>477</v>
      </c>
      <c r="AS13" s="173" t="s">
        <v>4</v>
      </c>
      <c r="AT13" s="151">
        <v>16.600000000000001</v>
      </c>
      <c r="AU13" s="152">
        <f>AT13*5</f>
        <v>83</v>
      </c>
      <c r="AV13" s="388" t="s">
        <v>462</v>
      </c>
      <c r="AX13" s="359" t="s">
        <v>2</v>
      </c>
      <c r="AY13" s="367"/>
      <c r="AZ13" s="273" t="s">
        <v>477</v>
      </c>
      <c r="BA13" s="15" t="s">
        <v>4</v>
      </c>
      <c r="BB13" s="16">
        <v>14</v>
      </c>
      <c r="BC13" s="19">
        <f>BB13*5</f>
        <v>70</v>
      </c>
      <c r="BD13" s="283" t="s">
        <v>382</v>
      </c>
      <c r="BF13" s="380" t="s">
        <v>9</v>
      </c>
      <c r="BG13" s="406"/>
      <c r="BH13" s="273" t="s">
        <v>477</v>
      </c>
      <c r="BI13" s="15" t="s">
        <v>4</v>
      </c>
      <c r="BJ13" s="16">
        <v>1.2</v>
      </c>
      <c r="BK13" s="19">
        <f>BJ13*125</f>
        <v>150</v>
      </c>
      <c r="BL13" s="283" t="s">
        <v>463</v>
      </c>
      <c r="BN13" s="384"/>
      <c r="BO13" s="384"/>
      <c r="BP13" s="384"/>
      <c r="BQ13" s="96"/>
      <c r="BR13" s="96"/>
      <c r="BS13" s="124"/>
      <c r="BT13" s="382"/>
      <c r="BV13" s="384"/>
      <c r="BW13" s="384"/>
      <c r="BX13" s="384"/>
      <c r="BY13" s="96"/>
      <c r="BZ13" s="96"/>
      <c r="CA13" s="124"/>
      <c r="CB13" s="382"/>
      <c r="CD13" s="384"/>
      <c r="CE13" s="384"/>
      <c r="CF13" s="384"/>
      <c r="CG13" s="96"/>
      <c r="CH13" s="96"/>
      <c r="CI13" s="124"/>
      <c r="CJ13" s="382"/>
      <c r="CL13" s="384"/>
      <c r="CM13" s="384"/>
      <c r="CN13" s="384"/>
      <c r="CO13" s="96"/>
      <c r="CP13" s="96"/>
      <c r="CQ13" s="124"/>
      <c r="CR13" s="382"/>
    </row>
    <row r="14" spans="1:96" ht="15" customHeight="1" x14ac:dyDescent="0.25">
      <c r="A14" s="13"/>
      <c r="B14" s="361"/>
      <c r="C14" s="368"/>
      <c r="D14" s="274"/>
      <c r="E14" s="21" t="s">
        <v>5</v>
      </c>
      <c r="F14" s="83"/>
      <c r="G14" s="23"/>
      <c r="H14" s="388"/>
      <c r="I14" s="13"/>
      <c r="J14" s="376"/>
      <c r="K14" s="377"/>
      <c r="L14" s="413"/>
      <c r="M14" s="165" t="s">
        <v>5</v>
      </c>
      <c r="N14" s="153"/>
      <c r="O14" s="154"/>
      <c r="P14" s="388"/>
      <c r="Q14" s="13"/>
      <c r="R14" s="361"/>
      <c r="S14" s="368"/>
      <c r="T14" s="274"/>
      <c r="U14" s="21" t="s">
        <v>5</v>
      </c>
      <c r="V14" s="83">
        <v>6</v>
      </c>
      <c r="W14" s="154">
        <f>V14*5</f>
        <v>30</v>
      </c>
      <c r="X14" s="283"/>
      <c r="Y14" s="125"/>
      <c r="Z14" s="361"/>
      <c r="AA14" s="368"/>
      <c r="AB14" s="274"/>
      <c r="AC14" s="21" t="s">
        <v>5</v>
      </c>
      <c r="AD14" s="83">
        <v>44.5</v>
      </c>
      <c r="AE14" s="25">
        <f t="shared" ref="AE14:AE20" si="0">AD14*5</f>
        <v>222.5</v>
      </c>
      <c r="AF14" s="283"/>
      <c r="AG14" s="125"/>
      <c r="AH14" s="361"/>
      <c r="AI14" s="368"/>
      <c r="AJ14" s="274"/>
      <c r="AK14" s="21" t="s">
        <v>5</v>
      </c>
      <c r="AL14" s="83">
        <v>52.7</v>
      </c>
      <c r="AM14" s="25">
        <f t="shared" ref="AM14:AM20" si="1">AL14*5</f>
        <v>263.5</v>
      </c>
      <c r="AN14" s="283"/>
      <c r="AP14" s="361"/>
      <c r="AQ14" s="368"/>
      <c r="AR14" s="413"/>
      <c r="AS14" s="165" t="s">
        <v>5</v>
      </c>
      <c r="AT14" s="153">
        <v>16.600000000000001</v>
      </c>
      <c r="AU14" s="154">
        <f t="shared" ref="AU14:AU20" si="2">AT14*5</f>
        <v>83</v>
      </c>
      <c r="AV14" s="388"/>
      <c r="AX14" s="361"/>
      <c r="AY14" s="368"/>
      <c r="AZ14" s="274"/>
      <c r="BA14" s="21" t="s">
        <v>5</v>
      </c>
      <c r="BB14" s="83">
        <v>14</v>
      </c>
      <c r="BC14" s="25">
        <f t="shared" ref="BC14:BC20" si="3">BB14*5</f>
        <v>70</v>
      </c>
      <c r="BD14" s="283"/>
      <c r="BF14" s="376"/>
      <c r="BG14" s="407"/>
      <c r="BH14" s="274"/>
      <c r="BI14" s="21" t="s">
        <v>5</v>
      </c>
      <c r="BJ14" s="83">
        <v>1.2</v>
      </c>
      <c r="BK14" s="25">
        <f>BJ14*125</f>
        <v>150</v>
      </c>
      <c r="BL14" s="283"/>
      <c r="BN14" s="384"/>
      <c r="BO14" s="384"/>
      <c r="BP14" s="384"/>
      <c r="BQ14" s="96"/>
      <c r="BR14" s="96"/>
      <c r="BS14" s="124"/>
      <c r="BT14" s="382"/>
      <c r="BV14" s="384"/>
      <c r="BW14" s="384"/>
      <c r="BX14" s="384"/>
      <c r="BY14" s="96"/>
      <c r="BZ14" s="96"/>
      <c r="CA14" s="124"/>
      <c r="CB14" s="382"/>
      <c r="CD14" s="384"/>
      <c r="CE14" s="384"/>
      <c r="CF14" s="384"/>
      <c r="CG14" s="96"/>
      <c r="CH14" s="96"/>
      <c r="CI14" s="124"/>
      <c r="CJ14" s="382"/>
      <c r="CL14" s="384"/>
      <c r="CM14" s="384"/>
      <c r="CN14" s="384"/>
      <c r="CO14" s="96"/>
      <c r="CP14" s="96"/>
      <c r="CQ14" s="124"/>
      <c r="CR14" s="382"/>
    </row>
    <row r="15" spans="1:96" ht="15" customHeight="1" x14ac:dyDescent="0.25">
      <c r="A15" s="13"/>
      <c r="B15" s="361"/>
      <c r="C15" s="368"/>
      <c r="D15" s="274"/>
      <c r="E15" s="21" t="s">
        <v>6</v>
      </c>
      <c r="F15" s="16">
        <v>2.5</v>
      </c>
      <c r="G15" s="23">
        <f>F15*5</f>
        <v>12.5</v>
      </c>
      <c r="H15" s="388"/>
      <c r="I15" s="13"/>
      <c r="J15" s="376"/>
      <c r="K15" s="377"/>
      <c r="L15" s="413"/>
      <c r="M15" s="165" t="s">
        <v>6</v>
      </c>
      <c r="N15" s="151"/>
      <c r="O15" s="154"/>
      <c r="P15" s="388"/>
      <c r="Q15" s="13"/>
      <c r="R15" s="361"/>
      <c r="S15" s="368"/>
      <c r="T15" s="274"/>
      <c r="U15" s="21" t="s">
        <v>6</v>
      </c>
      <c r="V15" s="83">
        <v>6</v>
      </c>
      <c r="W15" s="154">
        <f>V15*5</f>
        <v>30</v>
      </c>
      <c r="X15" s="283"/>
      <c r="Y15" s="125"/>
      <c r="Z15" s="361"/>
      <c r="AA15" s="368"/>
      <c r="AB15" s="274"/>
      <c r="AC15" s="21" t="s">
        <v>6</v>
      </c>
      <c r="AD15" s="83">
        <v>44.5</v>
      </c>
      <c r="AE15" s="25">
        <f t="shared" si="0"/>
        <v>222.5</v>
      </c>
      <c r="AF15" s="283"/>
      <c r="AG15" s="125"/>
      <c r="AH15" s="361"/>
      <c r="AI15" s="368"/>
      <c r="AJ15" s="274"/>
      <c r="AK15" s="21" t="s">
        <v>6</v>
      </c>
      <c r="AL15" s="83">
        <v>52.7</v>
      </c>
      <c r="AM15" s="25">
        <f t="shared" si="1"/>
        <v>263.5</v>
      </c>
      <c r="AN15" s="283"/>
      <c r="AP15" s="361"/>
      <c r="AQ15" s="368"/>
      <c r="AR15" s="413"/>
      <c r="AS15" s="165" t="s">
        <v>6</v>
      </c>
      <c r="AT15" s="151">
        <v>16.600000000000001</v>
      </c>
      <c r="AU15" s="154">
        <f t="shared" si="2"/>
        <v>83</v>
      </c>
      <c r="AV15" s="388"/>
      <c r="AX15" s="361"/>
      <c r="AY15" s="368"/>
      <c r="AZ15" s="274"/>
      <c r="BA15" s="21" t="s">
        <v>6</v>
      </c>
      <c r="BB15" s="83">
        <v>14</v>
      </c>
      <c r="BC15" s="25">
        <f t="shared" si="3"/>
        <v>70</v>
      </c>
      <c r="BD15" s="283"/>
      <c r="BF15" s="376"/>
      <c r="BG15" s="407"/>
      <c r="BH15" s="274"/>
      <c r="BI15" s="21" t="s">
        <v>6</v>
      </c>
      <c r="BJ15" s="83">
        <v>1.2</v>
      </c>
      <c r="BK15" s="25">
        <f>BJ15*125</f>
        <v>150</v>
      </c>
      <c r="BL15" s="283"/>
      <c r="BN15" s="384"/>
      <c r="BO15" s="384"/>
      <c r="BP15" s="384"/>
      <c r="BQ15" s="96"/>
      <c r="BR15" s="96"/>
      <c r="BS15" s="124"/>
      <c r="BT15" s="382"/>
      <c r="BV15" s="384"/>
      <c r="BW15" s="384"/>
      <c r="BX15" s="384"/>
      <c r="BY15" s="96"/>
      <c r="BZ15" s="96"/>
      <c r="CA15" s="124"/>
      <c r="CB15" s="382"/>
      <c r="CD15" s="384"/>
      <c r="CE15" s="384"/>
      <c r="CF15" s="384"/>
      <c r="CG15" s="96"/>
      <c r="CH15" s="96"/>
      <c r="CI15" s="124"/>
      <c r="CJ15" s="382"/>
      <c r="CL15" s="384"/>
      <c r="CM15" s="384"/>
      <c r="CN15" s="384"/>
      <c r="CO15" s="96"/>
      <c r="CP15" s="96"/>
      <c r="CQ15" s="124"/>
      <c r="CR15" s="382"/>
    </row>
    <row r="16" spans="1:96" ht="15" customHeight="1" x14ac:dyDescent="0.25">
      <c r="A16" s="13"/>
      <c r="B16" s="361"/>
      <c r="C16" s="368"/>
      <c r="D16" s="274"/>
      <c r="E16" s="21" t="s">
        <v>5</v>
      </c>
      <c r="F16" s="83">
        <v>2.5</v>
      </c>
      <c r="G16" s="23">
        <f>F16*5</f>
        <v>12.5</v>
      </c>
      <c r="H16" s="388"/>
      <c r="I16" s="13"/>
      <c r="J16" s="376"/>
      <c r="K16" s="377"/>
      <c r="L16" s="413"/>
      <c r="M16" s="165" t="s">
        <v>5</v>
      </c>
      <c r="N16" s="153"/>
      <c r="O16" s="154"/>
      <c r="P16" s="388"/>
      <c r="Q16" s="13"/>
      <c r="R16" s="361"/>
      <c r="S16" s="368"/>
      <c r="T16" s="274"/>
      <c r="U16" s="21" t="s">
        <v>5</v>
      </c>
      <c r="V16" s="83">
        <v>6</v>
      </c>
      <c r="W16" s="166">
        <f>V16*5</f>
        <v>30</v>
      </c>
      <c r="X16" s="283"/>
      <c r="Y16" s="125"/>
      <c r="Z16" s="361"/>
      <c r="AA16" s="368"/>
      <c r="AB16" s="274"/>
      <c r="AC16" s="21" t="s">
        <v>5</v>
      </c>
      <c r="AD16" s="83">
        <v>44.5</v>
      </c>
      <c r="AE16" s="25">
        <f t="shared" si="0"/>
        <v>222.5</v>
      </c>
      <c r="AF16" s="283"/>
      <c r="AG16" s="125"/>
      <c r="AH16" s="361"/>
      <c r="AI16" s="368"/>
      <c r="AJ16" s="274"/>
      <c r="AK16" s="21" t="s">
        <v>5</v>
      </c>
      <c r="AL16" s="83">
        <v>52.7</v>
      </c>
      <c r="AM16" s="25">
        <f t="shared" si="1"/>
        <v>263.5</v>
      </c>
      <c r="AN16" s="283"/>
      <c r="AP16" s="361"/>
      <c r="AQ16" s="368"/>
      <c r="AR16" s="413"/>
      <c r="AS16" s="165" t="s">
        <v>5</v>
      </c>
      <c r="AT16" s="153">
        <v>16.600000000000001</v>
      </c>
      <c r="AU16" s="166">
        <f t="shared" si="2"/>
        <v>83</v>
      </c>
      <c r="AV16" s="388"/>
      <c r="AX16" s="361"/>
      <c r="AY16" s="368"/>
      <c r="AZ16" s="274"/>
      <c r="BA16" s="21" t="s">
        <v>5</v>
      </c>
      <c r="BB16" s="83">
        <v>14</v>
      </c>
      <c r="BC16" s="25">
        <f t="shared" si="3"/>
        <v>70</v>
      </c>
      <c r="BD16" s="283"/>
      <c r="BF16" s="376"/>
      <c r="BG16" s="407"/>
      <c r="BH16" s="274"/>
      <c r="BI16" s="21" t="s">
        <v>5</v>
      </c>
      <c r="BJ16" s="83">
        <v>1.2</v>
      </c>
      <c r="BK16" s="25">
        <f>BJ16*125</f>
        <v>150</v>
      </c>
      <c r="BL16" s="283"/>
      <c r="BN16" s="384"/>
      <c r="BO16" s="384"/>
      <c r="BP16" s="384"/>
      <c r="BQ16" s="96"/>
      <c r="BR16" s="96"/>
      <c r="BS16" s="124"/>
      <c r="BT16" s="382"/>
      <c r="BV16" s="384"/>
      <c r="BW16" s="384"/>
      <c r="BX16" s="384"/>
      <c r="BY16" s="96"/>
      <c r="BZ16" s="96"/>
      <c r="CA16" s="124"/>
      <c r="CB16" s="382"/>
      <c r="CD16" s="384"/>
      <c r="CE16" s="384"/>
      <c r="CF16" s="384"/>
      <c r="CG16" s="96"/>
      <c r="CH16" s="96"/>
      <c r="CI16" s="124"/>
      <c r="CJ16" s="382"/>
      <c r="CL16" s="384"/>
      <c r="CM16" s="384"/>
      <c r="CN16" s="384"/>
      <c r="CO16" s="96"/>
      <c r="CP16" s="96"/>
      <c r="CQ16" s="124"/>
      <c r="CR16" s="382"/>
    </row>
    <row r="17" spans="1:96" ht="15" customHeight="1" x14ac:dyDescent="0.25">
      <c r="A17" s="13"/>
      <c r="B17" s="361"/>
      <c r="C17" s="368"/>
      <c r="D17" s="274"/>
      <c r="E17" s="21" t="s">
        <v>7</v>
      </c>
      <c r="F17" s="16">
        <v>2.5</v>
      </c>
      <c r="G17" s="23">
        <f>F17*5</f>
        <v>12.5</v>
      </c>
      <c r="H17" s="388"/>
      <c r="I17" s="13"/>
      <c r="J17" s="376"/>
      <c r="K17" s="377"/>
      <c r="L17" s="413"/>
      <c r="M17" s="165" t="s">
        <v>7</v>
      </c>
      <c r="N17" s="151">
        <v>1.2</v>
      </c>
      <c r="O17" s="154">
        <f>N17*125</f>
        <v>150</v>
      </c>
      <c r="P17" s="388"/>
      <c r="Q17" s="13"/>
      <c r="R17" s="361"/>
      <c r="S17" s="368"/>
      <c r="T17" s="274"/>
      <c r="U17" s="21" t="s">
        <v>7</v>
      </c>
      <c r="V17" s="83">
        <v>6</v>
      </c>
      <c r="W17" s="166">
        <f>V17*5</f>
        <v>30</v>
      </c>
      <c r="X17" s="283"/>
      <c r="Y17" s="125"/>
      <c r="Z17" s="361"/>
      <c r="AA17" s="368"/>
      <c r="AB17" s="274"/>
      <c r="AC17" s="21" t="s">
        <v>7</v>
      </c>
      <c r="AD17" s="83">
        <v>44.5</v>
      </c>
      <c r="AE17" s="25">
        <f t="shared" si="0"/>
        <v>222.5</v>
      </c>
      <c r="AF17" s="283"/>
      <c r="AG17" s="125"/>
      <c r="AH17" s="361"/>
      <c r="AI17" s="368"/>
      <c r="AJ17" s="274"/>
      <c r="AK17" s="21" t="s">
        <v>7</v>
      </c>
      <c r="AL17" s="83">
        <v>52.7</v>
      </c>
      <c r="AM17" s="25">
        <f t="shared" si="1"/>
        <v>263.5</v>
      </c>
      <c r="AN17" s="283"/>
      <c r="AP17" s="361"/>
      <c r="AQ17" s="368"/>
      <c r="AR17" s="413"/>
      <c r="AS17" s="165" t="s">
        <v>7</v>
      </c>
      <c r="AT17" s="151">
        <v>16.600000000000001</v>
      </c>
      <c r="AU17" s="166">
        <f t="shared" si="2"/>
        <v>83</v>
      </c>
      <c r="AV17" s="388"/>
      <c r="AX17" s="361"/>
      <c r="AY17" s="368"/>
      <c r="AZ17" s="274"/>
      <c r="BA17" s="21" t="s">
        <v>7</v>
      </c>
      <c r="BB17" s="83">
        <v>14</v>
      </c>
      <c r="BC17" s="25">
        <f t="shared" si="3"/>
        <v>70</v>
      </c>
      <c r="BD17" s="283"/>
      <c r="BF17" s="376"/>
      <c r="BG17" s="407"/>
      <c r="BH17" s="274"/>
      <c r="BI17" s="21" t="s">
        <v>7</v>
      </c>
      <c r="BJ17" s="83">
        <v>1.2</v>
      </c>
      <c r="BK17" s="25">
        <f>BJ17*125</f>
        <v>150</v>
      </c>
      <c r="BL17" s="283"/>
      <c r="BN17" s="384"/>
      <c r="BO17" s="384"/>
      <c r="BP17" s="384"/>
      <c r="BQ17" s="96"/>
      <c r="BR17" s="96"/>
      <c r="BS17" s="124"/>
      <c r="BT17" s="382"/>
      <c r="BV17" s="384"/>
      <c r="BW17" s="384"/>
      <c r="BX17" s="384"/>
      <c r="BY17" s="96"/>
      <c r="BZ17" s="96"/>
      <c r="CA17" s="124"/>
      <c r="CB17" s="382"/>
      <c r="CD17" s="384"/>
      <c r="CE17" s="384"/>
      <c r="CF17" s="384"/>
      <c r="CG17" s="96"/>
      <c r="CH17" s="96"/>
      <c r="CI17" s="124"/>
      <c r="CJ17" s="382"/>
      <c r="CL17" s="384"/>
      <c r="CM17" s="384"/>
      <c r="CN17" s="384"/>
      <c r="CO17" s="96"/>
      <c r="CP17" s="96"/>
      <c r="CQ17" s="124"/>
      <c r="CR17" s="382"/>
    </row>
    <row r="18" spans="1:96" ht="15" customHeight="1" x14ac:dyDescent="0.25">
      <c r="A18" s="13"/>
      <c r="B18" s="361"/>
      <c r="C18" s="368"/>
      <c r="D18" s="274"/>
      <c r="E18" s="27" t="s">
        <v>8</v>
      </c>
      <c r="F18" s="22"/>
      <c r="G18" s="25"/>
      <c r="H18" s="388"/>
      <c r="I18" s="13"/>
      <c r="J18" s="376"/>
      <c r="K18" s="377"/>
      <c r="L18" s="413"/>
      <c r="M18" s="168" t="s">
        <v>8</v>
      </c>
      <c r="N18" s="156"/>
      <c r="O18" s="154"/>
      <c r="P18" s="388"/>
      <c r="Q18" s="13"/>
      <c r="R18" s="361"/>
      <c r="S18" s="368"/>
      <c r="T18" s="274"/>
      <c r="U18" s="27" t="s">
        <v>8</v>
      </c>
      <c r="V18" s="22"/>
      <c r="W18" s="154"/>
      <c r="X18" s="283"/>
      <c r="Y18" s="125"/>
      <c r="Z18" s="361"/>
      <c r="AA18" s="368"/>
      <c r="AB18" s="274"/>
      <c r="AC18" s="27" t="s">
        <v>8</v>
      </c>
      <c r="AD18" s="22">
        <v>44.5</v>
      </c>
      <c r="AE18" s="25">
        <f t="shared" si="0"/>
        <v>222.5</v>
      </c>
      <c r="AF18" s="283"/>
      <c r="AG18" s="125"/>
      <c r="AH18" s="361"/>
      <c r="AI18" s="368"/>
      <c r="AJ18" s="274"/>
      <c r="AK18" s="27" t="s">
        <v>8</v>
      </c>
      <c r="AL18" s="22">
        <v>52.7</v>
      </c>
      <c r="AM18" s="25">
        <f t="shared" si="1"/>
        <v>263.5</v>
      </c>
      <c r="AN18" s="283"/>
      <c r="AP18" s="361"/>
      <c r="AQ18" s="368"/>
      <c r="AR18" s="413"/>
      <c r="AS18" s="168" t="s">
        <v>8</v>
      </c>
      <c r="AT18" s="156">
        <v>16.600000000000001</v>
      </c>
      <c r="AU18" s="154">
        <f t="shared" si="2"/>
        <v>83</v>
      </c>
      <c r="AV18" s="388"/>
      <c r="AX18" s="361"/>
      <c r="AY18" s="368"/>
      <c r="AZ18" s="274"/>
      <c r="BA18" s="27" t="s">
        <v>8</v>
      </c>
      <c r="BB18" s="22">
        <v>12</v>
      </c>
      <c r="BC18" s="25">
        <f t="shared" si="3"/>
        <v>60</v>
      </c>
      <c r="BD18" s="283"/>
      <c r="BF18" s="376"/>
      <c r="BG18" s="407"/>
      <c r="BH18" s="274"/>
      <c r="BI18" s="27" t="s">
        <v>8</v>
      </c>
      <c r="BJ18" s="22"/>
      <c r="BK18" s="25"/>
      <c r="BL18" s="283"/>
      <c r="BN18" s="384"/>
      <c r="BO18" s="384"/>
      <c r="BP18" s="384"/>
      <c r="BQ18" s="96"/>
      <c r="BR18" s="96"/>
      <c r="BS18" s="124"/>
      <c r="BT18" s="382"/>
      <c r="BV18" s="384"/>
      <c r="BW18" s="384"/>
      <c r="BX18" s="384"/>
      <c r="BY18" s="96"/>
      <c r="BZ18" s="96"/>
      <c r="CA18" s="124"/>
      <c r="CB18" s="382"/>
      <c r="CD18" s="384"/>
      <c r="CE18" s="384"/>
      <c r="CF18" s="384"/>
      <c r="CG18" s="96"/>
      <c r="CH18" s="96"/>
      <c r="CI18" s="124"/>
      <c r="CJ18" s="382"/>
      <c r="CL18" s="384"/>
      <c r="CM18" s="384"/>
      <c r="CN18" s="384"/>
      <c r="CO18" s="96"/>
      <c r="CP18" s="96"/>
      <c r="CQ18" s="124"/>
      <c r="CR18" s="382"/>
    </row>
    <row r="19" spans="1:96" ht="15" customHeight="1" thickBot="1" x14ac:dyDescent="0.3">
      <c r="A19" s="13"/>
      <c r="B19" s="363"/>
      <c r="C19" s="369"/>
      <c r="D19" s="275"/>
      <c r="E19" s="15" t="s">
        <v>8</v>
      </c>
      <c r="F19" s="28"/>
      <c r="G19" s="29"/>
      <c r="H19" s="389"/>
      <c r="I19" s="13"/>
      <c r="J19" s="378"/>
      <c r="K19" s="379"/>
      <c r="L19" s="414"/>
      <c r="M19" s="173" t="s">
        <v>8</v>
      </c>
      <c r="N19" s="157"/>
      <c r="O19" s="158"/>
      <c r="P19" s="389"/>
      <c r="Q19" s="13"/>
      <c r="R19" s="363"/>
      <c r="S19" s="369"/>
      <c r="T19" s="275"/>
      <c r="U19" s="15" t="s">
        <v>8</v>
      </c>
      <c r="V19" s="28"/>
      <c r="W19" s="158"/>
      <c r="X19" s="284"/>
      <c r="Y19" s="125"/>
      <c r="Z19" s="363"/>
      <c r="AA19" s="369"/>
      <c r="AB19" s="275"/>
      <c r="AC19" s="15" t="s">
        <v>8</v>
      </c>
      <c r="AD19" s="28">
        <v>44.5</v>
      </c>
      <c r="AE19" s="29">
        <f t="shared" si="0"/>
        <v>222.5</v>
      </c>
      <c r="AF19" s="284"/>
      <c r="AG19" s="125"/>
      <c r="AH19" s="363"/>
      <c r="AI19" s="369"/>
      <c r="AJ19" s="275"/>
      <c r="AK19" s="15" t="s">
        <v>8</v>
      </c>
      <c r="AL19" s="28">
        <v>52.7</v>
      </c>
      <c r="AM19" s="29">
        <f t="shared" si="1"/>
        <v>263.5</v>
      </c>
      <c r="AN19" s="284"/>
      <c r="AP19" s="363"/>
      <c r="AQ19" s="369"/>
      <c r="AR19" s="414"/>
      <c r="AS19" s="173" t="s">
        <v>8</v>
      </c>
      <c r="AT19" s="157">
        <v>16.600000000000001</v>
      </c>
      <c r="AU19" s="158">
        <f t="shared" si="2"/>
        <v>83</v>
      </c>
      <c r="AV19" s="389"/>
      <c r="AX19" s="363"/>
      <c r="AY19" s="369"/>
      <c r="AZ19" s="275"/>
      <c r="BA19" s="15" t="s">
        <v>8</v>
      </c>
      <c r="BB19" s="28">
        <v>12</v>
      </c>
      <c r="BC19" s="29">
        <f t="shared" si="3"/>
        <v>60</v>
      </c>
      <c r="BD19" s="284"/>
      <c r="BF19" s="378"/>
      <c r="BG19" s="408"/>
      <c r="BH19" s="275"/>
      <c r="BI19" s="15" t="s">
        <v>8</v>
      </c>
      <c r="BJ19" s="28"/>
      <c r="BK19" s="29"/>
      <c r="BL19" s="284"/>
      <c r="BN19" s="384"/>
      <c r="BO19" s="384"/>
      <c r="BP19" s="384"/>
      <c r="BQ19" s="96"/>
      <c r="BR19" s="96"/>
      <c r="BS19" s="124"/>
      <c r="BT19" s="382"/>
      <c r="BV19" s="384"/>
      <c r="BW19" s="384"/>
      <c r="BX19" s="384"/>
      <c r="BY19" s="96"/>
      <c r="BZ19" s="96"/>
      <c r="CA19" s="124"/>
      <c r="CB19" s="382"/>
      <c r="CD19" s="384"/>
      <c r="CE19" s="384"/>
      <c r="CF19" s="384"/>
      <c r="CG19" s="96"/>
      <c r="CH19" s="96"/>
      <c r="CI19" s="124"/>
      <c r="CJ19" s="382"/>
      <c r="CL19" s="384"/>
      <c r="CM19" s="384"/>
      <c r="CN19" s="384"/>
      <c r="CO19" s="96"/>
      <c r="CP19" s="96"/>
      <c r="CQ19" s="124"/>
      <c r="CR19" s="382"/>
    </row>
    <row r="20" spans="1:96" ht="15" customHeight="1" x14ac:dyDescent="0.25">
      <c r="A20" s="13"/>
      <c r="B20" s="359" t="s">
        <v>2</v>
      </c>
      <c r="C20" s="367"/>
      <c r="D20" s="273" t="s">
        <v>478</v>
      </c>
      <c r="E20" s="30" t="s">
        <v>4</v>
      </c>
      <c r="F20" s="16">
        <v>2.5</v>
      </c>
      <c r="G20" s="17">
        <v>12.5</v>
      </c>
      <c r="H20" s="415" t="s">
        <v>481</v>
      </c>
      <c r="I20" s="13"/>
      <c r="J20" s="380" t="s">
        <v>9</v>
      </c>
      <c r="K20" s="381"/>
      <c r="L20" s="412" t="s">
        <v>478</v>
      </c>
      <c r="M20" s="164" t="s">
        <v>4</v>
      </c>
      <c r="N20" s="151"/>
      <c r="O20" s="152"/>
      <c r="P20" s="388" t="s">
        <v>482</v>
      </c>
      <c r="Q20" s="13"/>
      <c r="R20" s="359" t="s">
        <v>2</v>
      </c>
      <c r="S20" s="367"/>
      <c r="T20" s="273" t="s">
        <v>478</v>
      </c>
      <c r="U20" s="30" t="s">
        <v>4</v>
      </c>
      <c r="V20" s="16">
        <v>6</v>
      </c>
      <c r="W20" s="152">
        <f>V20*5</f>
        <v>30</v>
      </c>
      <c r="X20" s="283" t="s">
        <v>483</v>
      </c>
      <c r="Y20" s="125"/>
      <c r="Z20" s="359" t="s">
        <v>2</v>
      </c>
      <c r="AA20" s="367"/>
      <c r="AB20" s="273" t="s">
        <v>478</v>
      </c>
      <c r="AC20" s="30" t="s">
        <v>4</v>
      </c>
      <c r="AD20" s="16">
        <v>44.5</v>
      </c>
      <c r="AE20" s="19">
        <f t="shared" si="0"/>
        <v>222.5</v>
      </c>
      <c r="AF20" s="283" t="s">
        <v>376</v>
      </c>
      <c r="AG20" s="125"/>
      <c r="AH20" s="359" t="s">
        <v>2</v>
      </c>
      <c r="AI20" s="367"/>
      <c r="AJ20" s="273" t="s">
        <v>478</v>
      </c>
      <c r="AK20" s="30" t="s">
        <v>4</v>
      </c>
      <c r="AL20" s="16">
        <v>52.7</v>
      </c>
      <c r="AM20" s="19">
        <f t="shared" si="1"/>
        <v>263.5</v>
      </c>
      <c r="AN20" s="283" t="s">
        <v>376</v>
      </c>
      <c r="AP20" s="359" t="s">
        <v>2</v>
      </c>
      <c r="AQ20" s="367"/>
      <c r="AR20" s="412" t="s">
        <v>478</v>
      </c>
      <c r="AS20" s="164" t="s">
        <v>4</v>
      </c>
      <c r="AT20" s="151">
        <v>16.600000000000001</v>
      </c>
      <c r="AU20" s="152">
        <f t="shared" si="2"/>
        <v>83</v>
      </c>
      <c r="AV20" s="388" t="s">
        <v>462</v>
      </c>
      <c r="AX20" s="359" t="s">
        <v>2</v>
      </c>
      <c r="AY20" s="367"/>
      <c r="AZ20" s="273" t="s">
        <v>478</v>
      </c>
      <c r="BA20" s="30" t="s">
        <v>4</v>
      </c>
      <c r="BB20" s="16">
        <v>14</v>
      </c>
      <c r="BC20" s="19">
        <f t="shared" si="3"/>
        <v>70</v>
      </c>
      <c r="BD20" s="283" t="s">
        <v>382</v>
      </c>
      <c r="BF20" s="380" t="s">
        <v>9</v>
      </c>
      <c r="BG20" s="406"/>
      <c r="BH20" s="412" t="s">
        <v>478</v>
      </c>
      <c r="BI20" s="164" t="s">
        <v>4</v>
      </c>
      <c r="BJ20" s="16">
        <v>1.2</v>
      </c>
      <c r="BK20" s="19">
        <f t="shared" ref="BK20:BK38" si="4">BJ20*125</f>
        <v>150</v>
      </c>
      <c r="BL20" s="283" t="s">
        <v>463</v>
      </c>
      <c r="BN20" s="384"/>
      <c r="BO20" s="384"/>
      <c r="BP20" s="384"/>
      <c r="BQ20" s="96"/>
      <c r="BR20" s="96"/>
      <c r="BS20" s="124"/>
      <c r="BT20" s="382"/>
      <c r="BV20" s="384"/>
      <c r="BW20" s="384"/>
      <c r="BX20" s="384"/>
      <c r="BY20" s="96"/>
      <c r="BZ20" s="96"/>
      <c r="CA20" s="124"/>
      <c r="CB20" s="382"/>
      <c r="CD20" s="384"/>
      <c r="CE20" s="384"/>
      <c r="CF20" s="384"/>
      <c r="CG20" s="96"/>
      <c r="CH20" s="96"/>
      <c r="CI20" s="124"/>
      <c r="CJ20" s="382"/>
      <c r="CL20" s="384"/>
      <c r="CM20" s="384"/>
      <c r="CN20" s="384"/>
      <c r="CO20" s="96"/>
      <c r="CP20" s="96"/>
      <c r="CQ20" s="124"/>
      <c r="CR20" s="382"/>
    </row>
    <row r="21" spans="1:96" ht="15" customHeight="1" x14ac:dyDescent="0.25">
      <c r="A21" s="13"/>
      <c r="B21" s="361"/>
      <c r="C21" s="368"/>
      <c r="D21" s="274"/>
      <c r="E21" s="21" t="s">
        <v>5</v>
      </c>
      <c r="F21" s="83"/>
      <c r="G21" s="23"/>
      <c r="H21" s="388"/>
      <c r="I21" s="13"/>
      <c r="J21" s="376"/>
      <c r="K21" s="377"/>
      <c r="L21" s="413"/>
      <c r="M21" s="165" t="s">
        <v>5</v>
      </c>
      <c r="N21" s="153"/>
      <c r="O21" s="154"/>
      <c r="P21" s="388"/>
      <c r="Q21" s="13"/>
      <c r="R21" s="361"/>
      <c r="S21" s="368"/>
      <c r="T21" s="274"/>
      <c r="U21" s="21" t="s">
        <v>5</v>
      </c>
      <c r="V21" s="83">
        <v>6</v>
      </c>
      <c r="W21" s="154">
        <f>V21*5</f>
        <v>30</v>
      </c>
      <c r="X21" s="283"/>
      <c r="Y21" s="125"/>
      <c r="Z21" s="361"/>
      <c r="AA21" s="368"/>
      <c r="AB21" s="274"/>
      <c r="AC21" s="21" t="s">
        <v>5</v>
      </c>
      <c r="AD21" s="83">
        <v>44.5</v>
      </c>
      <c r="AE21" s="25">
        <f t="shared" ref="AE21:AE40" si="5">AD21*5</f>
        <v>222.5</v>
      </c>
      <c r="AF21" s="283"/>
      <c r="AG21" s="125"/>
      <c r="AH21" s="361"/>
      <c r="AI21" s="368"/>
      <c r="AJ21" s="274"/>
      <c r="AK21" s="21" t="s">
        <v>5</v>
      </c>
      <c r="AL21" s="83">
        <v>52.7</v>
      </c>
      <c r="AM21" s="25">
        <f t="shared" ref="AM21:AM40" si="6">AL21*5</f>
        <v>263.5</v>
      </c>
      <c r="AN21" s="283"/>
      <c r="AP21" s="361"/>
      <c r="AQ21" s="368"/>
      <c r="AR21" s="413"/>
      <c r="AS21" s="165" t="s">
        <v>5</v>
      </c>
      <c r="AT21" s="153">
        <v>16.600000000000001</v>
      </c>
      <c r="AU21" s="154">
        <f t="shared" ref="AU21:AU40" si="7">AT21*5</f>
        <v>83</v>
      </c>
      <c r="AV21" s="388"/>
      <c r="AX21" s="361"/>
      <c r="AY21" s="368"/>
      <c r="AZ21" s="274"/>
      <c r="BA21" s="21" t="s">
        <v>5</v>
      </c>
      <c r="BB21" s="83">
        <v>14</v>
      </c>
      <c r="BC21" s="25">
        <f t="shared" ref="BC21:BC40" si="8">BB21*5</f>
        <v>70</v>
      </c>
      <c r="BD21" s="283"/>
      <c r="BF21" s="376"/>
      <c r="BG21" s="407"/>
      <c r="BH21" s="413"/>
      <c r="BI21" s="165" t="s">
        <v>5</v>
      </c>
      <c r="BJ21" s="83">
        <v>1.2</v>
      </c>
      <c r="BK21" s="25">
        <f t="shared" si="4"/>
        <v>150</v>
      </c>
      <c r="BL21" s="283"/>
      <c r="BN21" s="384"/>
      <c r="BO21" s="384"/>
      <c r="BP21" s="384"/>
      <c r="BQ21" s="96"/>
      <c r="BR21" s="96"/>
      <c r="BS21" s="124"/>
      <c r="BT21" s="382"/>
      <c r="BV21" s="384"/>
      <c r="BW21" s="384"/>
      <c r="BX21" s="384"/>
      <c r="BY21" s="96"/>
      <c r="BZ21" s="96"/>
      <c r="CA21" s="124"/>
      <c r="CB21" s="382"/>
      <c r="CD21" s="384"/>
      <c r="CE21" s="384"/>
      <c r="CF21" s="384"/>
      <c r="CG21" s="96"/>
      <c r="CH21" s="96"/>
      <c r="CI21" s="124"/>
      <c r="CJ21" s="382"/>
      <c r="CL21" s="384"/>
      <c r="CM21" s="384"/>
      <c r="CN21" s="384"/>
      <c r="CO21" s="96"/>
      <c r="CP21" s="96"/>
      <c r="CQ21" s="124"/>
      <c r="CR21" s="382"/>
    </row>
    <row r="22" spans="1:96" ht="15" customHeight="1" x14ac:dyDescent="0.25">
      <c r="A22" s="13"/>
      <c r="B22" s="361"/>
      <c r="C22" s="368"/>
      <c r="D22" s="274"/>
      <c r="E22" s="21" t="s">
        <v>6</v>
      </c>
      <c r="F22" s="16">
        <v>2.5</v>
      </c>
      <c r="G22" s="23">
        <v>12.5</v>
      </c>
      <c r="H22" s="388"/>
      <c r="I22" s="13"/>
      <c r="J22" s="376"/>
      <c r="K22" s="377"/>
      <c r="L22" s="413"/>
      <c r="M22" s="165" t="s">
        <v>6</v>
      </c>
      <c r="N22" s="151"/>
      <c r="O22" s="154"/>
      <c r="P22" s="388"/>
      <c r="Q22" s="13"/>
      <c r="R22" s="361"/>
      <c r="S22" s="368"/>
      <c r="T22" s="274"/>
      <c r="U22" s="21" t="s">
        <v>6</v>
      </c>
      <c r="V22" s="83">
        <v>6</v>
      </c>
      <c r="W22" s="154">
        <f>V22*5</f>
        <v>30</v>
      </c>
      <c r="X22" s="283"/>
      <c r="Y22" s="125"/>
      <c r="Z22" s="361"/>
      <c r="AA22" s="368"/>
      <c r="AB22" s="274"/>
      <c r="AC22" s="21" t="s">
        <v>6</v>
      </c>
      <c r="AD22" s="83">
        <v>44.5</v>
      </c>
      <c r="AE22" s="25">
        <f t="shared" si="5"/>
        <v>222.5</v>
      </c>
      <c r="AF22" s="283"/>
      <c r="AG22" s="125"/>
      <c r="AH22" s="361"/>
      <c r="AI22" s="368"/>
      <c r="AJ22" s="274"/>
      <c r="AK22" s="21" t="s">
        <v>6</v>
      </c>
      <c r="AL22" s="83">
        <v>52.7</v>
      </c>
      <c r="AM22" s="25">
        <f t="shared" si="6"/>
        <v>263.5</v>
      </c>
      <c r="AN22" s="283"/>
      <c r="AP22" s="361"/>
      <c r="AQ22" s="368"/>
      <c r="AR22" s="413"/>
      <c r="AS22" s="165" t="s">
        <v>6</v>
      </c>
      <c r="AT22" s="151">
        <v>16.600000000000001</v>
      </c>
      <c r="AU22" s="154">
        <f t="shared" si="7"/>
        <v>83</v>
      </c>
      <c r="AV22" s="388"/>
      <c r="AX22" s="361"/>
      <c r="AY22" s="368"/>
      <c r="AZ22" s="274"/>
      <c r="BA22" s="21" t="s">
        <v>6</v>
      </c>
      <c r="BB22" s="83">
        <v>14</v>
      </c>
      <c r="BC22" s="25">
        <f t="shared" si="8"/>
        <v>70</v>
      </c>
      <c r="BD22" s="283"/>
      <c r="BF22" s="376"/>
      <c r="BG22" s="407"/>
      <c r="BH22" s="413"/>
      <c r="BI22" s="165" t="s">
        <v>6</v>
      </c>
      <c r="BJ22" s="83">
        <v>1.2</v>
      </c>
      <c r="BK22" s="25">
        <f t="shared" si="4"/>
        <v>150</v>
      </c>
      <c r="BL22" s="283"/>
      <c r="BN22" s="384"/>
      <c r="BO22" s="384"/>
      <c r="BP22" s="384"/>
      <c r="BQ22" s="96"/>
      <c r="BR22" s="96"/>
      <c r="BS22" s="124"/>
      <c r="BT22" s="382"/>
      <c r="BV22" s="384"/>
      <c r="BW22" s="384"/>
      <c r="BX22" s="384"/>
      <c r="BY22" s="96"/>
      <c r="BZ22" s="96"/>
      <c r="CA22" s="124"/>
      <c r="CB22" s="382"/>
      <c r="CD22" s="384"/>
      <c r="CE22" s="384"/>
      <c r="CF22" s="384"/>
      <c r="CG22" s="96"/>
      <c r="CH22" s="96"/>
      <c r="CI22" s="124"/>
      <c r="CJ22" s="382"/>
      <c r="CL22" s="384"/>
      <c r="CM22" s="384"/>
      <c r="CN22" s="384"/>
      <c r="CO22" s="96"/>
      <c r="CP22" s="96"/>
      <c r="CQ22" s="124"/>
      <c r="CR22" s="382"/>
    </row>
    <row r="23" spans="1:96" ht="15" customHeight="1" x14ac:dyDescent="0.25">
      <c r="A23" s="13"/>
      <c r="B23" s="361"/>
      <c r="C23" s="368"/>
      <c r="D23" s="274"/>
      <c r="E23" s="21" t="s">
        <v>5</v>
      </c>
      <c r="F23" s="83">
        <v>2.5</v>
      </c>
      <c r="G23" s="23">
        <v>12.5</v>
      </c>
      <c r="H23" s="388"/>
      <c r="I23" s="13"/>
      <c r="J23" s="376"/>
      <c r="K23" s="377"/>
      <c r="L23" s="413"/>
      <c r="M23" s="165" t="s">
        <v>5</v>
      </c>
      <c r="N23" s="153"/>
      <c r="O23" s="154"/>
      <c r="P23" s="388"/>
      <c r="Q23" s="13"/>
      <c r="R23" s="361"/>
      <c r="S23" s="368"/>
      <c r="T23" s="274"/>
      <c r="U23" s="21" t="s">
        <v>5</v>
      </c>
      <c r="V23" s="83">
        <v>6</v>
      </c>
      <c r="W23" s="166">
        <f>V23*5</f>
        <v>30</v>
      </c>
      <c r="X23" s="283"/>
      <c r="Y23" s="125"/>
      <c r="Z23" s="361"/>
      <c r="AA23" s="368"/>
      <c r="AB23" s="274"/>
      <c r="AC23" s="21" t="s">
        <v>5</v>
      </c>
      <c r="AD23" s="83">
        <v>44.5</v>
      </c>
      <c r="AE23" s="25">
        <f t="shared" si="5"/>
        <v>222.5</v>
      </c>
      <c r="AF23" s="283"/>
      <c r="AG23" s="125"/>
      <c r="AH23" s="361"/>
      <c r="AI23" s="368"/>
      <c r="AJ23" s="274"/>
      <c r="AK23" s="21" t="s">
        <v>5</v>
      </c>
      <c r="AL23" s="83">
        <v>52.7</v>
      </c>
      <c r="AM23" s="25">
        <f t="shared" si="6"/>
        <v>263.5</v>
      </c>
      <c r="AN23" s="283"/>
      <c r="AP23" s="361"/>
      <c r="AQ23" s="368"/>
      <c r="AR23" s="413"/>
      <c r="AS23" s="165" t="s">
        <v>5</v>
      </c>
      <c r="AT23" s="153">
        <v>16.600000000000001</v>
      </c>
      <c r="AU23" s="166">
        <f t="shared" si="7"/>
        <v>83</v>
      </c>
      <c r="AV23" s="388"/>
      <c r="AX23" s="361"/>
      <c r="AY23" s="368"/>
      <c r="AZ23" s="274"/>
      <c r="BA23" s="21" t="s">
        <v>5</v>
      </c>
      <c r="BB23" s="83">
        <v>14</v>
      </c>
      <c r="BC23" s="25">
        <f t="shared" si="8"/>
        <v>70</v>
      </c>
      <c r="BD23" s="283"/>
      <c r="BF23" s="376"/>
      <c r="BG23" s="407"/>
      <c r="BH23" s="413"/>
      <c r="BI23" s="165" t="s">
        <v>5</v>
      </c>
      <c r="BJ23" s="83">
        <v>1.2</v>
      </c>
      <c r="BK23" s="25">
        <f t="shared" si="4"/>
        <v>150</v>
      </c>
      <c r="BL23" s="283"/>
      <c r="BN23" s="384"/>
      <c r="BO23" s="384"/>
      <c r="BP23" s="384"/>
      <c r="BQ23" s="96"/>
      <c r="BR23" s="96"/>
      <c r="BS23" s="124"/>
      <c r="BT23" s="382"/>
      <c r="BV23" s="384"/>
      <c r="BW23" s="384"/>
      <c r="BX23" s="384"/>
      <c r="BY23" s="96"/>
      <c r="BZ23" s="96"/>
      <c r="CA23" s="124"/>
      <c r="CB23" s="382"/>
      <c r="CD23" s="384"/>
      <c r="CE23" s="384"/>
      <c r="CF23" s="384"/>
      <c r="CG23" s="96"/>
      <c r="CH23" s="96"/>
      <c r="CI23" s="124"/>
      <c r="CJ23" s="382"/>
      <c r="CL23" s="384"/>
      <c r="CM23" s="384"/>
      <c r="CN23" s="384"/>
      <c r="CO23" s="96"/>
      <c r="CP23" s="96"/>
      <c r="CQ23" s="124"/>
      <c r="CR23" s="382"/>
    </row>
    <row r="24" spans="1:96" ht="15" customHeight="1" x14ac:dyDescent="0.25">
      <c r="A24" s="13"/>
      <c r="B24" s="361"/>
      <c r="C24" s="368"/>
      <c r="D24" s="274"/>
      <c r="E24" s="21" t="s">
        <v>7</v>
      </c>
      <c r="F24" s="16">
        <v>2.5</v>
      </c>
      <c r="G24" s="23">
        <v>12.5</v>
      </c>
      <c r="H24" s="388"/>
      <c r="I24" s="13"/>
      <c r="J24" s="376"/>
      <c r="K24" s="377"/>
      <c r="L24" s="413"/>
      <c r="M24" s="165" t="s">
        <v>7</v>
      </c>
      <c r="N24" s="151">
        <v>1.2</v>
      </c>
      <c r="O24" s="154">
        <f>N24*125</f>
        <v>150</v>
      </c>
      <c r="P24" s="388"/>
      <c r="Q24" s="13"/>
      <c r="R24" s="361"/>
      <c r="S24" s="368"/>
      <c r="T24" s="274"/>
      <c r="U24" s="21" t="s">
        <v>7</v>
      </c>
      <c r="V24" s="83">
        <v>6</v>
      </c>
      <c r="W24" s="166">
        <f>V24*5</f>
        <v>30</v>
      </c>
      <c r="X24" s="283"/>
      <c r="Y24" s="125"/>
      <c r="Z24" s="361"/>
      <c r="AA24" s="368"/>
      <c r="AB24" s="274"/>
      <c r="AC24" s="21" t="s">
        <v>7</v>
      </c>
      <c r="AD24" s="83">
        <v>44.5</v>
      </c>
      <c r="AE24" s="25">
        <f t="shared" si="5"/>
        <v>222.5</v>
      </c>
      <c r="AF24" s="283"/>
      <c r="AG24" s="125"/>
      <c r="AH24" s="361"/>
      <c r="AI24" s="368"/>
      <c r="AJ24" s="274"/>
      <c r="AK24" s="21" t="s">
        <v>7</v>
      </c>
      <c r="AL24" s="83">
        <v>52.7</v>
      </c>
      <c r="AM24" s="25">
        <f t="shared" si="6"/>
        <v>263.5</v>
      </c>
      <c r="AN24" s="283"/>
      <c r="AP24" s="361"/>
      <c r="AQ24" s="368"/>
      <c r="AR24" s="413"/>
      <c r="AS24" s="165" t="s">
        <v>7</v>
      </c>
      <c r="AT24" s="151">
        <v>16.600000000000001</v>
      </c>
      <c r="AU24" s="166">
        <f t="shared" si="7"/>
        <v>83</v>
      </c>
      <c r="AV24" s="388"/>
      <c r="AX24" s="361"/>
      <c r="AY24" s="368"/>
      <c r="AZ24" s="274"/>
      <c r="BA24" s="21" t="s">
        <v>7</v>
      </c>
      <c r="BB24" s="83">
        <v>14</v>
      </c>
      <c r="BC24" s="25">
        <f t="shared" si="8"/>
        <v>70</v>
      </c>
      <c r="BD24" s="283"/>
      <c r="BF24" s="376"/>
      <c r="BG24" s="407"/>
      <c r="BH24" s="413"/>
      <c r="BI24" s="165" t="s">
        <v>7</v>
      </c>
      <c r="BJ24" s="83">
        <v>1.2</v>
      </c>
      <c r="BK24" s="25">
        <f t="shared" si="4"/>
        <v>150</v>
      </c>
      <c r="BL24" s="283"/>
      <c r="BN24" s="384"/>
      <c r="BO24" s="384"/>
      <c r="BP24" s="384"/>
      <c r="BQ24" s="96"/>
      <c r="BR24" s="96"/>
      <c r="BS24" s="124"/>
      <c r="BT24" s="382"/>
      <c r="BV24" s="384"/>
      <c r="BW24" s="384"/>
      <c r="BX24" s="384"/>
      <c r="BY24" s="96"/>
      <c r="BZ24" s="96"/>
      <c r="CA24" s="112"/>
      <c r="CB24" s="382"/>
      <c r="CD24" s="384"/>
      <c r="CE24" s="384"/>
      <c r="CF24" s="384"/>
      <c r="CG24" s="96"/>
      <c r="CH24" s="96"/>
      <c r="CI24" s="112"/>
      <c r="CJ24" s="382"/>
      <c r="CL24" s="384"/>
      <c r="CM24" s="384"/>
      <c r="CN24" s="384"/>
      <c r="CO24" s="96"/>
      <c r="CP24" s="96"/>
      <c r="CQ24" s="112"/>
      <c r="CR24" s="382"/>
    </row>
    <row r="25" spans="1:96" ht="15" customHeight="1" x14ac:dyDescent="0.25">
      <c r="A25" s="13"/>
      <c r="B25" s="361"/>
      <c r="C25" s="368"/>
      <c r="D25" s="274"/>
      <c r="E25" s="27" t="s">
        <v>8</v>
      </c>
      <c r="F25" s="22"/>
      <c r="G25" s="23"/>
      <c r="H25" s="388"/>
      <c r="I25" s="13"/>
      <c r="J25" s="376"/>
      <c r="K25" s="377"/>
      <c r="L25" s="413"/>
      <c r="M25" s="168" t="s">
        <v>8</v>
      </c>
      <c r="N25" s="156"/>
      <c r="O25" s="154"/>
      <c r="P25" s="388"/>
      <c r="Q25" s="13"/>
      <c r="R25" s="361"/>
      <c r="S25" s="368"/>
      <c r="T25" s="274"/>
      <c r="U25" s="27" t="s">
        <v>8</v>
      </c>
      <c r="V25" s="22"/>
      <c r="W25" s="154"/>
      <c r="X25" s="283"/>
      <c r="Y25" s="125"/>
      <c r="Z25" s="361"/>
      <c r="AA25" s="368"/>
      <c r="AB25" s="274"/>
      <c r="AC25" s="27" t="s">
        <v>8</v>
      </c>
      <c r="AD25" s="22">
        <v>44.5</v>
      </c>
      <c r="AE25" s="25">
        <f t="shared" si="5"/>
        <v>222.5</v>
      </c>
      <c r="AF25" s="283"/>
      <c r="AG25" s="125"/>
      <c r="AH25" s="361"/>
      <c r="AI25" s="368"/>
      <c r="AJ25" s="274"/>
      <c r="AK25" s="27" t="s">
        <v>8</v>
      </c>
      <c r="AL25" s="22">
        <v>52.7</v>
      </c>
      <c r="AM25" s="25">
        <f t="shared" si="6"/>
        <v>263.5</v>
      </c>
      <c r="AN25" s="283"/>
      <c r="AP25" s="361"/>
      <c r="AQ25" s="368"/>
      <c r="AR25" s="413"/>
      <c r="AS25" s="168" t="s">
        <v>8</v>
      </c>
      <c r="AT25" s="156">
        <v>16.600000000000001</v>
      </c>
      <c r="AU25" s="154">
        <f t="shared" si="7"/>
        <v>83</v>
      </c>
      <c r="AV25" s="388"/>
      <c r="AX25" s="361"/>
      <c r="AY25" s="368"/>
      <c r="AZ25" s="274"/>
      <c r="BA25" s="27" t="s">
        <v>8</v>
      </c>
      <c r="BB25" s="22">
        <v>12</v>
      </c>
      <c r="BC25" s="25">
        <f t="shared" si="8"/>
        <v>60</v>
      </c>
      <c r="BD25" s="283"/>
      <c r="BF25" s="376"/>
      <c r="BG25" s="407"/>
      <c r="BH25" s="413"/>
      <c r="BI25" s="168" t="s">
        <v>8</v>
      </c>
      <c r="BJ25" s="22"/>
      <c r="BK25" s="25"/>
      <c r="BL25" s="283"/>
      <c r="BN25" s="384"/>
      <c r="BO25" s="384"/>
      <c r="BP25" s="384"/>
      <c r="BQ25" s="96"/>
      <c r="BR25" s="96"/>
      <c r="BS25" s="124"/>
      <c r="BT25" s="382"/>
      <c r="BV25" s="384"/>
      <c r="BW25" s="384"/>
      <c r="BX25" s="384"/>
      <c r="BY25" s="96"/>
      <c r="BZ25" s="96"/>
      <c r="CA25" s="124"/>
      <c r="CB25" s="382"/>
      <c r="CD25" s="384"/>
      <c r="CE25" s="384"/>
      <c r="CF25" s="384"/>
      <c r="CG25" s="96"/>
      <c r="CH25" s="96"/>
      <c r="CI25" s="124"/>
      <c r="CJ25" s="382"/>
      <c r="CL25" s="384"/>
      <c r="CM25" s="384"/>
      <c r="CN25" s="384"/>
      <c r="CO25" s="96"/>
      <c r="CP25" s="96"/>
      <c r="CQ25" s="124"/>
      <c r="CR25" s="382"/>
    </row>
    <row r="26" spans="1:96" ht="15" customHeight="1" thickBot="1" x14ac:dyDescent="0.3">
      <c r="A26" s="13"/>
      <c r="B26" s="363"/>
      <c r="C26" s="369"/>
      <c r="D26" s="275"/>
      <c r="E26" s="15" t="s">
        <v>8</v>
      </c>
      <c r="F26" s="28"/>
      <c r="G26" s="205"/>
      <c r="H26" s="389"/>
      <c r="I26" s="13"/>
      <c r="J26" s="378"/>
      <c r="K26" s="379"/>
      <c r="L26" s="414"/>
      <c r="M26" s="173" t="s">
        <v>8</v>
      </c>
      <c r="N26" s="157"/>
      <c r="O26" s="158"/>
      <c r="P26" s="389"/>
      <c r="Q26" s="13"/>
      <c r="R26" s="363"/>
      <c r="S26" s="369"/>
      <c r="T26" s="275"/>
      <c r="U26" s="15" t="s">
        <v>8</v>
      </c>
      <c r="V26" s="28"/>
      <c r="W26" s="158"/>
      <c r="X26" s="284"/>
      <c r="Y26" s="125"/>
      <c r="Z26" s="363"/>
      <c r="AA26" s="369"/>
      <c r="AB26" s="275"/>
      <c r="AC26" s="15" t="s">
        <v>8</v>
      </c>
      <c r="AD26" s="28">
        <v>44.5</v>
      </c>
      <c r="AE26" s="29">
        <f t="shared" si="5"/>
        <v>222.5</v>
      </c>
      <c r="AF26" s="284"/>
      <c r="AG26" s="125"/>
      <c r="AH26" s="363"/>
      <c r="AI26" s="369"/>
      <c r="AJ26" s="275"/>
      <c r="AK26" s="15" t="s">
        <v>8</v>
      </c>
      <c r="AL26" s="28">
        <v>52.7</v>
      </c>
      <c r="AM26" s="29">
        <f t="shared" si="6"/>
        <v>263.5</v>
      </c>
      <c r="AN26" s="284"/>
      <c r="AP26" s="363"/>
      <c r="AQ26" s="369"/>
      <c r="AR26" s="414"/>
      <c r="AS26" s="173" t="s">
        <v>8</v>
      </c>
      <c r="AT26" s="157">
        <v>16.600000000000001</v>
      </c>
      <c r="AU26" s="158">
        <f t="shared" si="7"/>
        <v>83</v>
      </c>
      <c r="AV26" s="389"/>
      <c r="AX26" s="363"/>
      <c r="AY26" s="369"/>
      <c r="AZ26" s="275"/>
      <c r="BA26" s="15" t="s">
        <v>8</v>
      </c>
      <c r="BB26" s="28">
        <v>12</v>
      </c>
      <c r="BC26" s="29">
        <f t="shared" si="8"/>
        <v>60</v>
      </c>
      <c r="BD26" s="284"/>
      <c r="BF26" s="378"/>
      <c r="BG26" s="408"/>
      <c r="BH26" s="414"/>
      <c r="BI26" s="173" t="s">
        <v>8</v>
      </c>
      <c r="BJ26" s="28"/>
      <c r="BK26" s="29"/>
      <c r="BL26" s="284"/>
      <c r="BN26" s="384"/>
      <c r="BO26" s="384"/>
      <c r="BP26" s="384"/>
      <c r="BQ26" s="96"/>
      <c r="BR26" s="96"/>
      <c r="BS26" s="124"/>
      <c r="BT26" s="382"/>
      <c r="BV26" s="384"/>
      <c r="BW26" s="384"/>
      <c r="BX26" s="384"/>
      <c r="BY26" s="96"/>
      <c r="BZ26" s="96"/>
      <c r="CA26" s="124"/>
      <c r="CB26" s="382"/>
      <c r="CD26" s="384"/>
      <c r="CE26" s="384"/>
      <c r="CF26" s="384"/>
      <c r="CG26" s="96"/>
      <c r="CH26" s="96"/>
      <c r="CI26" s="124"/>
      <c r="CJ26" s="382"/>
      <c r="CL26" s="384"/>
      <c r="CM26" s="384"/>
      <c r="CN26" s="384"/>
      <c r="CO26" s="96"/>
      <c r="CP26" s="96"/>
      <c r="CQ26" s="124"/>
      <c r="CR26" s="382"/>
    </row>
    <row r="27" spans="1:96" ht="15" customHeight="1" x14ac:dyDescent="0.25">
      <c r="A27" s="13"/>
      <c r="B27" s="359" t="s">
        <v>2</v>
      </c>
      <c r="C27" s="367"/>
      <c r="D27" s="273" t="s">
        <v>479</v>
      </c>
      <c r="E27" s="30" t="s">
        <v>4</v>
      </c>
      <c r="F27" s="16">
        <v>2.5</v>
      </c>
      <c r="G27" s="17">
        <v>12.5</v>
      </c>
      <c r="H27" s="415" t="s">
        <v>481</v>
      </c>
      <c r="I27" s="13"/>
      <c r="J27" s="380" t="s">
        <v>9</v>
      </c>
      <c r="K27" s="381"/>
      <c r="L27" s="412" t="s">
        <v>479</v>
      </c>
      <c r="M27" s="164" t="s">
        <v>4</v>
      </c>
      <c r="N27" s="151"/>
      <c r="O27" s="152"/>
      <c r="P27" s="388" t="s">
        <v>482</v>
      </c>
      <c r="Q27" s="13"/>
      <c r="R27" s="359" t="s">
        <v>2</v>
      </c>
      <c r="S27" s="367"/>
      <c r="T27" s="273" t="s">
        <v>479</v>
      </c>
      <c r="U27" s="164" t="s">
        <v>4</v>
      </c>
      <c r="V27" s="16">
        <v>6</v>
      </c>
      <c r="W27" s="152">
        <f>V27*5</f>
        <v>30</v>
      </c>
      <c r="X27" s="283" t="s">
        <v>483</v>
      </c>
      <c r="Y27" s="125"/>
      <c r="Z27" s="359" t="s">
        <v>2</v>
      </c>
      <c r="AA27" s="367"/>
      <c r="AB27" s="273" t="s">
        <v>479</v>
      </c>
      <c r="AC27" s="164" t="s">
        <v>4</v>
      </c>
      <c r="AD27" s="16">
        <v>44.5</v>
      </c>
      <c r="AE27" s="19">
        <f t="shared" si="5"/>
        <v>222.5</v>
      </c>
      <c r="AF27" s="283" t="s">
        <v>376</v>
      </c>
      <c r="AG27" s="125"/>
      <c r="AH27" s="359" t="s">
        <v>2</v>
      </c>
      <c r="AI27" s="367"/>
      <c r="AJ27" s="273" t="s">
        <v>479</v>
      </c>
      <c r="AK27" s="164" t="s">
        <v>4</v>
      </c>
      <c r="AL27" s="16">
        <v>52.7</v>
      </c>
      <c r="AM27" s="19">
        <f t="shared" si="6"/>
        <v>263.5</v>
      </c>
      <c r="AN27" s="283" t="s">
        <v>376</v>
      </c>
      <c r="AP27" s="359" t="s">
        <v>2</v>
      </c>
      <c r="AQ27" s="367"/>
      <c r="AR27" s="273" t="s">
        <v>479</v>
      </c>
      <c r="AS27" s="164" t="s">
        <v>4</v>
      </c>
      <c r="AT27" s="151">
        <v>16.600000000000001</v>
      </c>
      <c r="AU27" s="152">
        <f t="shared" si="7"/>
        <v>83</v>
      </c>
      <c r="AV27" s="388" t="s">
        <v>462</v>
      </c>
      <c r="AX27" s="359" t="s">
        <v>2</v>
      </c>
      <c r="AY27" s="367"/>
      <c r="AZ27" s="273" t="s">
        <v>479</v>
      </c>
      <c r="BA27" s="164" t="s">
        <v>4</v>
      </c>
      <c r="BB27" s="16">
        <v>14</v>
      </c>
      <c r="BC27" s="19">
        <f t="shared" si="8"/>
        <v>70</v>
      </c>
      <c r="BD27" s="283" t="s">
        <v>382</v>
      </c>
      <c r="BF27" s="380" t="s">
        <v>9</v>
      </c>
      <c r="BG27" s="406"/>
      <c r="BH27" s="412" t="s">
        <v>479</v>
      </c>
      <c r="BI27" s="164" t="s">
        <v>4</v>
      </c>
      <c r="BJ27" s="16">
        <v>1.2</v>
      </c>
      <c r="BK27" s="19">
        <f>BJ27*125</f>
        <v>150</v>
      </c>
      <c r="BL27" s="283" t="s">
        <v>463</v>
      </c>
      <c r="BN27" s="384"/>
      <c r="BO27" s="384"/>
      <c r="BP27" s="384"/>
      <c r="BQ27" s="96"/>
      <c r="BR27" s="96"/>
      <c r="BS27" s="124"/>
      <c r="BT27" s="382"/>
      <c r="BV27" s="384"/>
      <c r="BW27" s="384"/>
      <c r="BX27" s="384"/>
      <c r="BY27" s="96"/>
      <c r="BZ27" s="96"/>
      <c r="CA27" s="124"/>
      <c r="CB27" s="382"/>
      <c r="CD27" s="384"/>
      <c r="CE27" s="384"/>
      <c r="CF27" s="384"/>
      <c r="CG27" s="96"/>
      <c r="CH27" s="96"/>
      <c r="CI27" s="124"/>
      <c r="CJ27" s="382"/>
      <c r="CL27" s="384"/>
      <c r="CM27" s="384"/>
      <c r="CN27" s="384"/>
      <c r="CO27" s="96"/>
      <c r="CP27" s="96"/>
      <c r="CQ27" s="124"/>
      <c r="CR27" s="382"/>
    </row>
    <row r="28" spans="1:96" ht="15" customHeight="1" x14ac:dyDescent="0.25">
      <c r="A28" s="13"/>
      <c r="B28" s="361"/>
      <c r="C28" s="368"/>
      <c r="D28" s="274"/>
      <c r="E28" s="21" t="s">
        <v>5</v>
      </c>
      <c r="F28" s="83"/>
      <c r="G28" s="23"/>
      <c r="H28" s="388"/>
      <c r="I28" s="13"/>
      <c r="J28" s="376"/>
      <c r="K28" s="377"/>
      <c r="L28" s="413"/>
      <c r="M28" s="165" t="s">
        <v>5</v>
      </c>
      <c r="N28" s="153"/>
      <c r="O28" s="154"/>
      <c r="P28" s="388"/>
      <c r="Q28" s="13"/>
      <c r="R28" s="361"/>
      <c r="S28" s="368"/>
      <c r="T28" s="274"/>
      <c r="U28" s="165" t="s">
        <v>5</v>
      </c>
      <c r="V28" s="83">
        <v>6</v>
      </c>
      <c r="W28" s="154">
        <f>V28*5</f>
        <v>30</v>
      </c>
      <c r="X28" s="283"/>
      <c r="Y28" s="125"/>
      <c r="Z28" s="361"/>
      <c r="AA28" s="368"/>
      <c r="AB28" s="274"/>
      <c r="AC28" s="165" t="s">
        <v>5</v>
      </c>
      <c r="AD28" s="83">
        <v>44.5</v>
      </c>
      <c r="AE28" s="25">
        <f t="shared" si="5"/>
        <v>222.5</v>
      </c>
      <c r="AF28" s="283"/>
      <c r="AG28" s="125"/>
      <c r="AH28" s="361"/>
      <c r="AI28" s="368"/>
      <c r="AJ28" s="274"/>
      <c r="AK28" s="165" t="s">
        <v>5</v>
      </c>
      <c r="AL28" s="83">
        <v>52.7</v>
      </c>
      <c r="AM28" s="25">
        <f t="shared" si="6"/>
        <v>263.5</v>
      </c>
      <c r="AN28" s="283"/>
      <c r="AP28" s="361"/>
      <c r="AQ28" s="368"/>
      <c r="AR28" s="274"/>
      <c r="AS28" s="165" t="s">
        <v>5</v>
      </c>
      <c r="AT28" s="153">
        <v>16.600000000000001</v>
      </c>
      <c r="AU28" s="154">
        <f t="shared" si="7"/>
        <v>83</v>
      </c>
      <c r="AV28" s="388"/>
      <c r="AX28" s="361"/>
      <c r="AY28" s="368"/>
      <c r="AZ28" s="274"/>
      <c r="BA28" s="165" t="s">
        <v>5</v>
      </c>
      <c r="BB28" s="83">
        <v>14</v>
      </c>
      <c r="BC28" s="25">
        <f t="shared" si="8"/>
        <v>70</v>
      </c>
      <c r="BD28" s="283"/>
      <c r="BF28" s="376"/>
      <c r="BG28" s="407"/>
      <c r="BH28" s="413"/>
      <c r="BI28" s="165" t="s">
        <v>5</v>
      </c>
      <c r="BJ28" s="83">
        <v>1.2</v>
      </c>
      <c r="BK28" s="25">
        <f t="shared" si="4"/>
        <v>150</v>
      </c>
      <c r="BL28" s="283"/>
      <c r="BN28" s="384"/>
      <c r="BO28" s="384"/>
      <c r="BP28" s="384"/>
      <c r="BQ28" s="96"/>
      <c r="BR28" s="96"/>
      <c r="BS28" s="124"/>
      <c r="BT28" s="382"/>
      <c r="BV28" s="384"/>
      <c r="BW28" s="384"/>
      <c r="BX28" s="384"/>
      <c r="BY28" s="96"/>
      <c r="BZ28" s="96"/>
      <c r="CA28" s="124"/>
      <c r="CB28" s="382"/>
      <c r="CD28" s="384"/>
      <c r="CE28" s="384"/>
      <c r="CF28" s="384"/>
      <c r="CG28" s="96"/>
      <c r="CH28" s="96"/>
      <c r="CI28" s="124"/>
      <c r="CJ28" s="382"/>
      <c r="CL28" s="384"/>
      <c r="CM28" s="384"/>
      <c r="CN28" s="384"/>
      <c r="CO28" s="96"/>
      <c r="CP28" s="96"/>
      <c r="CQ28" s="124"/>
      <c r="CR28" s="382"/>
    </row>
    <row r="29" spans="1:96" ht="15" customHeight="1" x14ac:dyDescent="0.25">
      <c r="A29" s="13"/>
      <c r="B29" s="361"/>
      <c r="C29" s="368"/>
      <c r="D29" s="274"/>
      <c r="E29" s="21" t="s">
        <v>6</v>
      </c>
      <c r="F29" s="16">
        <v>2.5</v>
      </c>
      <c r="G29" s="23">
        <v>12.5</v>
      </c>
      <c r="H29" s="388"/>
      <c r="I29" s="13"/>
      <c r="J29" s="376"/>
      <c r="K29" s="377"/>
      <c r="L29" s="413"/>
      <c r="M29" s="165" t="s">
        <v>6</v>
      </c>
      <c r="N29" s="151"/>
      <c r="O29" s="154"/>
      <c r="P29" s="388"/>
      <c r="Q29" s="13"/>
      <c r="R29" s="361"/>
      <c r="S29" s="368"/>
      <c r="T29" s="274"/>
      <c r="U29" s="165" t="s">
        <v>6</v>
      </c>
      <c r="V29" s="83">
        <v>6</v>
      </c>
      <c r="W29" s="154">
        <f>V29*5</f>
        <v>30</v>
      </c>
      <c r="X29" s="283"/>
      <c r="Y29" s="125"/>
      <c r="Z29" s="361"/>
      <c r="AA29" s="368"/>
      <c r="AB29" s="274"/>
      <c r="AC29" s="165" t="s">
        <v>6</v>
      </c>
      <c r="AD29" s="83">
        <v>44.5</v>
      </c>
      <c r="AE29" s="25">
        <f t="shared" si="5"/>
        <v>222.5</v>
      </c>
      <c r="AF29" s="283"/>
      <c r="AG29" s="125"/>
      <c r="AH29" s="361"/>
      <c r="AI29" s="368"/>
      <c r="AJ29" s="274"/>
      <c r="AK29" s="165" t="s">
        <v>6</v>
      </c>
      <c r="AL29" s="83">
        <v>52.7</v>
      </c>
      <c r="AM29" s="25">
        <f t="shared" si="6"/>
        <v>263.5</v>
      </c>
      <c r="AN29" s="283"/>
      <c r="AP29" s="361"/>
      <c r="AQ29" s="368"/>
      <c r="AR29" s="274"/>
      <c r="AS29" s="165" t="s">
        <v>6</v>
      </c>
      <c r="AT29" s="151">
        <v>16.600000000000001</v>
      </c>
      <c r="AU29" s="154">
        <f t="shared" si="7"/>
        <v>83</v>
      </c>
      <c r="AV29" s="388"/>
      <c r="AX29" s="361"/>
      <c r="AY29" s="368"/>
      <c r="AZ29" s="274"/>
      <c r="BA29" s="165" t="s">
        <v>6</v>
      </c>
      <c r="BB29" s="83">
        <v>14</v>
      </c>
      <c r="BC29" s="25">
        <f t="shared" si="8"/>
        <v>70</v>
      </c>
      <c r="BD29" s="283"/>
      <c r="BF29" s="376"/>
      <c r="BG29" s="407"/>
      <c r="BH29" s="413"/>
      <c r="BI29" s="165" t="s">
        <v>6</v>
      </c>
      <c r="BJ29" s="83">
        <v>1.2</v>
      </c>
      <c r="BK29" s="25">
        <f t="shared" si="4"/>
        <v>150</v>
      </c>
      <c r="BL29" s="283"/>
      <c r="BN29" s="384"/>
      <c r="BO29" s="384"/>
      <c r="BP29" s="384"/>
      <c r="BQ29" s="96"/>
      <c r="BR29" s="96"/>
      <c r="BS29" s="124"/>
      <c r="BT29" s="382"/>
      <c r="BV29" s="384"/>
      <c r="BW29" s="384"/>
      <c r="BX29" s="384"/>
      <c r="BY29" s="96"/>
      <c r="BZ29" s="110"/>
      <c r="CA29" s="112"/>
      <c r="CB29" s="382"/>
      <c r="CD29" s="384"/>
      <c r="CE29" s="384"/>
      <c r="CF29" s="384"/>
      <c r="CG29" s="96"/>
      <c r="CH29" s="110"/>
      <c r="CI29" s="112"/>
      <c r="CJ29" s="382"/>
      <c r="CL29" s="384"/>
      <c r="CM29" s="384"/>
      <c r="CN29" s="384"/>
      <c r="CO29" s="96"/>
      <c r="CP29" s="110"/>
      <c r="CQ29" s="112"/>
      <c r="CR29" s="382"/>
    </row>
    <row r="30" spans="1:96" ht="15" customHeight="1" x14ac:dyDescent="0.25">
      <c r="A30" s="13"/>
      <c r="B30" s="361"/>
      <c r="C30" s="368"/>
      <c r="D30" s="274"/>
      <c r="E30" s="21" t="s">
        <v>5</v>
      </c>
      <c r="F30" s="83">
        <v>2.5</v>
      </c>
      <c r="G30" s="23">
        <v>12.5</v>
      </c>
      <c r="H30" s="388"/>
      <c r="I30" s="13"/>
      <c r="J30" s="376"/>
      <c r="K30" s="377"/>
      <c r="L30" s="413"/>
      <c r="M30" s="165" t="s">
        <v>5</v>
      </c>
      <c r="N30" s="153"/>
      <c r="O30" s="154"/>
      <c r="P30" s="388"/>
      <c r="Q30" s="13"/>
      <c r="R30" s="361"/>
      <c r="S30" s="368"/>
      <c r="T30" s="274"/>
      <c r="U30" s="165" t="s">
        <v>5</v>
      </c>
      <c r="V30" s="83">
        <v>6</v>
      </c>
      <c r="W30" s="166">
        <f>V30*5</f>
        <v>30</v>
      </c>
      <c r="X30" s="283"/>
      <c r="Y30" s="125"/>
      <c r="Z30" s="361"/>
      <c r="AA30" s="368"/>
      <c r="AB30" s="274"/>
      <c r="AC30" s="165" t="s">
        <v>5</v>
      </c>
      <c r="AD30" s="83">
        <v>44.5</v>
      </c>
      <c r="AE30" s="25">
        <f t="shared" si="5"/>
        <v>222.5</v>
      </c>
      <c r="AF30" s="283"/>
      <c r="AG30" s="125"/>
      <c r="AH30" s="361"/>
      <c r="AI30" s="368"/>
      <c r="AJ30" s="274"/>
      <c r="AK30" s="165" t="s">
        <v>5</v>
      </c>
      <c r="AL30" s="83">
        <v>52.7</v>
      </c>
      <c r="AM30" s="25">
        <f t="shared" si="6"/>
        <v>263.5</v>
      </c>
      <c r="AN30" s="283"/>
      <c r="AP30" s="361"/>
      <c r="AQ30" s="368"/>
      <c r="AR30" s="274"/>
      <c r="AS30" s="165" t="s">
        <v>5</v>
      </c>
      <c r="AT30" s="153">
        <v>16.600000000000001</v>
      </c>
      <c r="AU30" s="166">
        <f t="shared" si="7"/>
        <v>83</v>
      </c>
      <c r="AV30" s="388"/>
      <c r="AX30" s="361"/>
      <c r="AY30" s="368"/>
      <c r="AZ30" s="274"/>
      <c r="BA30" s="165" t="s">
        <v>5</v>
      </c>
      <c r="BB30" s="83">
        <v>14</v>
      </c>
      <c r="BC30" s="25">
        <f t="shared" si="8"/>
        <v>70</v>
      </c>
      <c r="BD30" s="283"/>
      <c r="BF30" s="376"/>
      <c r="BG30" s="407"/>
      <c r="BH30" s="413"/>
      <c r="BI30" s="165" t="s">
        <v>5</v>
      </c>
      <c r="BJ30" s="83">
        <v>1.2</v>
      </c>
      <c r="BK30" s="25">
        <f t="shared" si="4"/>
        <v>150</v>
      </c>
      <c r="BL30" s="283"/>
      <c r="BN30" s="384"/>
      <c r="BO30" s="384"/>
      <c r="BP30" s="384"/>
      <c r="BQ30" s="96"/>
      <c r="BR30" s="96"/>
      <c r="BS30" s="124"/>
      <c r="BT30" s="382"/>
      <c r="BV30" s="384"/>
      <c r="BW30" s="384"/>
      <c r="BX30" s="384"/>
      <c r="BY30" s="96"/>
      <c r="BZ30" s="96"/>
      <c r="CA30" s="124"/>
      <c r="CB30" s="382"/>
      <c r="CD30" s="384"/>
      <c r="CE30" s="384"/>
      <c r="CF30" s="384"/>
      <c r="CG30" s="96"/>
      <c r="CH30" s="96"/>
      <c r="CI30" s="124"/>
      <c r="CJ30" s="382"/>
      <c r="CL30" s="384"/>
      <c r="CM30" s="384"/>
      <c r="CN30" s="384"/>
      <c r="CO30" s="96"/>
      <c r="CP30" s="96"/>
      <c r="CQ30" s="124"/>
      <c r="CR30" s="382"/>
    </row>
    <row r="31" spans="1:96" ht="15" customHeight="1" x14ac:dyDescent="0.25">
      <c r="A31" s="13"/>
      <c r="B31" s="361"/>
      <c r="C31" s="368"/>
      <c r="D31" s="274"/>
      <c r="E31" s="21" t="s">
        <v>7</v>
      </c>
      <c r="F31" s="16">
        <v>2.5</v>
      </c>
      <c r="G31" s="23">
        <v>12.5</v>
      </c>
      <c r="H31" s="388"/>
      <c r="I31" s="13"/>
      <c r="J31" s="376"/>
      <c r="K31" s="377"/>
      <c r="L31" s="413"/>
      <c r="M31" s="165" t="s">
        <v>7</v>
      </c>
      <c r="N31" s="151">
        <v>1.2</v>
      </c>
      <c r="O31" s="154">
        <f>N31*125</f>
        <v>150</v>
      </c>
      <c r="P31" s="388"/>
      <c r="Q31" s="13"/>
      <c r="R31" s="361"/>
      <c r="S31" s="368"/>
      <c r="T31" s="274"/>
      <c r="U31" s="165" t="s">
        <v>7</v>
      </c>
      <c r="V31" s="83">
        <v>6</v>
      </c>
      <c r="W31" s="166">
        <f>V31*5</f>
        <v>30</v>
      </c>
      <c r="X31" s="283"/>
      <c r="Y31" s="125"/>
      <c r="Z31" s="361"/>
      <c r="AA31" s="368"/>
      <c r="AB31" s="274"/>
      <c r="AC31" s="165" t="s">
        <v>7</v>
      </c>
      <c r="AD31" s="83">
        <v>44.5</v>
      </c>
      <c r="AE31" s="25">
        <f t="shared" si="5"/>
        <v>222.5</v>
      </c>
      <c r="AF31" s="283"/>
      <c r="AG31" s="125"/>
      <c r="AH31" s="361"/>
      <c r="AI31" s="368"/>
      <c r="AJ31" s="274"/>
      <c r="AK31" s="165" t="s">
        <v>7</v>
      </c>
      <c r="AL31" s="83">
        <v>52.7</v>
      </c>
      <c r="AM31" s="25">
        <f t="shared" si="6"/>
        <v>263.5</v>
      </c>
      <c r="AN31" s="283"/>
      <c r="AP31" s="361"/>
      <c r="AQ31" s="368"/>
      <c r="AR31" s="274"/>
      <c r="AS31" s="165" t="s">
        <v>7</v>
      </c>
      <c r="AT31" s="151">
        <v>16.600000000000001</v>
      </c>
      <c r="AU31" s="166">
        <f t="shared" si="7"/>
        <v>83</v>
      </c>
      <c r="AV31" s="388"/>
      <c r="AX31" s="361"/>
      <c r="AY31" s="368"/>
      <c r="AZ31" s="274"/>
      <c r="BA31" s="165" t="s">
        <v>7</v>
      </c>
      <c r="BB31" s="83">
        <v>14</v>
      </c>
      <c r="BC31" s="25">
        <f t="shared" si="8"/>
        <v>70</v>
      </c>
      <c r="BD31" s="283"/>
      <c r="BF31" s="376"/>
      <c r="BG31" s="407"/>
      <c r="BH31" s="413"/>
      <c r="BI31" s="165" t="s">
        <v>7</v>
      </c>
      <c r="BJ31" s="83">
        <v>1.2</v>
      </c>
      <c r="BK31" s="25">
        <f t="shared" si="4"/>
        <v>150</v>
      </c>
      <c r="BL31" s="283"/>
      <c r="BN31" s="384"/>
      <c r="BO31" s="384"/>
      <c r="BP31" s="384"/>
      <c r="BQ31" s="96"/>
      <c r="BR31" s="96"/>
      <c r="BS31" s="124"/>
      <c r="BT31" s="382"/>
      <c r="BV31" s="384"/>
      <c r="BW31" s="384"/>
      <c r="BX31" s="384"/>
      <c r="BY31" s="96"/>
      <c r="BZ31" s="96"/>
      <c r="CA31" s="112"/>
      <c r="CB31" s="382"/>
      <c r="CD31" s="384"/>
      <c r="CE31" s="384"/>
      <c r="CF31" s="384"/>
      <c r="CG31" s="96"/>
      <c r="CH31" s="96"/>
      <c r="CI31" s="112"/>
      <c r="CJ31" s="382"/>
      <c r="CL31" s="384"/>
      <c r="CM31" s="384"/>
      <c r="CN31" s="384"/>
      <c r="CO31" s="96"/>
      <c r="CP31" s="96"/>
      <c r="CQ31" s="112"/>
      <c r="CR31" s="382"/>
    </row>
    <row r="32" spans="1:96" ht="15" customHeight="1" x14ac:dyDescent="0.25">
      <c r="A32" s="13"/>
      <c r="B32" s="361"/>
      <c r="C32" s="368"/>
      <c r="D32" s="274"/>
      <c r="E32" s="27" t="s">
        <v>8</v>
      </c>
      <c r="F32" s="22"/>
      <c r="G32" s="23"/>
      <c r="H32" s="388"/>
      <c r="I32" s="13"/>
      <c r="J32" s="376"/>
      <c r="K32" s="377"/>
      <c r="L32" s="413"/>
      <c r="M32" s="168" t="s">
        <v>8</v>
      </c>
      <c r="N32" s="156"/>
      <c r="O32" s="154"/>
      <c r="P32" s="388"/>
      <c r="Q32" s="13"/>
      <c r="R32" s="361"/>
      <c r="S32" s="368"/>
      <c r="T32" s="274"/>
      <c r="U32" s="168" t="s">
        <v>8</v>
      </c>
      <c r="V32" s="22"/>
      <c r="W32" s="154"/>
      <c r="X32" s="283"/>
      <c r="Y32" s="125"/>
      <c r="Z32" s="361"/>
      <c r="AA32" s="368"/>
      <c r="AB32" s="274"/>
      <c r="AC32" s="168" t="s">
        <v>8</v>
      </c>
      <c r="AD32" s="22">
        <v>44.5</v>
      </c>
      <c r="AE32" s="25">
        <f t="shared" si="5"/>
        <v>222.5</v>
      </c>
      <c r="AF32" s="283"/>
      <c r="AG32" s="125"/>
      <c r="AH32" s="361"/>
      <c r="AI32" s="368"/>
      <c r="AJ32" s="274"/>
      <c r="AK32" s="168" t="s">
        <v>8</v>
      </c>
      <c r="AL32" s="22">
        <v>52.7</v>
      </c>
      <c r="AM32" s="25">
        <f t="shared" si="6"/>
        <v>263.5</v>
      </c>
      <c r="AN32" s="283"/>
      <c r="AP32" s="361"/>
      <c r="AQ32" s="368"/>
      <c r="AR32" s="274"/>
      <c r="AS32" s="168" t="s">
        <v>8</v>
      </c>
      <c r="AT32" s="156">
        <v>16.600000000000001</v>
      </c>
      <c r="AU32" s="154">
        <f t="shared" si="7"/>
        <v>83</v>
      </c>
      <c r="AV32" s="388"/>
      <c r="AX32" s="361"/>
      <c r="AY32" s="368"/>
      <c r="AZ32" s="274"/>
      <c r="BA32" s="168" t="s">
        <v>8</v>
      </c>
      <c r="BB32" s="22">
        <v>12</v>
      </c>
      <c r="BC32" s="25">
        <f t="shared" si="8"/>
        <v>60</v>
      </c>
      <c r="BD32" s="283"/>
      <c r="BF32" s="376"/>
      <c r="BG32" s="407"/>
      <c r="BH32" s="413"/>
      <c r="BI32" s="168" t="s">
        <v>8</v>
      </c>
      <c r="BJ32" s="22"/>
      <c r="BK32" s="25"/>
      <c r="BL32" s="283"/>
      <c r="BN32" s="384"/>
      <c r="BO32" s="384"/>
      <c r="BP32" s="384"/>
      <c r="BQ32" s="96"/>
      <c r="BR32" s="96"/>
      <c r="BS32" s="124"/>
      <c r="BT32" s="382"/>
      <c r="BV32" s="384"/>
      <c r="BW32" s="384"/>
      <c r="BX32" s="384"/>
      <c r="BY32" s="96"/>
      <c r="BZ32" s="96"/>
      <c r="CA32" s="124"/>
      <c r="CB32" s="382"/>
      <c r="CD32" s="384"/>
      <c r="CE32" s="384"/>
      <c r="CF32" s="384"/>
      <c r="CG32" s="96"/>
      <c r="CH32" s="96"/>
      <c r="CI32" s="124"/>
      <c r="CJ32" s="382"/>
      <c r="CL32" s="384"/>
      <c r="CM32" s="384"/>
      <c r="CN32" s="384"/>
      <c r="CO32" s="96"/>
      <c r="CP32" s="96"/>
      <c r="CQ32" s="124"/>
      <c r="CR32" s="382"/>
    </row>
    <row r="33" spans="1:96" ht="15" customHeight="1" thickBot="1" x14ac:dyDescent="0.3">
      <c r="A33" s="13"/>
      <c r="B33" s="363"/>
      <c r="C33" s="369"/>
      <c r="D33" s="275"/>
      <c r="E33" s="35" t="s">
        <v>8</v>
      </c>
      <c r="F33" s="28"/>
      <c r="G33" s="205"/>
      <c r="H33" s="389"/>
      <c r="I33" s="13"/>
      <c r="J33" s="378"/>
      <c r="K33" s="379"/>
      <c r="L33" s="414"/>
      <c r="M33" s="169" t="s">
        <v>8</v>
      </c>
      <c r="N33" s="157"/>
      <c r="O33" s="158"/>
      <c r="P33" s="389"/>
      <c r="Q33" s="13"/>
      <c r="R33" s="363"/>
      <c r="S33" s="369"/>
      <c r="T33" s="275"/>
      <c r="U33" s="169" t="s">
        <v>8</v>
      </c>
      <c r="V33" s="28"/>
      <c r="W33" s="158"/>
      <c r="X33" s="284"/>
      <c r="Y33" s="125"/>
      <c r="Z33" s="363"/>
      <c r="AA33" s="369"/>
      <c r="AB33" s="275"/>
      <c r="AC33" s="169" t="s">
        <v>8</v>
      </c>
      <c r="AD33" s="28">
        <v>44.5</v>
      </c>
      <c r="AE33" s="29">
        <f t="shared" si="5"/>
        <v>222.5</v>
      </c>
      <c r="AF33" s="284"/>
      <c r="AG33" s="125"/>
      <c r="AH33" s="363"/>
      <c r="AI33" s="369"/>
      <c r="AJ33" s="275"/>
      <c r="AK33" s="169" t="s">
        <v>8</v>
      </c>
      <c r="AL33" s="28">
        <v>52.7</v>
      </c>
      <c r="AM33" s="29">
        <f t="shared" si="6"/>
        <v>263.5</v>
      </c>
      <c r="AN33" s="284"/>
      <c r="AP33" s="363"/>
      <c r="AQ33" s="369"/>
      <c r="AR33" s="275"/>
      <c r="AS33" s="169" t="s">
        <v>8</v>
      </c>
      <c r="AT33" s="157">
        <v>16.600000000000001</v>
      </c>
      <c r="AU33" s="158">
        <f t="shared" si="7"/>
        <v>83</v>
      </c>
      <c r="AV33" s="389"/>
      <c r="AX33" s="363"/>
      <c r="AY33" s="369"/>
      <c r="AZ33" s="275"/>
      <c r="BA33" s="169" t="s">
        <v>8</v>
      </c>
      <c r="BB33" s="28">
        <v>12</v>
      </c>
      <c r="BC33" s="29">
        <f t="shared" si="8"/>
        <v>60</v>
      </c>
      <c r="BD33" s="284"/>
      <c r="BF33" s="378"/>
      <c r="BG33" s="408"/>
      <c r="BH33" s="414"/>
      <c r="BI33" s="169" t="s">
        <v>8</v>
      </c>
      <c r="BJ33" s="28"/>
      <c r="BK33" s="29"/>
      <c r="BL33" s="284"/>
      <c r="BN33" s="384"/>
      <c r="BO33" s="384"/>
      <c r="BP33" s="384"/>
      <c r="BQ33" s="96"/>
      <c r="BR33" s="96"/>
      <c r="BS33" s="124"/>
      <c r="BT33" s="382"/>
      <c r="BV33" s="384"/>
      <c r="BW33" s="384"/>
      <c r="BX33" s="384"/>
      <c r="BY33" s="96"/>
      <c r="BZ33" s="96"/>
      <c r="CA33" s="124"/>
      <c r="CB33" s="382"/>
      <c r="CD33" s="384"/>
      <c r="CE33" s="384"/>
      <c r="CF33" s="384"/>
      <c r="CG33" s="96"/>
      <c r="CH33" s="96"/>
      <c r="CI33" s="124"/>
      <c r="CJ33" s="382"/>
      <c r="CL33" s="384"/>
      <c r="CM33" s="384"/>
      <c r="CN33" s="384"/>
      <c r="CO33" s="96"/>
      <c r="CP33" s="96"/>
      <c r="CQ33" s="124"/>
      <c r="CR33" s="382"/>
    </row>
    <row r="34" spans="1:96" ht="15" customHeight="1" x14ac:dyDescent="0.25">
      <c r="A34" s="13"/>
      <c r="B34" s="359" t="s">
        <v>2</v>
      </c>
      <c r="C34" s="367"/>
      <c r="D34" s="273" t="s">
        <v>480</v>
      </c>
      <c r="E34" s="30" t="s">
        <v>4</v>
      </c>
      <c r="F34" s="16">
        <v>2.5</v>
      </c>
      <c r="G34" s="17">
        <v>12.5</v>
      </c>
      <c r="H34" s="415" t="s">
        <v>481</v>
      </c>
      <c r="I34" s="13"/>
      <c r="J34" s="380" t="s">
        <v>9</v>
      </c>
      <c r="K34" s="381"/>
      <c r="L34" s="412" t="s">
        <v>480</v>
      </c>
      <c r="M34" s="164" t="s">
        <v>4</v>
      </c>
      <c r="N34" s="151"/>
      <c r="O34" s="152"/>
      <c r="P34" s="388" t="s">
        <v>482</v>
      </c>
      <c r="Q34" s="13"/>
      <c r="R34" s="359" t="s">
        <v>2</v>
      </c>
      <c r="S34" s="367"/>
      <c r="T34" s="273" t="s">
        <v>480</v>
      </c>
      <c r="U34" s="164" t="s">
        <v>4</v>
      </c>
      <c r="V34" s="16">
        <v>6</v>
      </c>
      <c r="W34" s="152">
        <f>V34*5</f>
        <v>30</v>
      </c>
      <c r="X34" s="283" t="s">
        <v>483</v>
      </c>
      <c r="Y34" s="125"/>
      <c r="Z34" s="359" t="s">
        <v>2</v>
      </c>
      <c r="AA34" s="367"/>
      <c r="AB34" s="273" t="s">
        <v>480</v>
      </c>
      <c r="AC34" s="164" t="s">
        <v>4</v>
      </c>
      <c r="AD34" s="16">
        <v>44.5</v>
      </c>
      <c r="AE34" s="19">
        <f t="shared" si="5"/>
        <v>222.5</v>
      </c>
      <c r="AF34" s="283" t="s">
        <v>376</v>
      </c>
      <c r="AG34" s="125"/>
      <c r="AH34" s="359" t="s">
        <v>2</v>
      </c>
      <c r="AI34" s="367"/>
      <c r="AJ34" s="273" t="s">
        <v>480</v>
      </c>
      <c r="AK34" s="164" t="s">
        <v>4</v>
      </c>
      <c r="AL34" s="16">
        <v>52.7</v>
      </c>
      <c r="AM34" s="19">
        <f t="shared" si="6"/>
        <v>263.5</v>
      </c>
      <c r="AN34" s="283" t="s">
        <v>376</v>
      </c>
      <c r="AP34" s="359" t="s">
        <v>2</v>
      </c>
      <c r="AQ34" s="367"/>
      <c r="AR34" s="273" t="s">
        <v>480</v>
      </c>
      <c r="AS34" s="164" t="s">
        <v>4</v>
      </c>
      <c r="AT34" s="151">
        <v>16.600000000000001</v>
      </c>
      <c r="AU34" s="152">
        <f t="shared" si="7"/>
        <v>83</v>
      </c>
      <c r="AV34" s="388" t="s">
        <v>462</v>
      </c>
      <c r="AX34" s="359" t="s">
        <v>2</v>
      </c>
      <c r="AY34" s="367"/>
      <c r="AZ34" s="273" t="s">
        <v>480</v>
      </c>
      <c r="BA34" s="164" t="s">
        <v>4</v>
      </c>
      <c r="BB34" s="16">
        <v>14</v>
      </c>
      <c r="BC34" s="19">
        <f t="shared" si="8"/>
        <v>70</v>
      </c>
      <c r="BD34" s="283" t="s">
        <v>382</v>
      </c>
      <c r="BF34" s="380" t="s">
        <v>9</v>
      </c>
      <c r="BG34" s="406"/>
      <c r="BH34" s="412" t="s">
        <v>480</v>
      </c>
      <c r="BI34" s="164" t="s">
        <v>4</v>
      </c>
      <c r="BJ34" s="16">
        <v>1.2</v>
      </c>
      <c r="BK34" s="19">
        <f>BJ34*125</f>
        <v>150</v>
      </c>
      <c r="BL34" s="283" t="s">
        <v>463</v>
      </c>
      <c r="BN34" s="384"/>
      <c r="BO34" s="384"/>
      <c r="BP34" s="384"/>
      <c r="BQ34" s="96"/>
      <c r="BR34" s="96"/>
      <c r="BS34" s="124"/>
      <c r="BT34" s="382"/>
      <c r="BV34" s="384"/>
      <c r="BW34" s="384"/>
      <c r="BX34" s="384"/>
      <c r="BY34" s="96"/>
      <c r="BZ34" s="96"/>
      <c r="CA34" s="124"/>
      <c r="CB34" s="382"/>
      <c r="CD34" s="384"/>
      <c r="CE34" s="384"/>
      <c r="CF34" s="384"/>
      <c r="CG34" s="96"/>
      <c r="CH34" s="96"/>
      <c r="CI34" s="124"/>
      <c r="CJ34" s="382"/>
      <c r="CL34" s="384"/>
      <c r="CM34" s="384"/>
      <c r="CN34" s="384"/>
      <c r="CO34" s="96"/>
      <c r="CP34" s="96"/>
      <c r="CQ34" s="124"/>
      <c r="CR34" s="382"/>
    </row>
    <row r="35" spans="1:96" ht="15" customHeight="1" x14ac:dyDescent="0.25">
      <c r="A35" s="13"/>
      <c r="B35" s="361"/>
      <c r="C35" s="368"/>
      <c r="D35" s="274"/>
      <c r="E35" s="21" t="s">
        <v>5</v>
      </c>
      <c r="F35" s="83"/>
      <c r="G35" s="23"/>
      <c r="H35" s="388"/>
      <c r="I35" s="13"/>
      <c r="J35" s="376"/>
      <c r="K35" s="377"/>
      <c r="L35" s="413"/>
      <c r="M35" s="165" t="s">
        <v>5</v>
      </c>
      <c r="N35" s="153"/>
      <c r="O35" s="154"/>
      <c r="P35" s="388"/>
      <c r="Q35" s="13"/>
      <c r="R35" s="361"/>
      <c r="S35" s="368"/>
      <c r="T35" s="274"/>
      <c r="U35" s="165" t="s">
        <v>5</v>
      </c>
      <c r="V35" s="83">
        <v>6</v>
      </c>
      <c r="W35" s="154">
        <f>V35*5</f>
        <v>30</v>
      </c>
      <c r="X35" s="283"/>
      <c r="Y35" s="125"/>
      <c r="Z35" s="361"/>
      <c r="AA35" s="368"/>
      <c r="AB35" s="274"/>
      <c r="AC35" s="165" t="s">
        <v>5</v>
      </c>
      <c r="AD35" s="83">
        <v>44.5</v>
      </c>
      <c r="AE35" s="25">
        <f t="shared" si="5"/>
        <v>222.5</v>
      </c>
      <c r="AF35" s="283"/>
      <c r="AG35" s="125"/>
      <c r="AH35" s="361"/>
      <c r="AI35" s="368"/>
      <c r="AJ35" s="274"/>
      <c r="AK35" s="165" t="s">
        <v>5</v>
      </c>
      <c r="AL35" s="83">
        <v>52.7</v>
      </c>
      <c r="AM35" s="25">
        <f t="shared" si="6"/>
        <v>263.5</v>
      </c>
      <c r="AN35" s="283"/>
      <c r="AP35" s="361"/>
      <c r="AQ35" s="368"/>
      <c r="AR35" s="274"/>
      <c r="AS35" s="165" t="s">
        <v>5</v>
      </c>
      <c r="AT35" s="153">
        <v>16.600000000000001</v>
      </c>
      <c r="AU35" s="154">
        <f t="shared" si="7"/>
        <v>83</v>
      </c>
      <c r="AV35" s="388"/>
      <c r="AX35" s="361"/>
      <c r="AY35" s="368"/>
      <c r="AZ35" s="274"/>
      <c r="BA35" s="165" t="s">
        <v>5</v>
      </c>
      <c r="BB35" s="83">
        <v>14</v>
      </c>
      <c r="BC35" s="25">
        <f t="shared" si="8"/>
        <v>70</v>
      </c>
      <c r="BD35" s="283"/>
      <c r="BF35" s="376"/>
      <c r="BG35" s="407"/>
      <c r="BH35" s="413"/>
      <c r="BI35" s="165" t="s">
        <v>5</v>
      </c>
      <c r="BJ35" s="83">
        <v>1.2</v>
      </c>
      <c r="BK35" s="25">
        <f t="shared" si="4"/>
        <v>150</v>
      </c>
      <c r="BL35" s="283"/>
      <c r="BN35" s="384"/>
      <c r="BO35" s="384"/>
      <c r="BP35" s="384"/>
      <c r="BQ35" s="96"/>
      <c r="BR35" s="96"/>
      <c r="BS35" s="124"/>
      <c r="BT35" s="382"/>
      <c r="BV35" s="384"/>
      <c r="BW35" s="384"/>
      <c r="BX35" s="384"/>
      <c r="BY35" s="96"/>
      <c r="BZ35" s="96"/>
      <c r="CA35" s="124"/>
      <c r="CB35" s="382"/>
      <c r="CD35" s="384"/>
      <c r="CE35" s="384"/>
      <c r="CF35" s="384"/>
      <c r="CG35" s="96"/>
      <c r="CH35" s="96"/>
      <c r="CI35" s="124"/>
      <c r="CJ35" s="382"/>
      <c r="CL35" s="384"/>
      <c r="CM35" s="384"/>
      <c r="CN35" s="384"/>
      <c r="CO35" s="96"/>
      <c r="CP35" s="96"/>
      <c r="CQ35" s="124"/>
      <c r="CR35" s="382"/>
    </row>
    <row r="36" spans="1:96" ht="15" customHeight="1" x14ac:dyDescent="0.25">
      <c r="A36" s="13"/>
      <c r="B36" s="361"/>
      <c r="C36" s="368"/>
      <c r="D36" s="274"/>
      <c r="E36" s="21" t="s">
        <v>6</v>
      </c>
      <c r="F36" s="16">
        <v>2.5</v>
      </c>
      <c r="G36" s="23">
        <v>12.5</v>
      </c>
      <c r="H36" s="388"/>
      <c r="I36" s="13"/>
      <c r="J36" s="376"/>
      <c r="K36" s="377"/>
      <c r="L36" s="413"/>
      <c r="M36" s="165" t="s">
        <v>6</v>
      </c>
      <c r="N36" s="151"/>
      <c r="O36" s="154"/>
      <c r="P36" s="388"/>
      <c r="Q36" s="13"/>
      <c r="R36" s="361"/>
      <c r="S36" s="368"/>
      <c r="T36" s="274"/>
      <c r="U36" s="165" t="s">
        <v>6</v>
      </c>
      <c r="V36" s="83">
        <v>6</v>
      </c>
      <c r="W36" s="154">
        <f>V36*5</f>
        <v>30</v>
      </c>
      <c r="X36" s="283"/>
      <c r="Y36" s="125"/>
      <c r="Z36" s="361"/>
      <c r="AA36" s="368"/>
      <c r="AB36" s="274"/>
      <c r="AC36" s="165" t="s">
        <v>6</v>
      </c>
      <c r="AD36" s="83">
        <v>44.5</v>
      </c>
      <c r="AE36" s="25">
        <f t="shared" si="5"/>
        <v>222.5</v>
      </c>
      <c r="AF36" s="283"/>
      <c r="AG36" s="125"/>
      <c r="AH36" s="361"/>
      <c r="AI36" s="368"/>
      <c r="AJ36" s="274"/>
      <c r="AK36" s="165" t="s">
        <v>6</v>
      </c>
      <c r="AL36" s="83">
        <v>52.7</v>
      </c>
      <c r="AM36" s="25">
        <f t="shared" si="6"/>
        <v>263.5</v>
      </c>
      <c r="AN36" s="283"/>
      <c r="AP36" s="361"/>
      <c r="AQ36" s="368"/>
      <c r="AR36" s="274"/>
      <c r="AS36" s="165" t="s">
        <v>6</v>
      </c>
      <c r="AT36" s="151">
        <v>16.600000000000001</v>
      </c>
      <c r="AU36" s="154">
        <f t="shared" si="7"/>
        <v>83</v>
      </c>
      <c r="AV36" s="388"/>
      <c r="AX36" s="361"/>
      <c r="AY36" s="368"/>
      <c r="AZ36" s="274"/>
      <c r="BA36" s="165" t="s">
        <v>6</v>
      </c>
      <c r="BB36" s="83">
        <v>14</v>
      </c>
      <c r="BC36" s="25">
        <f t="shared" si="8"/>
        <v>70</v>
      </c>
      <c r="BD36" s="283"/>
      <c r="BF36" s="376"/>
      <c r="BG36" s="407"/>
      <c r="BH36" s="413"/>
      <c r="BI36" s="165" t="s">
        <v>6</v>
      </c>
      <c r="BJ36" s="83">
        <v>1.2</v>
      </c>
      <c r="BK36" s="25">
        <f t="shared" si="4"/>
        <v>150</v>
      </c>
      <c r="BL36" s="283"/>
      <c r="BN36" s="384"/>
      <c r="BO36" s="384"/>
      <c r="BP36" s="384"/>
      <c r="BQ36" s="96"/>
      <c r="BR36" s="96"/>
      <c r="BS36" s="124"/>
      <c r="BT36" s="382"/>
      <c r="BV36" s="384"/>
      <c r="BW36" s="384"/>
      <c r="BX36" s="384"/>
      <c r="BY36" s="96"/>
      <c r="BZ36" s="110"/>
      <c r="CA36" s="112"/>
      <c r="CB36" s="382"/>
      <c r="CD36" s="384"/>
      <c r="CE36" s="384"/>
      <c r="CF36" s="384"/>
      <c r="CG36" s="96"/>
      <c r="CH36" s="110"/>
      <c r="CI36" s="112"/>
      <c r="CJ36" s="382"/>
      <c r="CL36" s="384"/>
      <c r="CM36" s="384"/>
      <c r="CN36" s="384"/>
      <c r="CO36" s="96"/>
      <c r="CP36" s="110"/>
      <c r="CQ36" s="112"/>
      <c r="CR36" s="382"/>
    </row>
    <row r="37" spans="1:96" ht="15" customHeight="1" x14ac:dyDescent="0.25">
      <c r="A37" s="13"/>
      <c r="B37" s="361"/>
      <c r="C37" s="368"/>
      <c r="D37" s="274"/>
      <c r="E37" s="21" t="s">
        <v>5</v>
      </c>
      <c r="F37" s="83">
        <v>2.5</v>
      </c>
      <c r="G37" s="23">
        <v>12.5</v>
      </c>
      <c r="H37" s="388"/>
      <c r="I37" s="13"/>
      <c r="J37" s="376"/>
      <c r="K37" s="377"/>
      <c r="L37" s="413"/>
      <c r="M37" s="165" t="s">
        <v>5</v>
      </c>
      <c r="N37" s="153"/>
      <c r="O37" s="154"/>
      <c r="P37" s="388"/>
      <c r="Q37" s="13"/>
      <c r="R37" s="361"/>
      <c r="S37" s="368"/>
      <c r="T37" s="274"/>
      <c r="U37" s="165" t="s">
        <v>5</v>
      </c>
      <c r="V37" s="83">
        <v>6</v>
      </c>
      <c r="W37" s="166">
        <f>V37*5</f>
        <v>30</v>
      </c>
      <c r="X37" s="283"/>
      <c r="Y37" s="125"/>
      <c r="Z37" s="361"/>
      <c r="AA37" s="368"/>
      <c r="AB37" s="274"/>
      <c r="AC37" s="165" t="s">
        <v>5</v>
      </c>
      <c r="AD37" s="83">
        <v>44.5</v>
      </c>
      <c r="AE37" s="25">
        <f t="shared" si="5"/>
        <v>222.5</v>
      </c>
      <c r="AF37" s="283"/>
      <c r="AG37" s="125"/>
      <c r="AH37" s="361"/>
      <c r="AI37" s="368"/>
      <c r="AJ37" s="274"/>
      <c r="AK37" s="165" t="s">
        <v>5</v>
      </c>
      <c r="AL37" s="83">
        <v>52.7</v>
      </c>
      <c r="AM37" s="25">
        <f t="shared" si="6"/>
        <v>263.5</v>
      </c>
      <c r="AN37" s="283"/>
      <c r="AP37" s="361"/>
      <c r="AQ37" s="368"/>
      <c r="AR37" s="274"/>
      <c r="AS37" s="165" t="s">
        <v>5</v>
      </c>
      <c r="AT37" s="153">
        <v>16.600000000000001</v>
      </c>
      <c r="AU37" s="166">
        <f t="shared" si="7"/>
        <v>83</v>
      </c>
      <c r="AV37" s="388"/>
      <c r="AX37" s="361"/>
      <c r="AY37" s="368"/>
      <c r="AZ37" s="274"/>
      <c r="BA37" s="165" t="s">
        <v>5</v>
      </c>
      <c r="BB37" s="83">
        <v>14</v>
      </c>
      <c r="BC37" s="25">
        <f t="shared" si="8"/>
        <v>70</v>
      </c>
      <c r="BD37" s="283"/>
      <c r="BF37" s="376"/>
      <c r="BG37" s="407"/>
      <c r="BH37" s="413"/>
      <c r="BI37" s="165" t="s">
        <v>5</v>
      </c>
      <c r="BJ37" s="83">
        <v>1.2</v>
      </c>
      <c r="BK37" s="25">
        <f t="shared" si="4"/>
        <v>150</v>
      </c>
      <c r="BL37" s="283"/>
      <c r="BN37" s="384"/>
      <c r="BO37" s="384"/>
      <c r="BP37" s="384"/>
      <c r="BQ37" s="96"/>
      <c r="BR37" s="96"/>
      <c r="BS37" s="124"/>
      <c r="BT37" s="382"/>
      <c r="BV37" s="384"/>
      <c r="BW37" s="384"/>
      <c r="BX37" s="384"/>
      <c r="BY37" s="96"/>
      <c r="BZ37" s="96"/>
      <c r="CA37" s="124"/>
      <c r="CB37" s="382"/>
      <c r="CD37" s="384"/>
      <c r="CE37" s="384"/>
      <c r="CF37" s="384"/>
      <c r="CG37" s="96"/>
      <c r="CH37" s="96"/>
      <c r="CI37" s="124"/>
      <c r="CJ37" s="382"/>
      <c r="CL37" s="384"/>
      <c r="CM37" s="384"/>
      <c r="CN37" s="384"/>
      <c r="CO37" s="96"/>
      <c r="CP37" s="96"/>
      <c r="CQ37" s="124"/>
      <c r="CR37" s="382"/>
    </row>
    <row r="38" spans="1:96" ht="15" customHeight="1" x14ac:dyDescent="0.25">
      <c r="A38" s="13"/>
      <c r="B38" s="361"/>
      <c r="C38" s="368"/>
      <c r="D38" s="274"/>
      <c r="E38" s="21" t="s">
        <v>7</v>
      </c>
      <c r="F38" s="16">
        <v>2.5</v>
      </c>
      <c r="G38" s="23">
        <v>12.5</v>
      </c>
      <c r="H38" s="388"/>
      <c r="I38" s="13"/>
      <c r="J38" s="376"/>
      <c r="K38" s="377"/>
      <c r="L38" s="413"/>
      <c r="M38" s="165" t="s">
        <v>7</v>
      </c>
      <c r="N38" s="151">
        <v>1.2</v>
      </c>
      <c r="O38" s="154">
        <f>N38*125</f>
        <v>150</v>
      </c>
      <c r="P38" s="388"/>
      <c r="Q38" s="13"/>
      <c r="R38" s="361"/>
      <c r="S38" s="368"/>
      <c r="T38" s="274"/>
      <c r="U38" s="165" t="s">
        <v>7</v>
      </c>
      <c r="V38" s="83">
        <v>6</v>
      </c>
      <c r="W38" s="166">
        <f>V38*5</f>
        <v>30</v>
      </c>
      <c r="X38" s="283"/>
      <c r="Y38" s="125"/>
      <c r="Z38" s="361"/>
      <c r="AA38" s="368"/>
      <c r="AB38" s="274"/>
      <c r="AC38" s="165" t="s">
        <v>7</v>
      </c>
      <c r="AD38" s="83">
        <v>44.5</v>
      </c>
      <c r="AE38" s="25">
        <f t="shared" si="5"/>
        <v>222.5</v>
      </c>
      <c r="AF38" s="283"/>
      <c r="AG38" s="125"/>
      <c r="AH38" s="361"/>
      <c r="AI38" s="368"/>
      <c r="AJ38" s="274"/>
      <c r="AK38" s="165" t="s">
        <v>7</v>
      </c>
      <c r="AL38" s="83">
        <v>52.7</v>
      </c>
      <c r="AM38" s="25">
        <f t="shared" si="6"/>
        <v>263.5</v>
      </c>
      <c r="AN38" s="283"/>
      <c r="AP38" s="361"/>
      <c r="AQ38" s="368"/>
      <c r="AR38" s="274"/>
      <c r="AS38" s="165" t="s">
        <v>7</v>
      </c>
      <c r="AT38" s="151">
        <v>16.600000000000001</v>
      </c>
      <c r="AU38" s="166">
        <f t="shared" si="7"/>
        <v>83</v>
      </c>
      <c r="AV38" s="388"/>
      <c r="AX38" s="361"/>
      <c r="AY38" s="368"/>
      <c r="AZ38" s="274"/>
      <c r="BA38" s="165" t="s">
        <v>7</v>
      </c>
      <c r="BB38" s="83">
        <v>14</v>
      </c>
      <c r="BC38" s="25">
        <f t="shared" si="8"/>
        <v>70</v>
      </c>
      <c r="BD38" s="283"/>
      <c r="BF38" s="376"/>
      <c r="BG38" s="407"/>
      <c r="BH38" s="413"/>
      <c r="BI38" s="165" t="s">
        <v>7</v>
      </c>
      <c r="BJ38" s="83">
        <v>1.2</v>
      </c>
      <c r="BK38" s="25">
        <f t="shared" si="4"/>
        <v>150</v>
      </c>
      <c r="BL38" s="283"/>
      <c r="BN38" s="384"/>
      <c r="BO38" s="384"/>
      <c r="BP38" s="384"/>
      <c r="BQ38" s="96"/>
      <c r="BR38" s="96"/>
      <c r="BS38" s="124"/>
      <c r="BT38" s="382"/>
      <c r="BV38" s="384"/>
      <c r="BW38" s="384"/>
      <c r="BX38" s="384"/>
      <c r="BY38" s="96"/>
      <c r="BZ38" s="96"/>
      <c r="CA38" s="112"/>
      <c r="CB38" s="382"/>
      <c r="CD38" s="384"/>
      <c r="CE38" s="384"/>
      <c r="CF38" s="384"/>
      <c r="CG38" s="96"/>
      <c r="CH38" s="96"/>
      <c r="CI38" s="112"/>
      <c r="CJ38" s="382"/>
      <c r="CL38" s="384"/>
      <c r="CM38" s="384"/>
      <c r="CN38" s="384"/>
      <c r="CO38" s="96"/>
      <c r="CP38" s="96"/>
      <c r="CQ38" s="112"/>
      <c r="CR38" s="382"/>
    </row>
    <row r="39" spans="1:96" ht="15" customHeight="1" x14ac:dyDescent="0.25">
      <c r="A39" s="13"/>
      <c r="B39" s="361"/>
      <c r="C39" s="368"/>
      <c r="D39" s="274"/>
      <c r="E39" s="27" t="s">
        <v>8</v>
      </c>
      <c r="F39" s="22"/>
      <c r="G39" s="23"/>
      <c r="H39" s="388"/>
      <c r="I39" s="13"/>
      <c r="J39" s="376"/>
      <c r="K39" s="377"/>
      <c r="L39" s="413"/>
      <c r="M39" s="168" t="s">
        <v>8</v>
      </c>
      <c r="N39" s="156"/>
      <c r="O39" s="154"/>
      <c r="P39" s="388"/>
      <c r="Q39" s="13"/>
      <c r="R39" s="361"/>
      <c r="S39" s="368"/>
      <c r="T39" s="274"/>
      <c r="U39" s="168" t="s">
        <v>8</v>
      </c>
      <c r="V39" s="22"/>
      <c r="W39" s="154"/>
      <c r="X39" s="283"/>
      <c r="Y39" s="125"/>
      <c r="Z39" s="361"/>
      <c r="AA39" s="368"/>
      <c r="AB39" s="274"/>
      <c r="AC39" s="168" t="s">
        <v>8</v>
      </c>
      <c r="AD39" s="22">
        <v>44.5</v>
      </c>
      <c r="AE39" s="25">
        <f t="shared" si="5"/>
        <v>222.5</v>
      </c>
      <c r="AF39" s="283"/>
      <c r="AG39" s="125"/>
      <c r="AH39" s="361"/>
      <c r="AI39" s="368"/>
      <c r="AJ39" s="274"/>
      <c r="AK39" s="168" t="s">
        <v>8</v>
      </c>
      <c r="AL39" s="22">
        <v>52.7</v>
      </c>
      <c r="AM39" s="25">
        <f t="shared" si="6"/>
        <v>263.5</v>
      </c>
      <c r="AN39" s="283"/>
      <c r="AP39" s="361"/>
      <c r="AQ39" s="368"/>
      <c r="AR39" s="274"/>
      <c r="AS39" s="168" t="s">
        <v>8</v>
      </c>
      <c r="AT39" s="156">
        <v>16.600000000000001</v>
      </c>
      <c r="AU39" s="154">
        <f t="shared" si="7"/>
        <v>83</v>
      </c>
      <c r="AV39" s="388"/>
      <c r="AX39" s="361"/>
      <c r="AY39" s="368"/>
      <c r="AZ39" s="274"/>
      <c r="BA39" s="168" t="s">
        <v>8</v>
      </c>
      <c r="BB39" s="22">
        <v>12</v>
      </c>
      <c r="BC39" s="25">
        <f t="shared" si="8"/>
        <v>60</v>
      </c>
      <c r="BD39" s="283"/>
      <c r="BF39" s="376"/>
      <c r="BG39" s="407"/>
      <c r="BH39" s="413"/>
      <c r="BI39" s="168" t="s">
        <v>8</v>
      </c>
      <c r="BJ39" s="22"/>
      <c r="BK39" s="25"/>
      <c r="BL39" s="283"/>
      <c r="BN39" s="384"/>
      <c r="BO39" s="384"/>
      <c r="BP39" s="384"/>
      <c r="BQ39" s="96"/>
      <c r="BR39" s="96"/>
      <c r="BS39" s="124"/>
      <c r="BT39" s="382"/>
      <c r="BV39" s="384"/>
      <c r="BW39" s="384"/>
      <c r="BX39" s="384"/>
      <c r="BY39" s="96"/>
      <c r="BZ39" s="96"/>
      <c r="CA39" s="124"/>
      <c r="CB39" s="382"/>
      <c r="CD39" s="384"/>
      <c r="CE39" s="384"/>
      <c r="CF39" s="384"/>
      <c r="CG39" s="96"/>
      <c r="CH39" s="96"/>
      <c r="CI39" s="124"/>
      <c r="CJ39" s="382"/>
      <c r="CL39" s="384"/>
      <c r="CM39" s="384"/>
      <c r="CN39" s="384"/>
      <c r="CO39" s="96"/>
      <c r="CP39" s="96"/>
      <c r="CQ39" s="124"/>
      <c r="CR39" s="382"/>
    </row>
    <row r="40" spans="1:96" ht="15" customHeight="1" thickBot="1" x14ac:dyDescent="0.3">
      <c r="A40" s="13"/>
      <c r="B40" s="363"/>
      <c r="C40" s="369"/>
      <c r="D40" s="275"/>
      <c r="E40" s="35" t="s">
        <v>8</v>
      </c>
      <c r="F40" s="28"/>
      <c r="G40" s="29"/>
      <c r="H40" s="389"/>
      <c r="I40" s="13"/>
      <c r="J40" s="378"/>
      <c r="K40" s="379"/>
      <c r="L40" s="414"/>
      <c r="M40" s="169" t="s">
        <v>8</v>
      </c>
      <c r="N40" s="157"/>
      <c r="O40" s="158"/>
      <c r="P40" s="389"/>
      <c r="Q40" s="13"/>
      <c r="R40" s="363"/>
      <c r="S40" s="369"/>
      <c r="T40" s="275"/>
      <c r="U40" s="169" t="s">
        <v>8</v>
      </c>
      <c r="V40" s="28"/>
      <c r="W40" s="158"/>
      <c r="X40" s="284"/>
      <c r="Y40" s="125"/>
      <c r="Z40" s="363"/>
      <c r="AA40" s="369"/>
      <c r="AB40" s="275"/>
      <c r="AC40" s="169" t="s">
        <v>8</v>
      </c>
      <c r="AD40" s="28">
        <v>44.5</v>
      </c>
      <c r="AE40" s="29">
        <f t="shared" si="5"/>
        <v>222.5</v>
      </c>
      <c r="AF40" s="284"/>
      <c r="AG40" s="125"/>
      <c r="AH40" s="363"/>
      <c r="AI40" s="369"/>
      <c r="AJ40" s="275"/>
      <c r="AK40" s="169" t="s">
        <v>8</v>
      </c>
      <c r="AL40" s="28">
        <v>52.7</v>
      </c>
      <c r="AM40" s="29">
        <f t="shared" si="6"/>
        <v>263.5</v>
      </c>
      <c r="AN40" s="284"/>
      <c r="AP40" s="363"/>
      <c r="AQ40" s="369"/>
      <c r="AR40" s="275"/>
      <c r="AS40" s="169" t="s">
        <v>8</v>
      </c>
      <c r="AT40" s="157">
        <v>16.600000000000001</v>
      </c>
      <c r="AU40" s="158">
        <f t="shared" si="7"/>
        <v>83</v>
      </c>
      <c r="AV40" s="389"/>
      <c r="AX40" s="363"/>
      <c r="AY40" s="369"/>
      <c r="AZ40" s="275"/>
      <c r="BA40" s="169" t="s">
        <v>8</v>
      </c>
      <c r="BB40" s="28">
        <v>12</v>
      </c>
      <c r="BC40" s="29">
        <f t="shared" si="8"/>
        <v>60</v>
      </c>
      <c r="BD40" s="284"/>
      <c r="BF40" s="378"/>
      <c r="BG40" s="408"/>
      <c r="BH40" s="414"/>
      <c r="BI40" s="169" t="s">
        <v>8</v>
      </c>
      <c r="BJ40" s="28"/>
      <c r="BK40" s="29"/>
      <c r="BL40" s="284"/>
      <c r="BN40" s="384"/>
      <c r="BO40" s="384"/>
      <c r="BP40" s="384"/>
      <c r="BQ40" s="96"/>
      <c r="BR40" s="96"/>
      <c r="BS40" s="124"/>
      <c r="BT40" s="382"/>
      <c r="BV40" s="384"/>
      <c r="BW40" s="384"/>
      <c r="BX40" s="384"/>
      <c r="BY40" s="96"/>
      <c r="BZ40" s="96"/>
      <c r="CA40" s="124"/>
      <c r="CB40" s="382"/>
      <c r="CD40" s="384"/>
      <c r="CE40" s="384"/>
      <c r="CF40" s="384"/>
      <c r="CG40" s="96"/>
      <c r="CH40" s="96"/>
      <c r="CI40" s="124"/>
      <c r="CJ40" s="382"/>
      <c r="CL40" s="384"/>
      <c r="CM40" s="384"/>
      <c r="CN40" s="384"/>
      <c r="CO40" s="96"/>
      <c r="CP40" s="96"/>
      <c r="CQ40" s="124"/>
      <c r="CR40" s="382"/>
    </row>
    <row r="41" spans="1:96" ht="15" customHeight="1" thickBot="1" x14ac:dyDescent="0.3">
      <c r="A41" s="13"/>
      <c r="B41" s="13"/>
      <c r="C41" s="14"/>
      <c r="D41" s="13"/>
      <c r="E41" s="13"/>
      <c r="F41" s="14"/>
      <c r="G41" s="37"/>
      <c r="H41" s="13"/>
      <c r="I41" s="13"/>
      <c r="J41" s="13"/>
      <c r="K41" s="14"/>
      <c r="L41" s="13"/>
      <c r="M41" s="13"/>
      <c r="N41" s="14"/>
      <c r="O41" s="37"/>
      <c r="P41" s="13"/>
      <c r="Q41" s="13"/>
      <c r="R41" s="13"/>
      <c r="S41" s="14"/>
      <c r="T41" s="13"/>
      <c r="U41" s="13"/>
      <c r="V41" s="14"/>
      <c r="W41" s="37"/>
      <c r="X41" s="13"/>
      <c r="Y41" s="125"/>
      <c r="Z41" s="13"/>
      <c r="AA41" s="14"/>
      <c r="AB41" s="13"/>
      <c r="AC41" s="13"/>
      <c r="AD41" s="14"/>
      <c r="AE41" s="37"/>
      <c r="AF41" s="13"/>
      <c r="AG41" s="125"/>
      <c r="AH41" s="13"/>
      <c r="AI41" s="14"/>
      <c r="AJ41" s="13"/>
      <c r="AK41" s="13"/>
      <c r="AL41" s="14"/>
      <c r="AM41" s="37"/>
      <c r="AN41" s="13"/>
      <c r="AP41" s="13"/>
      <c r="AQ41" s="14"/>
      <c r="AR41" s="13"/>
      <c r="AS41" s="13"/>
      <c r="AT41" s="14"/>
      <c r="AU41" s="37"/>
      <c r="AV41" s="13"/>
      <c r="AX41" s="13"/>
      <c r="AY41" s="14"/>
      <c r="AZ41" s="13"/>
      <c r="BA41" s="13"/>
      <c r="BB41" s="14"/>
      <c r="BC41" s="37"/>
      <c r="BD41" s="13"/>
      <c r="BF41" s="13"/>
      <c r="BG41" s="14"/>
      <c r="BH41" s="13"/>
      <c r="BI41" s="13"/>
      <c r="BJ41" s="14"/>
      <c r="BK41" s="37"/>
      <c r="BL41" s="13"/>
      <c r="BN41" s="125"/>
      <c r="BO41" s="96"/>
      <c r="BP41" s="125"/>
      <c r="BQ41" s="125"/>
      <c r="BR41" s="96"/>
      <c r="BS41" s="124"/>
      <c r="BT41" s="125"/>
      <c r="BV41" s="125"/>
      <c r="BW41" s="96"/>
      <c r="BX41" s="125"/>
      <c r="BY41" s="125"/>
      <c r="BZ41" s="96"/>
      <c r="CA41" s="124"/>
      <c r="CB41" s="125"/>
      <c r="CD41" s="125"/>
      <c r="CE41" s="96"/>
      <c r="CF41" s="125"/>
      <c r="CG41" s="125"/>
      <c r="CH41" s="96"/>
      <c r="CI41" s="124"/>
      <c r="CJ41" s="125"/>
      <c r="CL41" s="125"/>
      <c r="CM41" s="96"/>
      <c r="CN41" s="125"/>
      <c r="CO41" s="125"/>
      <c r="CP41" s="96"/>
      <c r="CQ41" s="124"/>
      <c r="CR41" s="125"/>
    </row>
    <row r="42" spans="1:96" ht="15" customHeight="1" x14ac:dyDescent="0.25">
      <c r="A42" s="13"/>
      <c r="B42" s="317" t="s">
        <v>82</v>
      </c>
      <c r="C42" s="318"/>
      <c r="D42" s="329" t="s">
        <v>1</v>
      </c>
      <c r="E42" s="315"/>
      <c r="F42" s="33">
        <f>SUM(F13:F40)</f>
        <v>40</v>
      </c>
      <c r="G42" s="34">
        <f>SUM(G13:G40)</f>
        <v>200</v>
      </c>
      <c r="H42" s="38"/>
      <c r="I42" s="13"/>
      <c r="J42" s="317" t="s">
        <v>82</v>
      </c>
      <c r="K42" s="318"/>
      <c r="L42" s="315" t="s">
        <v>1</v>
      </c>
      <c r="M42" s="315"/>
      <c r="N42" s="33">
        <f>SUM(N13:N41)</f>
        <v>4.8</v>
      </c>
      <c r="O42" s="34">
        <f>SUM(O13:O40)</f>
        <v>600</v>
      </c>
      <c r="P42" s="38"/>
      <c r="Q42" s="13"/>
      <c r="R42" s="317" t="s">
        <v>82</v>
      </c>
      <c r="S42" s="318"/>
      <c r="T42" s="315" t="s">
        <v>1</v>
      </c>
      <c r="U42" s="315"/>
      <c r="V42" s="33">
        <f>SUM(V13:V40)</f>
        <v>120</v>
      </c>
      <c r="W42" s="34">
        <f>SUM(W13:W40)</f>
        <v>600</v>
      </c>
      <c r="X42" s="38"/>
      <c r="Y42" s="125"/>
      <c r="Z42" s="317" t="s">
        <v>82</v>
      </c>
      <c r="AA42" s="318"/>
      <c r="AB42" s="315" t="s">
        <v>1</v>
      </c>
      <c r="AC42" s="315"/>
      <c r="AD42" s="33">
        <f>SUM(AD13:AD40)</f>
        <v>1246</v>
      </c>
      <c r="AE42" s="34">
        <f>SUM(AE13:AE40)</f>
        <v>6230</v>
      </c>
      <c r="AF42" s="38"/>
      <c r="AG42" s="125"/>
      <c r="AH42" s="317" t="s">
        <v>82</v>
      </c>
      <c r="AI42" s="318"/>
      <c r="AJ42" s="315" t="s">
        <v>1</v>
      </c>
      <c r="AK42" s="315"/>
      <c r="AL42" s="33">
        <f>SUM(AL13:AL40)</f>
        <v>1475.6000000000008</v>
      </c>
      <c r="AM42" s="34">
        <f>SUM(AM13:AM40)</f>
        <v>7378</v>
      </c>
      <c r="AN42" s="38"/>
      <c r="AP42" s="317" t="s">
        <v>82</v>
      </c>
      <c r="AQ42" s="318"/>
      <c r="AR42" s="315" t="s">
        <v>1</v>
      </c>
      <c r="AS42" s="315"/>
      <c r="AT42" s="33">
        <f>SUM(AT13:AT40)</f>
        <v>464.80000000000024</v>
      </c>
      <c r="AU42" s="34">
        <f>SUM(AU13:AU40)</f>
        <v>2324</v>
      </c>
      <c r="AV42" s="38"/>
      <c r="AX42" s="317" t="s">
        <v>82</v>
      </c>
      <c r="AY42" s="318"/>
      <c r="AZ42" s="315" t="s">
        <v>1</v>
      </c>
      <c r="BA42" s="315"/>
      <c r="BB42" s="33">
        <f>SUM(BB13:BB41)</f>
        <v>376</v>
      </c>
      <c r="BC42" s="34">
        <f>SUM(BC13:BC41)</f>
        <v>1880</v>
      </c>
      <c r="BD42" s="38"/>
      <c r="BF42" s="317" t="s">
        <v>82</v>
      </c>
      <c r="BG42" s="318"/>
      <c r="BH42" s="315" t="s">
        <v>1</v>
      </c>
      <c r="BI42" s="315"/>
      <c r="BJ42" s="33">
        <f>SUM(BJ13:BJ40)</f>
        <v>23.999999999999993</v>
      </c>
      <c r="BK42" s="34">
        <f>SUM(BK13:BK40)</f>
        <v>3000</v>
      </c>
      <c r="BL42" s="38"/>
      <c r="BN42" s="382"/>
      <c r="BO42" s="382"/>
      <c r="BP42" s="383"/>
      <c r="BQ42" s="383"/>
      <c r="BR42" s="96"/>
      <c r="BS42" s="124"/>
      <c r="BT42" s="125"/>
      <c r="BV42" s="382"/>
      <c r="BW42" s="382"/>
      <c r="BX42" s="383"/>
      <c r="BY42" s="383"/>
      <c r="BZ42" s="96"/>
      <c r="CA42" s="124"/>
      <c r="CB42" s="125"/>
      <c r="CD42" s="382"/>
      <c r="CE42" s="382"/>
      <c r="CF42" s="383"/>
      <c r="CG42" s="383"/>
      <c r="CH42" s="96"/>
      <c r="CI42" s="124"/>
      <c r="CJ42" s="125"/>
      <c r="CL42" s="382"/>
      <c r="CM42" s="382"/>
      <c r="CN42" s="383"/>
      <c r="CO42" s="383"/>
      <c r="CP42" s="96"/>
      <c r="CQ42" s="124"/>
      <c r="CR42" s="125"/>
    </row>
    <row r="43" spans="1:96" ht="15" customHeight="1" thickBot="1" x14ac:dyDescent="0.3">
      <c r="A43" s="13"/>
      <c r="B43" s="319"/>
      <c r="C43" s="320"/>
      <c r="D43" s="330" t="s">
        <v>3</v>
      </c>
      <c r="E43" s="316"/>
      <c r="F43" s="39">
        <v>1</v>
      </c>
      <c r="G43" s="40">
        <f>SUM(F43)*300</f>
        <v>300</v>
      </c>
      <c r="H43" s="41"/>
      <c r="I43" s="13"/>
      <c r="J43" s="319"/>
      <c r="K43" s="320"/>
      <c r="L43" s="316" t="s">
        <v>3</v>
      </c>
      <c r="M43" s="316"/>
      <c r="N43" s="39">
        <v>4.8</v>
      </c>
      <c r="O43" s="40">
        <f>SUM(N43)*175</f>
        <v>840</v>
      </c>
      <c r="P43" s="41"/>
      <c r="Q43" s="13"/>
      <c r="R43" s="319"/>
      <c r="S43" s="320"/>
      <c r="T43" s="316" t="s">
        <v>3</v>
      </c>
      <c r="U43" s="316"/>
      <c r="V43" s="39">
        <v>1.5</v>
      </c>
      <c r="W43" s="40">
        <f>SUM(V43)*300</f>
        <v>450</v>
      </c>
      <c r="X43" s="41"/>
      <c r="Y43" s="125"/>
      <c r="Z43" s="319"/>
      <c r="AA43" s="320"/>
      <c r="AB43" s="316" t="s">
        <v>3</v>
      </c>
      <c r="AC43" s="316"/>
      <c r="AD43" s="39">
        <v>18</v>
      </c>
      <c r="AE43" s="40">
        <f>SUM(AD43)*300</f>
        <v>5400</v>
      </c>
      <c r="AF43" s="41"/>
      <c r="AG43" s="125"/>
      <c r="AH43" s="319"/>
      <c r="AI43" s="320"/>
      <c r="AJ43" s="316" t="s">
        <v>3</v>
      </c>
      <c r="AK43" s="316"/>
      <c r="AL43" s="39">
        <v>33.5</v>
      </c>
      <c r="AM43" s="40">
        <f>SUM(AL43)*175</f>
        <v>5862.5</v>
      </c>
      <c r="AN43" s="41"/>
      <c r="AP43" s="319"/>
      <c r="AQ43" s="320"/>
      <c r="AR43" s="316" t="s">
        <v>3</v>
      </c>
      <c r="AS43" s="316"/>
      <c r="AT43" s="39">
        <v>5</v>
      </c>
      <c r="AU43" s="40">
        <f>SUM(AT43)*300</f>
        <v>1500</v>
      </c>
      <c r="AV43" s="41"/>
      <c r="AX43" s="319"/>
      <c r="AY43" s="320"/>
      <c r="AZ43" s="316" t="s">
        <v>3</v>
      </c>
      <c r="BA43" s="316"/>
      <c r="BB43" s="39">
        <v>2</v>
      </c>
      <c r="BC43" s="40">
        <f>BB43*300</f>
        <v>600</v>
      </c>
      <c r="BD43" s="41"/>
      <c r="BF43" s="319"/>
      <c r="BG43" s="320"/>
      <c r="BH43" s="316" t="s">
        <v>3</v>
      </c>
      <c r="BI43" s="316"/>
      <c r="BJ43" s="39">
        <v>24</v>
      </c>
      <c r="BK43" s="40">
        <f>SUM(BJ43)*175</f>
        <v>4200</v>
      </c>
      <c r="BL43" s="41"/>
      <c r="BN43" s="382"/>
      <c r="BO43" s="382"/>
      <c r="BP43" s="383"/>
      <c r="BQ43" s="383"/>
      <c r="BR43" s="96"/>
      <c r="BS43" s="124"/>
      <c r="BT43" s="125"/>
      <c r="BV43" s="382"/>
      <c r="BW43" s="382"/>
      <c r="BX43" s="383"/>
      <c r="BY43" s="383"/>
      <c r="BZ43" s="96"/>
      <c r="CA43" s="124"/>
      <c r="CB43" s="125"/>
      <c r="CD43" s="382"/>
      <c r="CE43" s="382"/>
      <c r="CF43" s="383"/>
      <c r="CG43" s="383"/>
      <c r="CH43" s="96"/>
      <c r="CI43" s="124"/>
      <c r="CJ43" s="125"/>
      <c r="CL43" s="382"/>
      <c r="CM43" s="382"/>
      <c r="CN43" s="383"/>
      <c r="CO43" s="383"/>
      <c r="CP43" s="96"/>
      <c r="CQ43" s="124"/>
      <c r="CR43" s="125"/>
    </row>
    <row r="44" spans="1:96" ht="15" customHeight="1" x14ac:dyDescent="0.25"/>
  </sheetData>
  <mergeCells count="276">
    <mergeCell ref="BX43:BY43"/>
    <mergeCell ref="CF43:CG43"/>
    <mergeCell ref="CN43:CO43"/>
    <mergeCell ref="BX42:BY42"/>
    <mergeCell ref="CD42:CE43"/>
    <mergeCell ref="CF42:CG42"/>
    <mergeCell ref="CL42:CM43"/>
    <mergeCell ref="CN42:CO42"/>
    <mergeCell ref="D43:E43"/>
    <mergeCell ref="L43:M43"/>
    <mergeCell ref="T43:U43"/>
    <mergeCell ref="AB43:AC43"/>
    <mergeCell ref="AJ43:AK43"/>
    <mergeCell ref="BV42:BW43"/>
    <mergeCell ref="AZ42:BA42"/>
    <mergeCell ref="BF42:BG43"/>
    <mergeCell ref="BH42:BI42"/>
    <mergeCell ref="BN42:BO43"/>
    <mergeCell ref="BP42:BQ42"/>
    <mergeCell ref="AZ43:BA43"/>
    <mergeCell ref="BH43:BI43"/>
    <mergeCell ref="BP43:BQ43"/>
    <mergeCell ref="AJ42:AK42"/>
    <mergeCell ref="AP42:AQ43"/>
    <mergeCell ref="AR42:AS42"/>
    <mergeCell ref="AX42:AY43"/>
    <mergeCell ref="AR43:AS43"/>
    <mergeCell ref="B42:C43"/>
    <mergeCell ref="D42:E42"/>
    <mergeCell ref="J42:K43"/>
    <mergeCell ref="L42:M42"/>
    <mergeCell ref="R42:S43"/>
    <mergeCell ref="T42:U42"/>
    <mergeCell ref="Z42:AA43"/>
    <mergeCell ref="AB42:AC42"/>
    <mergeCell ref="AH42:AI43"/>
    <mergeCell ref="CN34:CN40"/>
    <mergeCell ref="CR34:CR40"/>
    <mergeCell ref="BX34:BX40"/>
    <mergeCell ref="CB34:CB40"/>
    <mergeCell ref="CD34:CE40"/>
    <mergeCell ref="CF34:CF40"/>
    <mergeCell ref="CJ34:CJ40"/>
    <mergeCell ref="CL34:CM40"/>
    <mergeCell ref="BV34:BW40"/>
    <mergeCell ref="BH34:BH40"/>
    <mergeCell ref="BL34:BL40"/>
    <mergeCell ref="BN34:BO40"/>
    <mergeCell ref="BP34:BP40"/>
    <mergeCell ref="BT34:BT40"/>
    <mergeCell ref="AR34:AR40"/>
    <mergeCell ref="AV34:AV40"/>
    <mergeCell ref="AX34:AY40"/>
    <mergeCell ref="AZ34:AZ40"/>
    <mergeCell ref="BD34:BD40"/>
    <mergeCell ref="BF34:BG40"/>
    <mergeCell ref="AJ34:AJ40"/>
    <mergeCell ref="AN34:AN40"/>
    <mergeCell ref="AP34:AQ40"/>
    <mergeCell ref="T34:T40"/>
    <mergeCell ref="X34:X40"/>
    <mergeCell ref="Z34:AA40"/>
    <mergeCell ref="AB34:AB40"/>
    <mergeCell ref="AF34:AF40"/>
    <mergeCell ref="AH34:AI40"/>
    <mergeCell ref="CL27:CM33"/>
    <mergeCell ref="CN27:CN33"/>
    <mergeCell ref="CR27:CR33"/>
    <mergeCell ref="B34:C40"/>
    <mergeCell ref="D34:D40"/>
    <mergeCell ref="H34:H40"/>
    <mergeCell ref="J34:K40"/>
    <mergeCell ref="L34:L40"/>
    <mergeCell ref="P34:P40"/>
    <mergeCell ref="R34:S40"/>
    <mergeCell ref="BV27:BW33"/>
    <mergeCell ref="BX27:BX33"/>
    <mergeCell ref="CB27:CB33"/>
    <mergeCell ref="CD27:CE33"/>
    <mergeCell ref="CF27:CF33"/>
    <mergeCell ref="CJ27:CJ33"/>
    <mergeCell ref="BF27:BG33"/>
    <mergeCell ref="BH27:BH33"/>
    <mergeCell ref="BL27:BL33"/>
    <mergeCell ref="BN27:BO33"/>
    <mergeCell ref="BP27:BP33"/>
    <mergeCell ref="BT27:BT33"/>
    <mergeCell ref="AP27:AQ33"/>
    <mergeCell ref="AR27:AR33"/>
    <mergeCell ref="AV27:AV33"/>
    <mergeCell ref="AX27:AY33"/>
    <mergeCell ref="AZ27:AZ33"/>
    <mergeCell ref="BD27:BD33"/>
    <mergeCell ref="AH27:AI33"/>
    <mergeCell ref="AJ27:AJ33"/>
    <mergeCell ref="AN27:AN33"/>
    <mergeCell ref="R27:S33"/>
    <mergeCell ref="T27:T33"/>
    <mergeCell ref="X27:X33"/>
    <mergeCell ref="Z27:AA33"/>
    <mergeCell ref="AB27:AB33"/>
    <mergeCell ref="AF27:AF33"/>
    <mergeCell ref="B27:C33"/>
    <mergeCell ref="D27:D33"/>
    <mergeCell ref="H27:H33"/>
    <mergeCell ref="J27:K33"/>
    <mergeCell ref="L27:L33"/>
    <mergeCell ref="P27:P33"/>
    <mergeCell ref="CD20:CE26"/>
    <mergeCell ref="CF20:CF26"/>
    <mergeCell ref="CJ20:CJ26"/>
    <mergeCell ref="AX20:AY26"/>
    <mergeCell ref="AZ20:AZ26"/>
    <mergeCell ref="BD20:BD26"/>
    <mergeCell ref="BF20:BG26"/>
    <mergeCell ref="BH20:BH26"/>
    <mergeCell ref="BL20:BL26"/>
    <mergeCell ref="AV20:AV26"/>
    <mergeCell ref="AP20:AQ26"/>
    <mergeCell ref="AR20:AR26"/>
    <mergeCell ref="Z20:AA26"/>
    <mergeCell ref="AB20:AB26"/>
    <mergeCell ref="AF20:AF26"/>
    <mergeCell ref="AH20:AI26"/>
    <mergeCell ref="AJ20:AJ26"/>
    <mergeCell ref="AN20:AN26"/>
    <mergeCell ref="CL20:CM26"/>
    <mergeCell ref="CN20:CN26"/>
    <mergeCell ref="CR20:CR26"/>
    <mergeCell ref="BV20:BW26"/>
    <mergeCell ref="BX20:BX26"/>
    <mergeCell ref="CB20:CB26"/>
    <mergeCell ref="BN20:BO26"/>
    <mergeCell ref="BP20:BP26"/>
    <mergeCell ref="BT20:BT26"/>
    <mergeCell ref="CR13:CR19"/>
    <mergeCell ref="B20:C26"/>
    <mergeCell ref="D20:D26"/>
    <mergeCell ref="H20:H26"/>
    <mergeCell ref="J20:K26"/>
    <mergeCell ref="L20:L26"/>
    <mergeCell ref="P20:P26"/>
    <mergeCell ref="R20:S26"/>
    <mergeCell ref="T20:T26"/>
    <mergeCell ref="X20:X26"/>
    <mergeCell ref="CB13:CB19"/>
    <mergeCell ref="CD13:CE19"/>
    <mergeCell ref="CF13:CF19"/>
    <mergeCell ref="CJ13:CJ19"/>
    <mergeCell ref="CL13:CM19"/>
    <mergeCell ref="CN13:CN19"/>
    <mergeCell ref="BV13:BW19"/>
    <mergeCell ref="BX13:BX19"/>
    <mergeCell ref="BL13:BL19"/>
    <mergeCell ref="BN13:BO19"/>
    <mergeCell ref="BP13:BP19"/>
    <mergeCell ref="BT13:BT19"/>
    <mergeCell ref="AV13:AV19"/>
    <mergeCell ref="AX13:AY19"/>
    <mergeCell ref="AZ13:AZ19"/>
    <mergeCell ref="BD13:BD19"/>
    <mergeCell ref="BF13:BG19"/>
    <mergeCell ref="BH13:BH19"/>
    <mergeCell ref="AN13:AN19"/>
    <mergeCell ref="AP13:AQ19"/>
    <mergeCell ref="AR13:AR19"/>
    <mergeCell ref="X13:X19"/>
    <mergeCell ref="Z13:AA19"/>
    <mergeCell ref="AB13:AB19"/>
    <mergeCell ref="AF13:AF19"/>
    <mergeCell ref="AH13:AI19"/>
    <mergeCell ref="AJ13:AJ19"/>
    <mergeCell ref="CL12:CM12"/>
    <mergeCell ref="CN12:CO12"/>
    <mergeCell ref="B13:C19"/>
    <mergeCell ref="D13:D19"/>
    <mergeCell ref="H13:H19"/>
    <mergeCell ref="J13:K19"/>
    <mergeCell ref="L13:L19"/>
    <mergeCell ref="P13:P19"/>
    <mergeCell ref="R13:S19"/>
    <mergeCell ref="T13:T19"/>
    <mergeCell ref="BV12:BW12"/>
    <mergeCell ref="BX12:BY12"/>
    <mergeCell ref="CD12:CE12"/>
    <mergeCell ref="CF12:CG12"/>
    <mergeCell ref="BN12:BO12"/>
    <mergeCell ref="BP12:BQ12"/>
    <mergeCell ref="AP12:AQ12"/>
    <mergeCell ref="AR12:AS12"/>
    <mergeCell ref="AX12:AY12"/>
    <mergeCell ref="AZ12:BA12"/>
    <mergeCell ref="BF12:BG12"/>
    <mergeCell ref="BH12:BI12"/>
    <mergeCell ref="Z12:AA12"/>
    <mergeCell ref="AB12:AC12"/>
    <mergeCell ref="AH12:AI12"/>
    <mergeCell ref="AJ12:AK12"/>
    <mergeCell ref="B12:C12"/>
    <mergeCell ref="D12:E12"/>
    <mergeCell ref="J12:K12"/>
    <mergeCell ref="L12:M12"/>
    <mergeCell ref="R12:S12"/>
    <mergeCell ref="T12:U12"/>
    <mergeCell ref="BV11:CB11"/>
    <mergeCell ref="B11:H11"/>
    <mergeCell ref="J11:P11"/>
    <mergeCell ref="R11:X11"/>
    <mergeCell ref="Z11:AF11"/>
    <mergeCell ref="AH11:AN11"/>
    <mergeCell ref="AP11:AV11"/>
    <mergeCell ref="BV6:BW7"/>
    <mergeCell ref="CD4:CE5"/>
    <mergeCell ref="CF4:CH5"/>
    <mergeCell ref="CL4:CM5"/>
    <mergeCell ref="CD11:CJ11"/>
    <mergeCell ref="CL11:CR11"/>
    <mergeCell ref="AX11:BD11"/>
    <mergeCell ref="BF11:BL11"/>
    <mergeCell ref="BN11:BT11"/>
    <mergeCell ref="CF6:CF7"/>
    <mergeCell ref="CL6:CM7"/>
    <mergeCell ref="CN6:CN7"/>
    <mergeCell ref="BX4:BZ5"/>
    <mergeCell ref="CD6:CE7"/>
    <mergeCell ref="BH6:BH7"/>
    <mergeCell ref="BN6:BO7"/>
    <mergeCell ref="BP6:BP7"/>
    <mergeCell ref="BX6:BX7"/>
    <mergeCell ref="AX6:AY7"/>
    <mergeCell ref="AZ6:AZ7"/>
    <mergeCell ref="BF6:BG7"/>
    <mergeCell ref="B6:C7"/>
    <mergeCell ref="D6:D7"/>
    <mergeCell ref="J6:K7"/>
    <mergeCell ref="L6:L7"/>
    <mergeCell ref="R6:S7"/>
    <mergeCell ref="AZ4:BB5"/>
    <mergeCell ref="BF4:BG5"/>
    <mergeCell ref="BH4:BJ5"/>
    <mergeCell ref="BN4:BO5"/>
    <mergeCell ref="AJ4:AL5"/>
    <mergeCell ref="AP4:AQ5"/>
    <mergeCell ref="AR4:AT5"/>
    <mergeCell ref="AX4:AY5"/>
    <mergeCell ref="T6:T7"/>
    <mergeCell ref="Z6:AA7"/>
    <mergeCell ref="AB6:AB7"/>
    <mergeCell ref="AH6:AI7"/>
    <mergeCell ref="AJ6:AJ7"/>
    <mergeCell ref="AP6:AQ7"/>
    <mergeCell ref="AR6:AR7"/>
    <mergeCell ref="CL3:CR3"/>
    <mergeCell ref="B4:C5"/>
    <mergeCell ref="D4:F5"/>
    <mergeCell ref="J4:K5"/>
    <mergeCell ref="L4:N5"/>
    <mergeCell ref="R4:S5"/>
    <mergeCell ref="T4:V5"/>
    <mergeCell ref="Z4:AA5"/>
    <mergeCell ref="AB4:AD5"/>
    <mergeCell ref="AH4:AI5"/>
    <mergeCell ref="CD3:CJ3"/>
    <mergeCell ref="AP3:AV3"/>
    <mergeCell ref="AX3:BD3"/>
    <mergeCell ref="BF3:BL3"/>
    <mergeCell ref="BN3:BT3"/>
    <mergeCell ref="B3:H3"/>
    <mergeCell ref="J3:P3"/>
    <mergeCell ref="R3:X3"/>
    <mergeCell ref="Z3:AF3"/>
    <mergeCell ref="AH3:AN3"/>
    <mergeCell ref="BV3:CB3"/>
    <mergeCell ref="CN4:CP5"/>
    <mergeCell ref="BP4:BR5"/>
    <mergeCell ref="BV4:BW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Z51"/>
  <sheetViews>
    <sheetView topLeftCell="AX10" zoomScale="80" zoomScaleNormal="80" workbookViewId="0">
      <selection activeCell="BR6" sqref="BR6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3.285156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3.285156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3.57031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  <col min="97" max="97" width="3.28515625" customWidth="1"/>
    <col min="98" max="98" width="6" customWidth="1"/>
    <col min="99" max="99" width="6.42578125" customWidth="1"/>
    <col min="100" max="101" width="5.42578125" customWidth="1"/>
    <col min="102" max="102" width="10.85546875" style="2" customWidth="1"/>
    <col min="103" max="103" width="10.7109375" customWidth="1"/>
    <col min="104" max="104" width="12.7109375" customWidth="1"/>
  </cols>
  <sheetData>
    <row r="1" spans="1:104" s="105" customFormat="1" x14ac:dyDescent="0.25">
      <c r="B1" s="107" t="s">
        <v>83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  <c r="CT1" s="107"/>
      <c r="CX1" s="106"/>
    </row>
    <row r="2" spans="1:104" ht="15.75" thickBot="1" x14ac:dyDescent="0.3">
      <c r="B2" s="57" t="s">
        <v>495</v>
      </c>
      <c r="J2" s="119"/>
      <c r="K2" s="112"/>
      <c r="L2" s="112"/>
      <c r="M2" s="112"/>
      <c r="N2" s="110"/>
      <c r="O2" s="112"/>
      <c r="P2" s="112"/>
      <c r="Q2" s="112"/>
      <c r="R2" s="119"/>
      <c r="S2" s="112"/>
      <c r="T2" s="112"/>
      <c r="U2" s="112"/>
      <c r="V2" s="110"/>
      <c r="W2" s="112"/>
      <c r="X2" s="112"/>
      <c r="Y2" s="112"/>
      <c r="Z2" s="119"/>
      <c r="AA2" s="112"/>
      <c r="AB2" s="112"/>
      <c r="AC2" s="112"/>
      <c r="AD2" s="110"/>
      <c r="AE2" s="112"/>
      <c r="AF2" s="112"/>
      <c r="AH2" s="119"/>
      <c r="AI2" s="112"/>
      <c r="AJ2" s="112"/>
      <c r="AK2" s="112"/>
      <c r="AL2" s="110"/>
      <c r="AM2" s="112"/>
      <c r="AN2" s="112"/>
      <c r="AP2" s="119"/>
      <c r="AQ2" s="112"/>
      <c r="AR2" s="112"/>
      <c r="AS2" s="112"/>
      <c r="AT2" s="110"/>
      <c r="AU2" s="112"/>
      <c r="AV2" s="112"/>
      <c r="AX2" s="119"/>
      <c r="AY2" s="112"/>
      <c r="AZ2" s="112"/>
      <c r="BA2" s="112"/>
      <c r="BB2" s="110"/>
      <c r="BC2" s="112"/>
      <c r="BD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  <c r="CT2" s="119"/>
      <c r="CU2" s="112"/>
      <c r="CV2" s="112"/>
      <c r="CW2" s="112"/>
      <c r="CX2" s="110"/>
      <c r="CY2" s="112"/>
      <c r="CZ2" s="112"/>
    </row>
    <row r="3" spans="1:104" s="85" customFormat="1" ht="60" customHeight="1" thickBot="1" x14ac:dyDescent="0.3">
      <c r="A3" s="111"/>
      <c r="B3" s="321" t="s">
        <v>487</v>
      </c>
      <c r="C3" s="322"/>
      <c r="D3" s="322"/>
      <c r="E3" s="322"/>
      <c r="F3" s="322"/>
      <c r="G3" s="322"/>
      <c r="H3" s="323"/>
      <c r="I3" s="111"/>
      <c r="J3" s="321" t="s">
        <v>488</v>
      </c>
      <c r="K3" s="322"/>
      <c r="L3" s="322"/>
      <c r="M3" s="322"/>
      <c r="N3" s="322"/>
      <c r="O3" s="322"/>
      <c r="P3" s="323"/>
      <c r="Q3" s="111"/>
      <c r="R3" s="321" t="s">
        <v>489</v>
      </c>
      <c r="S3" s="322"/>
      <c r="T3" s="322"/>
      <c r="U3" s="322"/>
      <c r="V3" s="322"/>
      <c r="W3" s="322"/>
      <c r="X3" s="323"/>
      <c r="Y3" s="111"/>
      <c r="Z3" s="321" t="s">
        <v>490</v>
      </c>
      <c r="AA3" s="322"/>
      <c r="AB3" s="322"/>
      <c r="AC3" s="322"/>
      <c r="AD3" s="322"/>
      <c r="AE3" s="322"/>
      <c r="AF3" s="323"/>
      <c r="AH3" s="321" t="s">
        <v>491</v>
      </c>
      <c r="AI3" s="322"/>
      <c r="AJ3" s="322"/>
      <c r="AK3" s="322"/>
      <c r="AL3" s="322"/>
      <c r="AM3" s="322"/>
      <c r="AN3" s="323"/>
      <c r="AP3" s="321" t="s">
        <v>492</v>
      </c>
      <c r="AQ3" s="322"/>
      <c r="AR3" s="322"/>
      <c r="AS3" s="322"/>
      <c r="AT3" s="322"/>
      <c r="AU3" s="322"/>
      <c r="AV3" s="323"/>
      <c r="AX3" s="321" t="s">
        <v>493</v>
      </c>
      <c r="AY3" s="322"/>
      <c r="AZ3" s="322"/>
      <c r="BA3" s="322"/>
      <c r="BB3" s="322"/>
      <c r="BC3" s="322"/>
      <c r="BD3" s="323"/>
      <c r="BF3" s="321" t="s">
        <v>486</v>
      </c>
      <c r="BG3" s="322"/>
      <c r="BH3" s="322"/>
      <c r="BI3" s="322"/>
      <c r="BJ3" s="322"/>
      <c r="BK3" s="322"/>
      <c r="BL3" s="323"/>
      <c r="BM3" s="111"/>
      <c r="BN3" s="354"/>
      <c r="BO3" s="354"/>
      <c r="BP3" s="354"/>
      <c r="BQ3" s="354"/>
      <c r="BR3" s="354"/>
      <c r="BS3" s="354"/>
      <c r="BT3" s="354"/>
      <c r="BU3" s="111"/>
      <c r="BV3" s="354"/>
      <c r="BW3" s="354"/>
      <c r="BX3" s="354"/>
      <c r="BY3" s="354"/>
      <c r="BZ3" s="354"/>
      <c r="CA3" s="354"/>
      <c r="CB3" s="354"/>
      <c r="CC3" s="111"/>
      <c r="CD3" s="354"/>
      <c r="CE3" s="354"/>
      <c r="CF3" s="354"/>
      <c r="CG3" s="354"/>
      <c r="CH3" s="354"/>
      <c r="CI3" s="354"/>
      <c r="CJ3" s="354"/>
      <c r="CL3" s="354"/>
      <c r="CM3" s="354"/>
      <c r="CN3" s="354"/>
      <c r="CO3" s="354"/>
      <c r="CP3" s="354"/>
      <c r="CQ3" s="354"/>
      <c r="CR3" s="354"/>
      <c r="CT3" s="354"/>
      <c r="CU3" s="354"/>
      <c r="CV3" s="354"/>
      <c r="CW3" s="354"/>
      <c r="CX3" s="354"/>
      <c r="CY3" s="354"/>
      <c r="CZ3" s="354"/>
    </row>
    <row r="4" spans="1:104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Q4" s="112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Y4" s="112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  <c r="BM4" s="112"/>
      <c r="BN4" s="356"/>
      <c r="BO4" s="356"/>
      <c r="BP4" s="356"/>
      <c r="BQ4" s="356"/>
      <c r="BR4" s="356"/>
      <c r="BS4" s="114"/>
      <c r="BT4" s="114"/>
      <c r="BU4" s="112"/>
      <c r="BV4" s="356"/>
      <c r="BW4" s="356"/>
      <c r="BX4" s="356"/>
      <c r="BY4" s="356"/>
      <c r="BZ4" s="356"/>
      <c r="CA4" s="114"/>
      <c r="CB4" s="114"/>
      <c r="CC4" s="112"/>
      <c r="CD4" s="356"/>
      <c r="CE4" s="356"/>
      <c r="CF4" s="356"/>
      <c r="CG4" s="356"/>
      <c r="CH4" s="356"/>
      <c r="CI4" s="114"/>
      <c r="CJ4" s="114"/>
      <c r="CL4" s="356"/>
      <c r="CM4" s="356"/>
      <c r="CN4" s="356"/>
      <c r="CO4" s="356"/>
      <c r="CP4" s="356"/>
      <c r="CQ4" s="114"/>
      <c r="CR4" s="114"/>
      <c r="CT4" s="356"/>
      <c r="CU4" s="356"/>
      <c r="CV4" s="356"/>
      <c r="CW4" s="356"/>
      <c r="CX4" s="356"/>
      <c r="CY4" s="114"/>
      <c r="CZ4" s="114"/>
    </row>
    <row r="5" spans="1:104" ht="30.75" thickBot="1" x14ac:dyDescent="0.3">
      <c r="A5" s="112"/>
      <c r="B5" s="299"/>
      <c r="C5" s="300"/>
      <c r="D5" s="299"/>
      <c r="E5" s="300"/>
      <c r="F5" s="308"/>
      <c r="G5" s="49" t="s">
        <v>414</v>
      </c>
      <c r="H5" s="6" t="s">
        <v>15</v>
      </c>
      <c r="I5" s="112"/>
      <c r="J5" s="299"/>
      <c r="K5" s="300"/>
      <c r="L5" s="299"/>
      <c r="M5" s="300"/>
      <c r="N5" s="308"/>
      <c r="O5" s="49" t="s">
        <v>414</v>
      </c>
      <c r="P5" s="6" t="s">
        <v>15</v>
      </c>
      <c r="Q5" s="112"/>
      <c r="R5" s="299"/>
      <c r="S5" s="300"/>
      <c r="T5" s="299"/>
      <c r="U5" s="300"/>
      <c r="V5" s="308"/>
      <c r="W5" s="49" t="s">
        <v>414</v>
      </c>
      <c r="X5" s="6" t="s">
        <v>15</v>
      </c>
      <c r="Y5" s="112"/>
      <c r="Z5" s="299"/>
      <c r="AA5" s="300"/>
      <c r="AB5" s="299"/>
      <c r="AC5" s="300"/>
      <c r="AD5" s="308"/>
      <c r="AE5" s="49" t="s">
        <v>414</v>
      </c>
      <c r="AF5" s="6" t="s">
        <v>15</v>
      </c>
      <c r="AH5" s="299"/>
      <c r="AI5" s="300"/>
      <c r="AJ5" s="299"/>
      <c r="AK5" s="300"/>
      <c r="AL5" s="308"/>
      <c r="AM5" s="49" t="s">
        <v>414</v>
      </c>
      <c r="AN5" s="6" t="s">
        <v>15</v>
      </c>
      <c r="AP5" s="299"/>
      <c r="AQ5" s="300"/>
      <c r="AR5" s="299"/>
      <c r="AS5" s="300"/>
      <c r="AT5" s="308"/>
      <c r="AU5" s="49" t="s">
        <v>414</v>
      </c>
      <c r="AV5" s="6" t="s">
        <v>15</v>
      </c>
      <c r="AX5" s="299"/>
      <c r="AY5" s="300"/>
      <c r="AZ5" s="299"/>
      <c r="BA5" s="300"/>
      <c r="BB5" s="308"/>
      <c r="BC5" s="49" t="s">
        <v>414</v>
      </c>
      <c r="BD5" s="6" t="s">
        <v>15</v>
      </c>
      <c r="BF5" s="299"/>
      <c r="BG5" s="300"/>
      <c r="BH5" s="299"/>
      <c r="BI5" s="300"/>
      <c r="BJ5" s="308"/>
      <c r="BK5" s="49" t="s">
        <v>414</v>
      </c>
      <c r="BL5" s="6" t="s">
        <v>15</v>
      </c>
      <c r="BM5" s="112"/>
      <c r="BN5" s="356"/>
      <c r="BO5" s="356"/>
      <c r="BP5" s="356"/>
      <c r="BQ5" s="356"/>
      <c r="BR5" s="356"/>
      <c r="BS5" s="203"/>
      <c r="BT5" s="203"/>
      <c r="BU5" s="112"/>
      <c r="BV5" s="356"/>
      <c r="BW5" s="356"/>
      <c r="BX5" s="356"/>
      <c r="BY5" s="356"/>
      <c r="BZ5" s="356"/>
      <c r="CA5" s="203"/>
      <c r="CB5" s="203"/>
      <c r="CC5" s="112"/>
      <c r="CD5" s="356"/>
      <c r="CE5" s="356"/>
      <c r="CF5" s="356"/>
      <c r="CG5" s="356"/>
      <c r="CH5" s="356"/>
      <c r="CI5" s="203"/>
      <c r="CJ5" s="203"/>
      <c r="CL5" s="356"/>
      <c r="CM5" s="356"/>
      <c r="CN5" s="356"/>
      <c r="CO5" s="356"/>
      <c r="CP5" s="356"/>
      <c r="CQ5" s="203"/>
      <c r="CR5" s="203"/>
      <c r="CT5" s="356"/>
      <c r="CU5" s="356"/>
      <c r="CV5" s="356"/>
      <c r="CW5" s="356"/>
      <c r="CX5" s="356"/>
      <c r="CY5" s="203"/>
      <c r="CZ5" s="203"/>
    </row>
    <row r="6" spans="1:104" ht="24" customHeight="1" x14ac:dyDescent="0.25">
      <c r="A6" s="112"/>
      <c r="B6" s="317" t="s">
        <v>494</v>
      </c>
      <c r="C6" s="318"/>
      <c r="D6" s="372" t="s">
        <v>9</v>
      </c>
      <c r="E6" s="50" t="s">
        <v>1</v>
      </c>
      <c r="F6" s="55"/>
      <c r="G6" s="51">
        <v>4.8</v>
      </c>
      <c r="H6" s="5">
        <v>600</v>
      </c>
      <c r="I6" s="112"/>
      <c r="J6" s="317" t="s">
        <v>494</v>
      </c>
      <c r="K6" s="318"/>
      <c r="L6" s="370" t="s">
        <v>2</v>
      </c>
      <c r="M6" s="50" t="s">
        <v>1</v>
      </c>
      <c r="N6" s="55"/>
      <c r="O6" s="138">
        <v>120</v>
      </c>
      <c r="P6" s="128">
        <v>600</v>
      </c>
      <c r="Q6" s="112"/>
      <c r="R6" s="317" t="s">
        <v>494</v>
      </c>
      <c r="S6" s="318"/>
      <c r="T6" s="370" t="s">
        <v>2</v>
      </c>
      <c r="U6" s="50" t="s">
        <v>1</v>
      </c>
      <c r="V6" s="55"/>
      <c r="W6" s="136">
        <v>1246</v>
      </c>
      <c r="X6" s="128">
        <v>6230</v>
      </c>
      <c r="Y6" s="112"/>
      <c r="Z6" s="317" t="s">
        <v>494</v>
      </c>
      <c r="AA6" s="318"/>
      <c r="AB6" s="370" t="s">
        <v>2</v>
      </c>
      <c r="AC6" s="50" t="s">
        <v>1</v>
      </c>
      <c r="AD6" s="55"/>
      <c r="AE6" s="138">
        <v>1475.6000000000008</v>
      </c>
      <c r="AF6" s="128">
        <v>7378</v>
      </c>
      <c r="AH6" s="317" t="s">
        <v>494</v>
      </c>
      <c r="AI6" s="318"/>
      <c r="AJ6" s="370" t="s">
        <v>2</v>
      </c>
      <c r="AK6" s="50" t="s">
        <v>1</v>
      </c>
      <c r="AL6" s="55"/>
      <c r="AM6" s="138">
        <v>464.80000000000024</v>
      </c>
      <c r="AN6" s="128">
        <v>2324</v>
      </c>
      <c r="AP6" s="317" t="s">
        <v>494</v>
      </c>
      <c r="AQ6" s="318"/>
      <c r="AR6" s="370" t="s">
        <v>2</v>
      </c>
      <c r="AS6" s="50" t="s">
        <v>1</v>
      </c>
      <c r="AT6" s="55"/>
      <c r="AU6" s="138">
        <v>376</v>
      </c>
      <c r="AV6" s="128">
        <v>1880</v>
      </c>
      <c r="AX6" s="317" t="s">
        <v>494</v>
      </c>
      <c r="AY6" s="318"/>
      <c r="AZ6" s="372" t="s">
        <v>9</v>
      </c>
      <c r="BA6" s="50" t="s">
        <v>1</v>
      </c>
      <c r="BB6" s="55"/>
      <c r="BC6" s="138">
        <v>23.999999999999993</v>
      </c>
      <c r="BD6" s="128">
        <v>3000</v>
      </c>
      <c r="BF6" s="317" t="s">
        <v>494</v>
      </c>
      <c r="BG6" s="318"/>
      <c r="BH6" s="370" t="s">
        <v>2</v>
      </c>
      <c r="BI6" s="50" t="s">
        <v>1</v>
      </c>
      <c r="BJ6" s="55"/>
      <c r="BK6" s="51">
        <v>40</v>
      </c>
      <c r="BL6" s="5">
        <v>200</v>
      </c>
      <c r="BM6" s="112"/>
      <c r="BN6" s="382"/>
      <c r="BO6" s="382"/>
      <c r="BP6" s="358"/>
      <c r="BQ6" s="111"/>
      <c r="BR6" s="110"/>
      <c r="BS6" s="179"/>
      <c r="BT6" s="208"/>
      <c r="BU6" s="209"/>
      <c r="BV6" s="421"/>
      <c r="BW6" s="421"/>
      <c r="BX6" s="358"/>
      <c r="BY6" s="111"/>
      <c r="BZ6" s="110"/>
      <c r="CA6" s="204"/>
      <c r="CB6" s="108"/>
      <c r="CC6" s="112"/>
      <c r="CD6" s="382"/>
      <c r="CE6" s="382"/>
      <c r="CF6" s="358"/>
      <c r="CG6" s="111"/>
      <c r="CH6" s="110"/>
      <c r="CI6" s="204"/>
      <c r="CJ6" s="108"/>
      <c r="CL6" s="382"/>
      <c r="CM6" s="382"/>
      <c r="CN6" s="358"/>
      <c r="CO6" s="111"/>
      <c r="CP6" s="110"/>
      <c r="CQ6" s="204"/>
      <c r="CR6" s="108"/>
      <c r="CT6" s="382"/>
      <c r="CU6" s="382"/>
      <c r="CV6" s="358"/>
      <c r="CW6" s="111"/>
      <c r="CX6" s="110"/>
      <c r="CY6" s="204"/>
      <c r="CZ6" s="108"/>
    </row>
    <row r="7" spans="1:104" ht="24" customHeight="1" thickBot="1" x14ac:dyDescent="0.3">
      <c r="A7" s="112"/>
      <c r="B7" s="319"/>
      <c r="C7" s="320"/>
      <c r="D7" s="373"/>
      <c r="E7" s="54" t="s">
        <v>3</v>
      </c>
      <c r="F7" s="56"/>
      <c r="G7" s="52">
        <v>4.8</v>
      </c>
      <c r="H7" s="3">
        <v>840</v>
      </c>
      <c r="I7" s="112"/>
      <c r="J7" s="319"/>
      <c r="K7" s="320"/>
      <c r="L7" s="371"/>
      <c r="M7" s="54" t="s">
        <v>3</v>
      </c>
      <c r="N7" s="56"/>
      <c r="O7" s="137">
        <v>1.5</v>
      </c>
      <c r="P7" s="129">
        <v>450</v>
      </c>
      <c r="Q7" s="112"/>
      <c r="R7" s="319"/>
      <c r="S7" s="320"/>
      <c r="T7" s="371"/>
      <c r="U7" s="54" t="s">
        <v>3</v>
      </c>
      <c r="V7" s="56"/>
      <c r="W7" s="137">
        <v>18</v>
      </c>
      <c r="X7" s="129">
        <v>5400</v>
      </c>
      <c r="Y7" s="112"/>
      <c r="Z7" s="319"/>
      <c r="AA7" s="320"/>
      <c r="AB7" s="371"/>
      <c r="AC7" s="54" t="s">
        <v>3</v>
      </c>
      <c r="AD7" s="56"/>
      <c r="AE7" s="137">
        <v>33.5</v>
      </c>
      <c r="AF7" s="129">
        <v>5862.5</v>
      </c>
      <c r="AH7" s="319"/>
      <c r="AI7" s="320"/>
      <c r="AJ7" s="371"/>
      <c r="AK7" s="54" t="s">
        <v>3</v>
      </c>
      <c r="AL7" s="56"/>
      <c r="AM7" s="137">
        <v>5</v>
      </c>
      <c r="AN7" s="129">
        <v>1500</v>
      </c>
      <c r="AP7" s="319"/>
      <c r="AQ7" s="320"/>
      <c r="AR7" s="371"/>
      <c r="AS7" s="54" t="s">
        <v>3</v>
      </c>
      <c r="AT7" s="56"/>
      <c r="AU7" s="137">
        <v>2</v>
      </c>
      <c r="AV7" s="129">
        <v>600</v>
      </c>
      <c r="AX7" s="319"/>
      <c r="AY7" s="320"/>
      <c r="AZ7" s="373"/>
      <c r="BA7" s="54" t="s">
        <v>3</v>
      </c>
      <c r="BB7" s="56"/>
      <c r="BC7" s="137">
        <v>24</v>
      </c>
      <c r="BD7" s="129">
        <v>4200</v>
      </c>
      <c r="BF7" s="319"/>
      <c r="BG7" s="320"/>
      <c r="BH7" s="371"/>
      <c r="BI7" s="54" t="s">
        <v>3</v>
      </c>
      <c r="BJ7" s="56"/>
      <c r="BK7" s="52">
        <v>1</v>
      </c>
      <c r="BL7" s="3">
        <v>300</v>
      </c>
      <c r="BM7" s="112"/>
      <c r="BN7" s="382"/>
      <c r="BO7" s="382"/>
      <c r="BP7" s="358"/>
      <c r="BQ7" s="111"/>
      <c r="BR7" s="110"/>
      <c r="BS7" s="179"/>
      <c r="BT7" s="208"/>
      <c r="BU7" s="209"/>
      <c r="BV7" s="421"/>
      <c r="BW7" s="421"/>
      <c r="BX7" s="358"/>
      <c r="BY7" s="111"/>
      <c r="BZ7" s="110"/>
      <c r="CA7" s="204"/>
      <c r="CB7" s="108"/>
      <c r="CC7" s="112"/>
      <c r="CD7" s="382"/>
      <c r="CE7" s="382"/>
      <c r="CF7" s="358"/>
      <c r="CG7" s="111"/>
      <c r="CH7" s="110"/>
      <c r="CI7" s="204"/>
      <c r="CJ7" s="108"/>
      <c r="CL7" s="382"/>
      <c r="CM7" s="382"/>
      <c r="CN7" s="358"/>
      <c r="CO7" s="111"/>
      <c r="CP7" s="110"/>
      <c r="CQ7" s="204"/>
      <c r="CR7" s="108"/>
      <c r="CT7" s="382"/>
      <c r="CU7" s="382"/>
      <c r="CV7" s="358"/>
      <c r="CW7" s="111"/>
      <c r="CX7" s="110"/>
      <c r="CY7" s="204"/>
      <c r="CZ7" s="108"/>
    </row>
    <row r="9" spans="1:104" s="105" customFormat="1" x14ac:dyDescent="0.25">
      <c r="B9" s="107" t="s">
        <v>87</v>
      </c>
      <c r="F9" s="106"/>
      <c r="J9" s="107"/>
      <c r="N9" s="106"/>
      <c r="R9" s="107"/>
      <c r="V9" s="106"/>
    </row>
    <row r="10" spans="1:104" ht="15.75" thickBot="1" x14ac:dyDescent="0.3">
      <c r="B10" s="11" t="s">
        <v>510</v>
      </c>
      <c r="J10" s="11"/>
      <c r="R10" s="11"/>
    </row>
    <row r="11" spans="1:104" s="172" customFormat="1" ht="19.5" thickBot="1" x14ac:dyDescent="0.35">
      <c r="A11" s="170"/>
      <c r="B11" s="403" t="s">
        <v>354</v>
      </c>
      <c r="C11" s="404"/>
      <c r="D11" s="404"/>
      <c r="E11" s="404"/>
      <c r="F11" s="404"/>
      <c r="G11" s="404"/>
      <c r="H11" s="405"/>
      <c r="I11" s="170"/>
      <c r="J11" s="399" t="s">
        <v>336</v>
      </c>
      <c r="K11" s="400"/>
      <c r="L11" s="400"/>
      <c r="M11" s="400"/>
      <c r="N11" s="400"/>
      <c r="O11" s="400"/>
      <c r="P11" s="401"/>
      <c r="Q11" s="171"/>
      <c r="R11" s="399" t="s">
        <v>337</v>
      </c>
      <c r="S11" s="400"/>
      <c r="T11" s="400"/>
      <c r="U11" s="400"/>
      <c r="V11" s="400"/>
      <c r="W11" s="400"/>
      <c r="X11" s="401"/>
      <c r="Y11" s="171"/>
      <c r="Z11" s="399" t="s">
        <v>341</v>
      </c>
      <c r="AA11" s="400"/>
      <c r="AB11" s="400"/>
      <c r="AC11" s="400"/>
      <c r="AD11" s="400"/>
      <c r="AE11" s="400"/>
      <c r="AF11" s="401"/>
      <c r="AH11" s="399" t="s">
        <v>344</v>
      </c>
      <c r="AI11" s="400"/>
      <c r="AJ11" s="400"/>
      <c r="AK11" s="400"/>
      <c r="AL11" s="400"/>
      <c r="AM11" s="400"/>
      <c r="AN11" s="401"/>
      <c r="AP11" s="399" t="s">
        <v>348</v>
      </c>
      <c r="AQ11" s="400"/>
      <c r="AR11" s="400"/>
      <c r="AS11" s="400"/>
      <c r="AT11" s="400"/>
      <c r="AU11" s="400"/>
      <c r="AV11" s="401"/>
      <c r="AX11" s="399" t="s">
        <v>357</v>
      </c>
      <c r="AY11" s="400"/>
      <c r="AZ11" s="400"/>
      <c r="BA11" s="400"/>
      <c r="BB11" s="400"/>
      <c r="BC11" s="400"/>
      <c r="BD11" s="401"/>
      <c r="BF11" s="399" t="s">
        <v>16</v>
      </c>
      <c r="BG11" s="400"/>
      <c r="BH11" s="400"/>
      <c r="BI11" s="400"/>
      <c r="BJ11" s="400"/>
      <c r="BK11" s="400"/>
      <c r="BL11" s="401"/>
      <c r="BN11" s="399" t="s">
        <v>127</v>
      </c>
      <c r="BO11" s="400"/>
      <c r="BP11" s="400"/>
      <c r="BQ11" s="400"/>
      <c r="BR11" s="400"/>
      <c r="BS11" s="400"/>
      <c r="BT11" s="401"/>
      <c r="BV11" s="399" t="s">
        <v>358</v>
      </c>
      <c r="BW11" s="400"/>
      <c r="BX11" s="400"/>
      <c r="BY11" s="400"/>
      <c r="BZ11" s="400"/>
      <c r="CA11" s="400"/>
      <c r="CB11" s="401"/>
      <c r="CD11" s="399" t="s">
        <v>356</v>
      </c>
      <c r="CE11" s="400"/>
      <c r="CF11" s="400"/>
      <c r="CG11" s="400"/>
      <c r="CH11" s="400"/>
      <c r="CI11" s="400"/>
      <c r="CJ11" s="401"/>
      <c r="CL11" s="399" t="s">
        <v>359</v>
      </c>
      <c r="CM11" s="400"/>
      <c r="CN11" s="400"/>
      <c r="CO11" s="400"/>
      <c r="CP11" s="400"/>
      <c r="CQ11" s="400"/>
      <c r="CR11" s="401"/>
      <c r="CT11" s="399" t="s">
        <v>340</v>
      </c>
      <c r="CU11" s="400"/>
      <c r="CV11" s="400"/>
      <c r="CW11" s="400"/>
      <c r="CX11" s="400"/>
      <c r="CY11" s="400"/>
      <c r="CZ11" s="401"/>
    </row>
    <row r="12" spans="1:104" s="44" customFormat="1" ht="72" customHeight="1" thickBot="1" x14ac:dyDescent="0.3">
      <c r="B12" s="291" t="s">
        <v>0</v>
      </c>
      <c r="C12" s="296"/>
      <c r="D12" s="280" t="s">
        <v>11</v>
      </c>
      <c r="E12" s="292"/>
      <c r="F12" s="42" t="s">
        <v>23</v>
      </c>
      <c r="G12" s="42" t="s">
        <v>10</v>
      </c>
      <c r="H12" s="48" t="s">
        <v>91</v>
      </c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Q12" s="150"/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Y12" s="150"/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291" t="s">
        <v>0</v>
      </c>
      <c r="BO12" s="296"/>
      <c r="BP12" s="280" t="s">
        <v>11</v>
      </c>
      <c r="BQ12" s="292"/>
      <c r="BR12" s="42" t="s">
        <v>23</v>
      </c>
      <c r="BS12" s="42" t="s">
        <v>10</v>
      </c>
      <c r="BT12" s="48" t="s">
        <v>91</v>
      </c>
      <c r="BV12" s="291" t="s">
        <v>0</v>
      </c>
      <c r="BW12" s="296"/>
      <c r="BX12" s="280" t="s">
        <v>11</v>
      </c>
      <c r="BY12" s="292"/>
      <c r="BZ12" s="42" t="s">
        <v>23</v>
      </c>
      <c r="CA12" s="42" t="s">
        <v>10</v>
      </c>
      <c r="CB12" s="48" t="s">
        <v>91</v>
      </c>
      <c r="CD12" s="291" t="s">
        <v>0</v>
      </c>
      <c r="CE12" s="296"/>
      <c r="CF12" s="280" t="s">
        <v>11</v>
      </c>
      <c r="CG12" s="292"/>
      <c r="CH12" s="42" t="s">
        <v>23</v>
      </c>
      <c r="CI12" s="42" t="s">
        <v>10</v>
      </c>
      <c r="CJ12" s="48" t="s">
        <v>91</v>
      </c>
      <c r="CL12" s="291" t="s">
        <v>0</v>
      </c>
      <c r="CM12" s="296"/>
      <c r="CN12" s="280" t="s">
        <v>11</v>
      </c>
      <c r="CO12" s="292"/>
      <c r="CP12" s="42" t="s">
        <v>23</v>
      </c>
      <c r="CQ12" s="42" t="s">
        <v>10</v>
      </c>
      <c r="CR12" s="48" t="s">
        <v>91</v>
      </c>
      <c r="CT12" s="291" t="s">
        <v>0</v>
      </c>
      <c r="CU12" s="296"/>
      <c r="CV12" s="280" t="s">
        <v>11</v>
      </c>
      <c r="CW12" s="292"/>
      <c r="CX12" s="42" t="s">
        <v>23</v>
      </c>
      <c r="CY12" s="42" t="s">
        <v>10</v>
      </c>
      <c r="CZ12" s="48" t="s">
        <v>91</v>
      </c>
    </row>
    <row r="13" spans="1:104" ht="15" customHeight="1" x14ac:dyDescent="0.25">
      <c r="A13" s="13"/>
      <c r="B13" s="376" t="s">
        <v>9</v>
      </c>
      <c r="C13" s="377"/>
      <c r="D13" s="273" t="s">
        <v>498</v>
      </c>
      <c r="E13" s="15" t="s">
        <v>4</v>
      </c>
      <c r="F13" s="16"/>
      <c r="G13" s="152"/>
      <c r="H13" s="388" t="s">
        <v>482</v>
      </c>
      <c r="I13" s="13"/>
      <c r="J13" s="359" t="s">
        <v>2</v>
      </c>
      <c r="K13" s="367"/>
      <c r="L13" s="273" t="s">
        <v>498</v>
      </c>
      <c r="M13" s="15" t="s">
        <v>4</v>
      </c>
      <c r="N13" s="16">
        <v>10</v>
      </c>
      <c r="O13" s="152">
        <f>N13*5</f>
        <v>50</v>
      </c>
      <c r="P13" s="283" t="s">
        <v>483</v>
      </c>
      <c r="Q13" s="125"/>
      <c r="R13" s="359" t="s">
        <v>2</v>
      </c>
      <c r="S13" s="367"/>
      <c r="T13" s="273" t="s">
        <v>498</v>
      </c>
      <c r="U13" s="15" t="s">
        <v>4</v>
      </c>
      <c r="V13" s="16">
        <v>62</v>
      </c>
      <c r="W13" s="19">
        <f>V13*5</f>
        <v>310</v>
      </c>
      <c r="X13" s="283" t="s">
        <v>376</v>
      </c>
      <c r="Y13" s="125"/>
      <c r="Z13" s="359" t="s">
        <v>2</v>
      </c>
      <c r="AA13" s="367"/>
      <c r="AB13" s="273" t="s">
        <v>498</v>
      </c>
      <c r="AC13" s="15" t="s">
        <v>4</v>
      </c>
      <c r="AD13" s="16">
        <v>34</v>
      </c>
      <c r="AE13" s="19">
        <f>AD13*5</f>
        <v>170</v>
      </c>
      <c r="AF13" s="283" t="s">
        <v>376</v>
      </c>
      <c r="AH13" s="359" t="s">
        <v>2</v>
      </c>
      <c r="AI13" s="367"/>
      <c r="AJ13" s="273" t="s">
        <v>498</v>
      </c>
      <c r="AK13" s="15" t="s">
        <v>4</v>
      </c>
      <c r="AL13" s="16">
        <v>5.3</v>
      </c>
      <c r="AM13" s="152">
        <f>AL13*5</f>
        <v>26.5</v>
      </c>
      <c r="AN13" s="388" t="s">
        <v>503</v>
      </c>
      <c r="AP13" s="359" t="s">
        <v>2</v>
      </c>
      <c r="AQ13" s="367"/>
      <c r="AR13" s="273" t="s">
        <v>498</v>
      </c>
      <c r="AS13" s="15" t="s">
        <v>4</v>
      </c>
      <c r="AT13" s="16">
        <v>4.5</v>
      </c>
      <c r="AU13" s="19">
        <f>AT13*5</f>
        <v>22.5</v>
      </c>
      <c r="AV13" s="283" t="s">
        <v>504</v>
      </c>
      <c r="AX13" s="380" t="s">
        <v>9</v>
      </c>
      <c r="AY13" s="406"/>
      <c r="AZ13" s="273" t="s">
        <v>498</v>
      </c>
      <c r="BA13" s="15" t="s">
        <v>4</v>
      </c>
      <c r="BB13" s="16">
        <v>5</v>
      </c>
      <c r="BC13" s="19">
        <f>BB13*125</f>
        <v>625</v>
      </c>
      <c r="BD13" s="283" t="s">
        <v>505</v>
      </c>
      <c r="BF13" s="359" t="s">
        <v>2</v>
      </c>
      <c r="BG13" s="367"/>
      <c r="BH13" s="273" t="s">
        <v>498</v>
      </c>
      <c r="BI13" s="15" t="s">
        <v>4</v>
      </c>
      <c r="BJ13" s="16">
        <v>4.7</v>
      </c>
      <c r="BK13" s="19">
        <f>BJ13*5</f>
        <v>23.5</v>
      </c>
      <c r="BL13" s="283" t="s">
        <v>506</v>
      </c>
      <c r="BN13" s="359" t="s">
        <v>2</v>
      </c>
      <c r="BO13" s="367"/>
      <c r="BP13" s="273" t="s">
        <v>498</v>
      </c>
      <c r="BQ13" s="15" t="s">
        <v>4</v>
      </c>
      <c r="BR13" s="16">
        <v>3.5</v>
      </c>
      <c r="BS13" s="19">
        <f>BR13*5</f>
        <v>17.5</v>
      </c>
      <c r="BT13" s="283" t="s">
        <v>204</v>
      </c>
      <c r="BV13" s="380" t="s">
        <v>9</v>
      </c>
      <c r="BW13" s="406"/>
      <c r="BX13" s="393" t="s">
        <v>498</v>
      </c>
      <c r="BY13" s="162" t="s">
        <v>4</v>
      </c>
      <c r="BZ13" s="139"/>
      <c r="CA13" s="140"/>
      <c r="CB13" s="390"/>
      <c r="CD13" s="359" t="s">
        <v>2</v>
      </c>
      <c r="CE13" s="367"/>
      <c r="CF13" s="273" t="s">
        <v>498</v>
      </c>
      <c r="CG13" s="15" t="s">
        <v>4</v>
      </c>
      <c r="CH13" s="16">
        <v>2.5</v>
      </c>
      <c r="CI13" s="19">
        <f>CH13*5</f>
        <v>12.5</v>
      </c>
      <c r="CJ13" s="283" t="s">
        <v>507</v>
      </c>
      <c r="CL13" s="380" t="s">
        <v>9</v>
      </c>
      <c r="CM13" s="406"/>
      <c r="CN13" s="273" t="s">
        <v>498</v>
      </c>
      <c r="CO13" s="15" t="s">
        <v>4</v>
      </c>
      <c r="CP13" s="16"/>
      <c r="CQ13" s="19">
        <f>CP13*125</f>
        <v>0</v>
      </c>
      <c r="CR13" s="283" t="s">
        <v>508</v>
      </c>
      <c r="CT13" s="359" t="s">
        <v>2</v>
      </c>
      <c r="CU13" s="367"/>
      <c r="CV13" s="273" t="s">
        <v>498</v>
      </c>
      <c r="CW13" s="15" t="s">
        <v>4</v>
      </c>
      <c r="CX13" s="16">
        <v>6</v>
      </c>
      <c r="CY13" s="19">
        <f>CX13*5</f>
        <v>30</v>
      </c>
      <c r="CZ13" s="283" t="s">
        <v>509</v>
      </c>
    </row>
    <row r="14" spans="1:104" ht="15" customHeight="1" x14ac:dyDescent="0.25">
      <c r="A14" s="13"/>
      <c r="B14" s="376"/>
      <c r="C14" s="377"/>
      <c r="D14" s="274"/>
      <c r="E14" s="21" t="s">
        <v>5</v>
      </c>
      <c r="F14" s="83"/>
      <c r="G14" s="154"/>
      <c r="H14" s="388"/>
      <c r="I14" s="13"/>
      <c r="J14" s="361"/>
      <c r="K14" s="368"/>
      <c r="L14" s="274"/>
      <c r="M14" s="21" t="s">
        <v>5</v>
      </c>
      <c r="N14" s="83">
        <v>10</v>
      </c>
      <c r="O14" s="154">
        <f>N14*5</f>
        <v>50</v>
      </c>
      <c r="P14" s="283"/>
      <c r="Q14" s="125"/>
      <c r="R14" s="361"/>
      <c r="S14" s="368"/>
      <c r="T14" s="274"/>
      <c r="U14" s="21" t="s">
        <v>5</v>
      </c>
      <c r="V14" s="83">
        <v>62</v>
      </c>
      <c r="W14" s="25">
        <f>V14*5</f>
        <v>310</v>
      </c>
      <c r="X14" s="283"/>
      <c r="Y14" s="125"/>
      <c r="Z14" s="361"/>
      <c r="AA14" s="368"/>
      <c r="AB14" s="274"/>
      <c r="AC14" s="21" t="s">
        <v>5</v>
      </c>
      <c r="AD14" s="83">
        <v>34</v>
      </c>
      <c r="AE14" s="25">
        <f t="shared" ref="AE14:AE19" si="0">AD14*5</f>
        <v>170</v>
      </c>
      <c r="AF14" s="283"/>
      <c r="AH14" s="361"/>
      <c r="AI14" s="368"/>
      <c r="AJ14" s="274"/>
      <c r="AK14" s="21" t="s">
        <v>5</v>
      </c>
      <c r="AL14" s="83">
        <v>5.3</v>
      </c>
      <c r="AM14" s="154">
        <f>AL14*5</f>
        <v>26.5</v>
      </c>
      <c r="AN14" s="388"/>
      <c r="AP14" s="361"/>
      <c r="AQ14" s="368"/>
      <c r="AR14" s="274"/>
      <c r="AS14" s="21" t="s">
        <v>5</v>
      </c>
      <c r="AT14" s="83">
        <v>4.5</v>
      </c>
      <c r="AU14" s="25">
        <f t="shared" ref="AU14:AU20" si="1">AT14*5</f>
        <v>22.5</v>
      </c>
      <c r="AV14" s="283"/>
      <c r="AX14" s="376"/>
      <c r="AY14" s="407"/>
      <c r="AZ14" s="274"/>
      <c r="BA14" s="21" t="s">
        <v>5</v>
      </c>
      <c r="BB14" s="83">
        <v>5</v>
      </c>
      <c r="BC14" s="25">
        <f t="shared" ref="BC14:BC20" si="2">BB14*125</f>
        <v>625</v>
      </c>
      <c r="BD14" s="283"/>
      <c r="BF14" s="361"/>
      <c r="BG14" s="368"/>
      <c r="BH14" s="274"/>
      <c r="BI14" s="21" t="s">
        <v>5</v>
      </c>
      <c r="BJ14" s="83">
        <v>4.7</v>
      </c>
      <c r="BK14" s="25">
        <f>BJ14*5</f>
        <v>23.5</v>
      </c>
      <c r="BL14" s="283"/>
      <c r="BN14" s="361"/>
      <c r="BO14" s="368"/>
      <c r="BP14" s="274"/>
      <c r="BQ14" s="21" t="s">
        <v>5</v>
      </c>
      <c r="BR14" s="83">
        <v>3.5</v>
      </c>
      <c r="BS14" s="25">
        <f t="shared" ref="BS14:BS47" si="3">BR14*5</f>
        <v>17.5</v>
      </c>
      <c r="BT14" s="283"/>
      <c r="BV14" s="376"/>
      <c r="BW14" s="407"/>
      <c r="BX14" s="394"/>
      <c r="BY14" s="160" t="s">
        <v>5</v>
      </c>
      <c r="BZ14" s="141"/>
      <c r="CA14" s="142"/>
      <c r="CB14" s="390"/>
      <c r="CD14" s="361"/>
      <c r="CE14" s="368"/>
      <c r="CF14" s="274"/>
      <c r="CG14" s="21" t="s">
        <v>5</v>
      </c>
      <c r="CH14" s="83">
        <v>2.5</v>
      </c>
      <c r="CI14" s="25">
        <f>CH14*5</f>
        <v>12.5</v>
      </c>
      <c r="CJ14" s="283"/>
      <c r="CL14" s="376"/>
      <c r="CM14" s="407"/>
      <c r="CN14" s="274"/>
      <c r="CO14" s="21" t="s">
        <v>5</v>
      </c>
      <c r="CP14" s="83"/>
      <c r="CQ14" s="25">
        <f>CP14*125</f>
        <v>0</v>
      </c>
      <c r="CR14" s="283"/>
      <c r="CT14" s="361"/>
      <c r="CU14" s="368"/>
      <c r="CV14" s="274"/>
      <c r="CW14" s="21" t="s">
        <v>5</v>
      </c>
      <c r="CX14" s="83">
        <v>6</v>
      </c>
      <c r="CY14" s="25">
        <f t="shared" ref="CY14:CY47" si="4">CX14*5</f>
        <v>30</v>
      </c>
      <c r="CZ14" s="283"/>
    </row>
    <row r="15" spans="1:104" ht="15" customHeight="1" x14ac:dyDescent="0.25">
      <c r="A15" s="13"/>
      <c r="B15" s="376"/>
      <c r="C15" s="377"/>
      <c r="D15" s="274"/>
      <c r="E15" s="21" t="s">
        <v>6</v>
      </c>
      <c r="F15" s="16"/>
      <c r="G15" s="154"/>
      <c r="H15" s="388"/>
      <c r="I15" s="13"/>
      <c r="J15" s="361"/>
      <c r="K15" s="368"/>
      <c r="L15" s="274"/>
      <c r="M15" s="21" t="s">
        <v>6</v>
      </c>
      <c r="N15" s="16">
        <v>10</v>
      </c>
      <c r="O15" s="154">
        <f>N15*5</f>
        <v>50</v>
      </c>
      <c r="P15" s="283"/>
      <c r="Q15" s="125"/>
      <c r="R15" s="361"/>
      <c r="S15" s="368"/>
      <c r="T15" s="274"/>
      <c r="U15" s="21" t="s">
        <v>6</v>
      </c>
      <c r="V15" s="16">
        <v>62</v>
      </c>
      <c r="W15" s="25">
        <f>V15*5</f>
        <v>310</v>
      </c>
      <c r="X15" s="283"/>
      <c r="Y15" s="125"/>
      <c r="Z15" s="361"/>
      <c r="AA15" s="368"/>
      <c r="AB15" s="274"/>
      <c r="AC15" s="21" t="s">
        <v>6</v>
      </c>
      <c r="AD15" s="16">
        <v>34</v>
      </c>
      <c r="AE15" s="25">
        <f t="shared" si="0"/>
        <v>170</v>
      </c>
      <c r="AF15" s="283"/>
      <c r="AH15" s="361"/>
      <c r="AI15" s="368"/>
      <c r="AJ15" s="274"/>
      <c r="AK15" s="21" t="s">
        <v>6</v>
      </c>
      <c r="AL15" s="16">
        <v>5.3</v>
      </c>
      <c r="AM15" s="154">
        <f>AL15*5</f>
        <v>26.5</v>
      </c>
      <c r="AN15" s="388"/>
      <c r="AP15" s="361"/>
      <c r="AQ15" s="368"/>
      <c r="AR15" s="274"/>
      <c r="AS15" s="21" t="s">
        <v>6</v>
      </c>
      <c r="AT15" s="16">
        <v>4.5</v>
      </c>
      <c r="AU15" s="25">
        <f t="shared" si="1"/>
        <v>22.5</v>
      </c>
      <c r="AV15" s="283"/>
      <c r="AX15" s="376"/>
      <c r="AY15" s="407"/>
      <c r="AZ15" s="274"/>
      <c r="BA15" s="21" t="s">
        <v>6</v>
      </c>
      <c r="BB15" s="16">
        <v>5</v>
      </c>
      <c r="BC15" s="25">
        <f t="shared" si="2"/>
        <v>625</v>
      </c>
      <c r="BD15" s="283"/>
      <c r="BF15" s="361"/>
      <c r="BG15" s="368"/>
      <c r="BH15" s="274"/>
      <c r="BI15" s="21" t="s">
        <v>6</v>
      </c>
      <c r="BJ15" s="16">
        <v>4.7</v>
      </c>
      <c r="BK15" s="25">
        <f>BJ15*5</f>
        <v>23.5</v>
      </c>
      <c r="BL15" s="283"/>
      <c r="BN15" s="361"/>
      <c r="BO15" s="368"/>
      <c r="BP15" s="274"/>
      <c r="BQ15" s="21" t="s">
        <v>6</v>
      </c>
      <c r="BR15" s="16">
        <v>3.5</v>
      </c>
      <c r="BS15" s="25">
        <f t="shared" si="3"/>
        <v>17.5</v>
      </c>
      <c r="BT15" s="283"/>
      <c r="BV15" s="376"/>
      <c r="BW15" s="407"/>
      <c r="BX15" s="394"/>
      <c r="BY15" s="160" t="s">
        <v>6</v>
      </c>
      <c r="BZ15" s="139"/>
      <c r="CA15" s="142"/>
      <c r="CB15" s="390"/>
      <c r="CD15" s="361"/>
      <c r="CE15" s="368"/>
      <c r="CF15" s="274"/>
      <c r="CG15" s="21" t="s">
        <v>6</v>
      </c>
      <c r="CH15" s="16">
        <v>2.5</v>
      </c>
      <c r="CI15" s="25">
        <f>CH15*5</f>
        <v>12.5</v>
      </c>
      <c r="CJ15" s="283"/>
      <c r="CL15" s="376"/>
      <c r="CM15" s="407"/>
      <c r="CN15" s="274"/>
      <c r="CO15" s="21" t="s">
        <v>6</v>
      </c>
      <c r="CP15" s="16"/>
      <c r="CQ15" s="25">
        <f>CP15*125</f>
        <v>0</v>
      </c>
      <c r="CR15" s="283"/>
      <c r="CT15" s="361"/>
      <c r="CU15" s="368"/>
      <c r="CV15" s="274"/>
      <c r="CW15" s="21" t="s">
        <v>6</v>
      </c>
      <c r="CX15" s="16">
        <v>6</v>
      </c>
      <c r="CY15" s="25">
        <f t="shared" si="4"/>
        <v>30</v>
      </c>
      <c r="CZ15" s="283"/>
    </row>
    <row r="16" spans="1:104" ht="15" customHeight="1" x14ac:dyDescent="0.25">
      <c r="A16" s="13"/>
      <c r="B16" s="376"/>
      <c r="C16" s="377"/>
      <c r="D16" s="274"/>
      <c r="E16" s="21" t="s">
        <v>5</v>
      </c>
      <c r="F16" s="83"/>
      <c r="G16" s="154"/>
      <c r="H16" s="388"/>
      <c r="I16" s="13"/>
      <c r="J16" s="361"/>
      <c r="K16" s="368"/>
      <c r="L16" s="274"/>
      <c r="M16" s="21" t="s">
        <v>5</v>
      </c>
      <c r="N16" s="83">
        <v>10</v>
      </c>
      <c r="O16" s="166">
        <f>N16*5</f>
        <v>50</v>
      </c>
      <c r="P16" s="283"/>
      <c r="Q16" s="125"/>
      <c r="R16" s="361"/>
      <c r="S16" s="368"/>
      <c r="T16" s="274"/>
      <c r="U16" s="21" t="s">
        <v>5</v>
      </c>
      <c r="V16" s="83">
        <v>62</v>
      </c>
      <c r="W16" s="25">
        <f>V16*5</f>
        <v>310</v>
      </c>
      <c r="X16" s="283"/>
      <c r="Y16" s="125"/>
      <c r="Z16" s="361"/>
      <c r="AA16" s="368"/>
      <c r="AB16" s="274"/>
      <c r="AC16" s="21" t="s">
        <v>5</v>
      </c>
      <c r="AD16" s="83">
        <v>34</v>
      </c>
      <c r="AE16" s="25">
        <f t="shared" si="0"/>
        <v>170</v>
      </c>
      <c r="AF16" s="283"/>
      <c r="AH16" s="361"/>
      <c r="AI16" s="368"/>
      <c r="AJ16" s="274"/>
      <c r="AK16" s="21" t="s">
        <v>5</v>
      </c>
      <c r="AL16" s="83">
        <v>5.3</v>
      </c>
      <c r="AM16" s="166">
        <f>AL16*5</f>
        <v>26.5</v>
      </c>
      <c r="AN16" s="388"/>
      <c r="AP16" s="361"/>
      <c r="AQ16" s="368"/>
      <c r="AR16" s="274"/>
      <c r="AS16" s="21" t="s">
        <v>5</v>
      </c>
      <c r="AT16" s="83">
        <v>4.5</v>
      </c>
      <c r="AU16" s="25">
        <f t="shared" si="1"/>
        <v>22.5</v>
      </c>
      <c r="AV16" s="283"/>
      <c r="AX16" s="376"/>
      <c r="AY16" s="407"/>
      <c r="AZ16" s="274"/>
      <c r="BA16" s="21" t="s">
        <v>5</v>
      </c>
      <c r="BB16" s="83">
        <v>5</v>
      </c>
      <c r="BC16" s="25">
        <f t="shared" si="2"/>
        <v>625</v>
      </c>
      <c r="BD16" s="283"/>
      <c r="BF16" s="361"/>
      <c r="BG16" s="368"/>
      <c r="BH16" s="274"/>
      <c r="BI16" s="21" t="s">
        <v>5</v>
      </c>
      <c r="BJ16" s="83">
        <v>4.7</v>
      </c>
      <c r="BK16" s="25">
        <f>BJ16*5</f>
        <v>23.5</v>
      </c>
      <c r="BL16" s="283"/>
      <c r="BN16" s="361"/>
      <c r="BO16" s="368"/>
      <c r="BP16" s="274"/>
      <c r="BQ16" s="21" t="s">
        <v>5</v>
      </c>
      <c r="BR16" s="83">
        <v>3.5</v>
      </c>
      <c r="BS16" s="25">
        <f t="shared" si="3"/>
        <v>17.5</v>
      </c>
      <c r="BT16" s="283"/>
      <c r="BV16" s="376"/>
      <c r="BW16" s="407"/>
      <c r="BX16" s="394"/>
      <c r="BY16" s="160" t="s">
        <v>5</v>
      </c>
      <c r="BZ16" s="141"/>
      <c r="CA16" s="142"/>
      <c r="CB16" s="390"/>
      <c r="CD16" s="361"/>
      <c r="CE16" s="368"/>
      <c r="CF16" s="274"/>
      <c r="CG16" s="21" t="s">
        <v>5</v>
      </c>
      <c r="CH16" s="83">
        <v>2.5</v>
      </c>
      <c r="CI16" s="25">
        <f>CH16*5</f>
        <v>12.5</v>
      </c>
      <c r="CJ16" s="283"/>
      <c r="CL16" s="376"/>
      <c r="CM16" s="407"/>
      <c r="CN16" s="274"/>
      <c r="CO16" s="21" t="s">
        <v>5</v>
      </c>
      <c r="CP16" s="83">
        <v>1.2</v>
      </c>
      <c r="CQ16" s="25">
        <f>CP16*125</f>
        <v>150</v>
      </c>
      <c r="CR16" s="283"/>
      <c r="CT16" s="361"/>
      <c r="CU16" s="368"/>
      <c r="CV16" s="274"/>
      <c r="CW16" s="21" t="s">
        <v>5</v>
      </c>
      <c r="CX16" s="83">
        <v>6</v>
      </c>
      <c r="CY16" s="25">
        <f t="shared" si="4"/>
        <v>30</v>
      </c>
      <c r="CZ16" s="283"/>
    </row>
    <row r="17" spans="1:104" ht="15" customHeight="1" x14ac:dyDescent="0.25">
      <c r="A17" s="13"/>
      <c r="B17" s="376"/>
      <c r="C17" s="377"/>
      <c r="D17" s="274"/>
      <c r="E17" s="21" t="s">
        <v>7</v>
      </c>
      <c r="F17" s="16">
        <v>0.6</v>
      </c>
      <c r="G17" s="154">
        <f>F17*125</f>
        <v>75</v>
      </c>
      <c r="H17" s="388"/>
      <c r="I17" s="13"/>
      <c r="J17" s="361"/>
      <c r="K17" s="368"/>
      <c r="L17" s="274"/>
      <c r="M17" s="21" t="s">
        <v>7</v>
      </c>
      <c r="N17" s="16">
        <v>10</v>
      </c>
      <c r="O17" s="166">
        <f>N17*5</f>
        <v>50</v>
      </c>
      <c r="P17" s="283"/>
      <c r="Q17" s="125"/>
      <c r="R17" s="361"/>
      <c r="S17" s="368"/>
      <c r="T17" s="274"/>
      <c r="U17" s="21" t="s">
        <v>7</v>
      </c>
      <c r="V17" s="16">
        <v>62</v>
      </c>
      <c r="W17" s="25">
        <f>V17*5</f>
        <v>310</v>
      </c>
      <c r="X17" s="283"/>
      <c r="Y17" s="125"/>
      <c r="Z17" s="361"/>
      <c r="AA17" s="368"/>
      <c r="AB17" s="274"/>
      <c r="AC17" s="21" t="s">
        <v>7</v>
      </c>
      <c r="AD17" s="16">
        <v>34</v>
      </c>
      <c r="AE17" s="25">
        <f t="shared" si="0"/>
        <v>170</v>
      </c>
      <c r="AF17" s="283"/>
      <c r="AH17" s="361"/>
      <c r="AI17" s="368"/>
      <c r="AJ17" s="274"/>
      <c r="AK17" s="21" t="s">
        <v>7</v>
      </c>
      <c r="AL17" s="16">
        <v>5.3</v>
      </c>
      <c r="AM17" s="166">
        <f>AL17*5</f>
        <v>26.5</v>
      </c>
      <c r="AN17" s="388"/>
      <c r="AP17" s="361"/>
      <c r="AQ17" s="368"/>
      <c r="AR17" s="274"/>
      <c r="AS17" s="21" t="s">
        <v>7</v>
      </c>
      <c r="AT17" s="16">
        <v>4.5</v>
      </c>
      <c r="AU17" s="25">
        <f t="shared" si="1"/>
        <v>22.5</v>
      </c>
      <c r="AV17" s="283"/>
      <c r="AX17" s="376"/>
      <c r="AY17" s="407"/>
      <c r="AZ17" s="274"/>
      <c r="BA17" s="21" t="s">
        <v>7</v>
      </c>
      <c r="BB17" s="16">
        <v>5</v>
      </c>
      <c r="BC17" s="25">
        <f t="shared" si="2"/>
        <v>625</v>
      </c>
      <c r="BD17" s="283"/>
      <c r="BF17" s="361"/>
      <c r="BG17" s="368"/>
      <c r="BH17" s="274"/>
      <c r="BI17" s="21" t="s">
        <v>7</v>
      </c>
      <c r="BJ17" s="16">
        <v>4.7</v>
      </c>
      <c r="BK17" s="25">
        <f>BJ17*5</f>
        <v>23.5</v>
      </c>
      <c r="BL17" s="283"/>
      <c r="BN17" s="361"/>
      <c r="BO17" s="368"/>
      <c r="BP17" s="274"/>
      <c r="BQ17" s="21" t="s">
        <v>7</v>
      </c>
      <c r="BR17" s="16">
        <v>3.5</v>
      </c>
      <c r="BS17" s="25">
        <f t="shared" si="3"/>
        <v>17.5</v>
      </c>
      <c r="BT17" s="283"/>
      <c r="BV17" s="376"/>
      <c r="BW17" s="407"/>
      <c r="BX17" s="394"/>
      <c r="BY17" s="160" t="s">
        <v>7</v>
      </c>
      <c r="BZ17" s="139"/>
      <c r="CA17" s="142"/>
      <c r="CB17" s="390"/>
      <c r="CD17" s="361"/>
      <c r="CE17" s="368"/>
      <c r="CF17" s="274"/>
      <c r="CG17" s="21" t="s">
        <v>7</v>
      </c>
      <c r="CH17" s="16">
        <v>2.5</v>
      </c>
      <c r="CI17" s="25">
        <f>CH17*5</f>
        <v>12.5</v>
      </c>
      <c r="CJ17" s="283"/>
      <c r="CL17" s="376"/>
      <c r="CM17" s="407"/>
      <c r="CN17" s="274"/>
      <c r="CO17" s="21" t="s">
        <v>7</v>
      </c>
      <c r="CP17" s="16"/>
      <c r="CQ17" s="25">
        <f>CP17*125</f>
        <v>0</v>
      </c>
      <c r="CR17" s="283"/>
      <c r="CT17" s="361"/>
      <c r="CU17" s="368"/>
      <c r="CV17" s="274"/>
      <c r="CW17" s="21" t="s">
        <v>7</v>
      </c>
      <c r="CX17" s="16">
        <v>6</v>
      </c>
      <c r="CY17" s="25">
        <f t="shared" si="4"/>
        <v>30</v>
      </c>
      <c r="CZ17" s="283"/>
    </row>
    <row r="18" spans="1:104" ht="15" customHeight="1" x14ac:dyDescent="0.25">
      <c r="A18" s="13"/>
      <c r="B18" s="376"/>
      <c r="C18" s="377"/>
      <c r="D18" s="274"/>
      <c r="E18" s="27" t="s">
        <v>8</v>
      </c>
      <c r="F18" s="22"/>
      <c r="G18" s="154"/>
      <c r="H18" s="388"/>
      <c r="I18" s="13"/>
      <c r="J18" s="361"/>
      <c r="K18" s="368"/>
      <c r="L18" s="274"/>
      <c r="M18" s="27" t="s">
        <v>8</v>
      </c>
      <c r="N18" s="22"/>
      <c r="O18" s="154"/>
      <c r="P18" s="283"/>
      <c r="Q18" s="125"/>
      <c r="R18" s="361"/>
      <c r="S18" s="368"/>
      <c r="T18" s="274"/>
      <c r="U18" s="27" t="s">
        <v>8</v>
      </c>
      <c r="V18" s="22"/>
      <c r="W18" s="25"/>
      <c r="X18" s="283"/>
      <c r="Y18" s="125"/>
      <c r="Z18" s="361"/>
      <c r="AA18" s="368"/>
      <c r="AB18" s="274"/>
      <c r="AC18" s="27" t="s">
        <v>8</v>
      </c>
      <c r="AD18" s="22">
        <v>32</v>
      </c>
      <c r="AE18" s="25">
        <f t="shared" si="0"/>
        <v>160</v>
      </c>
      <c r="AF18" s="283"/>
      <c r="AH18" s="361"/>
      <c r="AI18" s="368"/>
      <c r="AJ18" s="274"/>
      <c r="AK18" s="27" t="s">
        <v>8</v>
      </c>
      <c r="AL18" s="22"/>
      <c r="AM18" s="154"/>
      <c r="AN18" s="388"/>
      <c r="AP18" s="361"/>
      <c r="AQ18" s="368"/>
      <c r="AR18" s="274"/>
      <c r="AS18" s="27" t="s">
        <v>8</v>
      </c>
      <c r="AT18" s="22">
        <v>4.5</v>
      </c>
      <c r="AU18" s="25">
        <f t="shared" si="1"/>
        <v>22.5</v>
      </c>
      <c r="AV18" s="283"/>
      <c r="AX18" s="376"/>
      <c r="AY18" s="407"/>
      <c r="AZ18" s="274"/>
      <c r="BA18" s="27" t="s">
        <v>8</v>
      </c>
      <c r="BB18" s="22"/>
      <c r="BC18" s="25"/>
      <c r="BD18" s="283"/>
      <c r="BF18" s="361"/>
      <c r="BG18" s="368"/>
      <c r="BH18" s="274"/>
      <c r="BI18" s="27" t="s">
        <v>8</v>
      </c>
      <c r="BJ18" s="22"/>
      <c r="BK18" s="25"/>
      <c r="BL18" s="283"/>
      <c r="BN18" s="361"/>
      <c r="BO18" s="368"/>
      <c r="BP18" s="274"/>
      <c r="BQ18" s="27" t="s">
        <v>8</v>
      </c>
      <c r="BR18" s="22">
        <v>2</v>
      </c>
      <c r="BS18" s="25">
        <f t="shared" si="3"/>
        <v>10</v>
      </c>
      <c r="BT18" s="283"/>
      <c r="BV18" s="376"/>
      <c r="BW18" s="407"/>
      <c r="BX18" s="394"/>
      <c r="BY18" s="161" t="s">
        <v>8</v>
      </c>
      <c r="BZ18" s="143"/>
      <c r="CA18" s="142"/>
      <c r="CB18" s="390"/>
      <c r="CD18" s="361"/>
      <c r="CE18" s="368"/>
      <c r="CF18" s="274"/>
      <c r="CG18" s="27" t="s">
        <v>8</v>
      </c>
      <c r="CH18" s="22"/>
      <c r="CI18" s="25"/>
      <c r="CJ18" s="283"/>
      <c r="CL18" s="376"/>
      <c r="CM18" s="407"/>
      <c r="CN18" s="274"/>
      <c r="CO18" s="27" t="s">
        <v>8</v>
      </c>
      <c r="CP18" s="22"/>
      <c r="CQ18" s="25"/>
      <c r="CR18" s="283"/>
      <c r="CT18" s="361"/>
      <c r="CU18" s="368"/>
      <c r="CV18" s="274"/>
      <c r="CW18" s="27" t="s">
        <v>8</v>
      </c>
      <c r="CX18" s="22">
        <v>5</v>
      </c>
      <c r="CY18" s="25">
        <f t="shared" si="4"/>
        <v>25</v>
      </c>
      <c r="CZ18" s="283"/>
    </row>
    <row r="19" spans="1:104" ht="15" customHeight="1" thickBot="1" x14ac:dyDescent="0.3">
      <c r="A19" s="13"/>
      <c r="B19" s="378"/>
      <c r="C19" s="379"/>
      <c r="D19" s="275"/>
      <c r="E19" s="15" t="s">
        <v>8</v>
      </c>
      <c r="F19" s="28"/>
      <c r="G19" s="158"/>
      <c r="H19" s="389"/>
      <c r="I19" s="13"/>
      <c r="J19" s="363"/>
      <c r="K19" s="369"/>
      <c r="L19" s="275"/>
      <c r="M19" s="15" t="s">
        <v>8</v>
      </c>
      <c r="N19" s="28"/>
      <c r="O19" s="158"/>
      <c r="P19" s="284"/>
      <c r="Q19" s="125"/>
      <c r="R19" s="363"/>
      <c r="S19" s="369"/>
      <c r="T19" s="275"/>
      <c r="U19" s="15" t="s">
        <v>8</v>
      </c>
      <c r="V19" s="28"/>
      <c r="W19" s="29"/>
      <c r="X19" s="284"/>
      <c r="Y19" s="125"/>
      <c r="Z19" s="363"/>
      <c r="AA19" s="369"/>
      <c r="AB19" s="275"/>
      <c r="AC19" s="15" t="s">
        <v>8</v>
      </c>
      <c r="AD19" s="28">
        <v>32</v>
      </c>
      <c r="AE19" s="29">
        <f t="shared" si="0"/>
        <v>160</v>
      </c>
      <c r="AF19" s="284"/>
      <c r="AH19" s="363"/>
      <c r="AI19" s="369"/>
      <c r="AJ19" s="275"/>
      <c r="AK19" s="15" t="s">
        <v>8</v>
      </c>
      <c r="AL19" s="28"/>
      <c r="AM19" s="158"/>
      <c r="AN19" s="389"/>
      <c r="AP19" s="363"/>
      <c r="AQ19" s="369"/>
      <c r="AR19" s="275"/>
      <c r="AS19" s="15" t="s">
        <v>8</v>
      </c>
      <c r="AT19" s="28">
        <v>4.5</v>
      </c>
      <c r="AU19" s="29">
        <f t="shared" si="1"/>
        <v>22.5</v>
      </c>
      <c r="AV19" s="284"/>
      <c r="AX19" s="378"/>
      <c r="AY19" s="408"/>
      <c r="AZ19" s="275"/>
      <c r="BA19" s="15" t="s">
        <v>8</v>
      </c>
      <c r="BB19" s="28">
        <v>4.2</v>
      </c>
      <c r="BC19" s="29">
        <f t="shared" si="2"/>
        <v>525</v>
      </c>
      <c r="BD19" s="284"/>
      <c r="BF19" s="363"/>
      <c r="BG19" s="369"/>
      <c r="BH19" s="275"/>
      <c r="BI19" s="15" t="s">
        <v>8</v>
      </c>
      <c r="BJ19" s="28"/>
      <c r="BK19" s="29"/>
      <c r="BL19" s="284"/>
      <c r="BN19" s="363"/>
      <c r="BO19" s="369"/>
      <c r="BP19" s="275"/>
      <c r="BQ19" s="15" t="s">
        <v>8</v>
      </c>
      <c r="BR19" s="28">
        <v>2</v>
      </c>
      <c r="BS19" s="29">
        <f t="shared" si="3"/>
        <v>10</v>
      </c>
      <c r="BT19" s="284"/>
      <c r="BV19" s="378"/>
      <c r="BW19" s="408"/>
      <c r="BX19" s="395"/>
      <c r="BY19" s="162" t="s">
        <v>8</v>
      </c>
      <c r="BZ19" s="144"/>
      <c r="CA19" s="145"/>
      <c r="CB19" s="391"/>
      <c r="CD19" s="363"/>
      <c r="CE19" s="369"/>
      <c r="CF19" s="275"/>
      <c r="CG19" s="15" t="s">
        <v>8</v>
      </c>
      <c r="CH19" s="28"/>
      <c r="CI19" s="29"/>
      <c r="CJ19" s="284"/>
      <c r="CL19" s="378"/>
      <c r="CM19" s="408"/>
      <c r="CN19" s="275"/>
      <c r="CO19" s="15" t="s">
        <v>8</v>
      </c>
      <c r="CP19" s="28"/>
      <c r="CQ19" s="29"/>
      <c r="CR19" s="284"/>
      <c r="CT19" s="363"/>
      <c r="CU19" s="369"/>
      <c r="CV19" s="275"/>
      <c r="CW19" s="15" t="s">
        <v>8</v>
      </c>
      <c r="CX19" s="28">
        <v>5</v>
      </c>
      <c r="CY19" s="29">
        <f t="shared" si="4"/>
        <v>25</v>
      </c>
      <c r="CZ19" s="284"/>
    </row>
    <row r="20" spans="1:104" ht="15" customHeight="1" x14ac:dyDescent="0.25">
      <c r="A20" s="13"/>
      <c r="B20" s="380" t="s">
        <v>9</v>
      </c>
      <c r="C20" s="381"/>
      <c r="D20" s="273" t="s">
        <v>499</v>
      </c>
      <c r="E20" s="30" t="s">
        <v>4</v>
      </c>
      <c r="F20" s="16"/>
      <c r="G20" s="152"/>
      <c r="H20" s="388" t="s">
        <v>482</v>
      </c>
      <c r="I20" s="13"/>
      <c r="J20" s="359" t="s">
        <v>2</v>
      </c>
      <c r="K20" s="367"/>
      <c r="L20" s="273" t="s">
        <v>499</v>
      </c>
      <c r="M20" s="30" t="s">
        <v>4</v>
      </c>
      <c r="N20" s="16">
        <v>10</v>
      </c>
      <c r="O20" s="152">
        <f>N20*5</f>
        <v>50</v>
      </c>
      <c r="P20" s="283" t="s">
        <v>483</v>
      </c>
      <c r="Q20" s="125"/>
      <c r="R20" s="359" t="s">
        <v>2</v>
      </c>
      <c r="S20" s="367"/>
      <c r="T20" s="273" t="s">
        <v>499</v>
      </c>
      <c r="U20" s="30" t="s">
        <v>4</v>
      </c>
      <c r="V20" s="16">
        <v>62</v>
      </c>
      <c r="W20" s="19">
        <f>V20*5</f>
        <v>310</v>
      </c>
      <c r="X20" s="283" t="s">
        <v>376</v>
      </c>
      <c r="Y20" s="125"/>
      <c r="Z20" s="359" t="s">
        <v>2</v>
      </c>
      <c r="AA20" s="367"/>
      <c r="AB20" s="273" t="s">
        <v>499</v>
      </c>
      <c r="AC20" s="30" t="s">
        <v>4</v>
      </c>
      <c r="AD20" s="16">
        <v>34</v>
      </c>
      <c r="AE20" s="19">
        <f>AD20*5</f>
        <v>170</v>
      </c>
      <c r="AF20" s="283" t="s">
        <v>376</v>
      </c>
      <c r="AH20" s="359" t="s">
        <v>2</v>
      </c>
      <c r="AI20" s="367"/>
      <c r="AJ20" s="273" t="s">
        <v>499</v>
      </c>
      <c r="AK20" s="30" t="s">
        <v>4</v>
      </c>
      <c r="AL20" s="16">
        <v>5.3</v>
      </c>
      <c r="AM20" s="152">
        <f>AL20*5</f>
        <v>26.5</v>
      </c>
      <c r="AN20" s="388" t="s">
        <v>503</v>
      </c>
      <c r="AP20" s="359" t="s">
        <v>2</v>
      </c>
      <c r="AQ20" s="367"/>
      <c r="AR20" s="273" t="s">
        <v>499</v>
      </c>
      <c r="AS20" s="30" t="s">
        <v>4</v>
      </c>
      <c r="AT20" s="16">
        <v>4.5</v>
      </c>
      <c r="AU20" s="19">
        <f t="shared" si="1"/>
        <v>22.5</v>
      </c>
      <c r="AV20" s="283" t="s">
        <v>504</v>
      </c>
      <c r="AX20" s="380" t="s">
        <v>9</v>
      </c>
      <c r="AY20" s="406"/>
      <c r="AZ20" s="273" t="s">
        <v>499</v>
      </c>
      <c r="BA20" s="30" t="s">
        <v>4</v>
      </c>
      <c r="BB20" s="16">
        <v>5</v>
      </c>
      <c r="BC20" s="19">
        <f t="shared" si="2"/>
        <v>625</v>
      </c>
      <c r="BD20" s="283" t="s">
        <v>505</v>
      </c>
      <c r="BF20" s="359" t="s">
        <v>2</v>
      </c>
      <c r="BG20" s="367"/>
      <c r="BH20" s="273" t="s">
        <v>499</v>
      </c>
      <c r="BI20" s="30" t="s">
        <v>4</v>
      </c>
      <c r="BJ20" s="16">
        <v>4.7</v>
      </c>
      <c r="BK20" s="19">
        <f t="shared" ref="BK20:BK45" si="5">BJ20*5</f>
        <v>23.5</v>
      </c>
      <c r="BL20" s="283" t="s">
        <v>506</v>
      </c>
      <c r="BN20" s="359" t="s">
        <v>2</v>
      </c>
      <c r="BO20" s="367"/>
      <c r="BP20" s="273" t="s">
        <v>499</v>
      </c>
      <c r="BQ20" s="30" t="s">
        <v>4</v>
      </c>
      <c r="BR20" s="16">
        <v>3.5</v>
      </c>
      <c r="BS20" s="19">
        <f t="shared" si="3"/>
        <v>17.5</v>
      </c>
      <c r="BT20" s="283" t="s">
        <v>204</v>
      </c>
      <c r="BV20" s="380" t="s">
        <v>9</v>
      </c>
      <c r="BW20" s="406"/>
      <c r="BX20" s="393" t="s">
        <v>499</v>
      </c>
      <c r="BY20" s="159" t="s">
        <v>4</v>
      </c>
      <c r="BZ20" s="139"/>
      <c r="CA20" s="140"/>
      <c r="CB20" s="390"/>
      <c r="CD20" s="359" t="s">
        <v>2</v>
      </c>
      <c r="CE20" s="367"/>
      <c r="CF20" s="273" t="s">
        <v>499</v>
      </c>
      <c r="CG20" s="30" t="s">
        <v>4</v>
      </c>
      <c r="CH20" s="16">
        <v>2.5</v>
      </c>
      <c r="CI20" s="19">
        <f t="shared" ref="CI20:CI45" si="6">CH20*5</f>
        <v>12.5</v>
      </c>
      <c r="CJ20" s="283" t="s">
        <v>507</v>
      </c>
      <c r="CL20" s="380" t="s">
        <v>9</v>
      </c>
      <c r="CM20" s="406"/>
      <c r="CN20" s="273" t="s">
        <v>499</v>
      </c>
      <c r="CO20" s="30" t="s">
        <v>4</v>
      </c>
      <c r="CP20" s="16"/>
      <c r="CQ20" s="19">
        <f>CP20*125</f>
        <v>0</v>
      </c>
      <c r="CR20" s="283" t="s">
        <v>508</v>
      </c>
      <c r="CT20" s="359" t="s">
        <v>2</v>
      </c>
      <c r="CU20" s="367"/>
      <c r="CV20" s="273" t="s">
        <v>499</v>
      </c>
      <c r="CW20" s="30" t="s">
        <v>4</v>
      </c>
      <c r="CX20" s="16">
        <v>6</v>
      </c>
      <c r="CY20" s="19">
        <f t="shared" si="4"/>
        <v>30</v>
      </c>
      <c r="CZ20" s="283" t="s">
        <v>509</v>
      </c>
    </row>
    <row r="21" spans="1:104" ht="15" customHeight="1" x14ac:dyDescent="0.25">
      <c r="A21" s="13"/>
      <c r="B21" s="376"/>
      <c r="C21" s="377"/>
      <c r="D21" s="274"/>
      <c r="E21" s="21" t="s">
        <v>5</v>
      </c>
      <c r="F21" s="83"/>
      <c r="G21" s="154"/>
      <c r="H21" s="388"/>
      <c r="I21" s="13"/>
      <c r="J21" s="361"/>
      <c r="K21" s="368"/>
      <c r="L21" s="274"/>
      <c r="M21" s="21" t="s">
        <v>5</v>
      </c>
      <c r="N21" s="83">
        <v>10</v>
      </c>
      <c r="O21" s="154">
        <f>N21*5</f>
        <v>50</v>
      </c>
      <c r="P21" s="283"/>
      <c r="Q21" s="125"/>
      <c r="R21" s="361"/>
      <c r="S21" s="368"/>
      <c r="T21" s="274"/>
      <c r="U21" s="21" t="s">
        <v>5</v>
      </c>
      <c r="V21" s="83">
        <v>62</v>
      </c>
      <c r="W21" s="25">
        <f>V21*5</f>
        <v>310</v>
      </c>
      <c r="X21" s="283"/>
      <c r="Y21" s="125"/>
      <c r="Z21" s="361"/>
      <c r="AA21" s="368"/>
      <c r="AB21" s="274"/>
      <c r="AC21" s="21" t="s">
        <v>5</v>
      </c>
      <c r="AD21" s="83">
        <v>34</v>
      </c>
      <c r="AE21" s="25">
        <f t="shared" ref="AE21:AE26" si="7">AD21*5</f>
        <v>170</v>
      </c>
      <c r="AF21" s="283"/>
      <c r="AH21" s="361"/>
      <c r="AI21" s="368"/>
      <c r="AJ21" s="274"/>
      <c r="AK21" s="21" t="s">
        <v>5</v>
      </c>
      <c r="AL21" s="83">
        <v>5.3</v>
      </c>
      <c r="AM21" s="154">
        <f>AL21*5</f>
        <v>26.5</v>
      </c>
      <c r="AN21" s="388"/>
      <c r="AP21" s="361"/>
      <c r="AQ21" s="368"/>
      <c r="AR21" s="274"/>
      <c r="AS21" s="21" t="s">
        <v>5</v>
      </c>
      <c r="AT21" s="83">
        <v>4.5</v>
      </c>
      <c r="AU21" s="25">
        <f t="shared" ref="AU21:AU47" si="8">AT21*5</f>
        <v>22.5</v>
      </c>
      <c r="AV21" s="283"/>
      <c r="AX21" s="376"/>
      <c r="AY21" s="407"/>
      <c r="AZ21" s="274"/>
      <c r="BA21" s="21" t="s">
        <v>5</v>
      </c>
      <c r="BB21" s="83">
        <v>5</v>
      </c>
      <c r="BC21" s="25">
        <f>BB21*125</f>
        <v>625</v>
      </c>
      <c r="BD21" s="283"/>
      <c r="BF21" s="361"/>
      <c r="BG21" s="368"/>
      <c r="BH21" s="274"/>
      <c r="BI21" s="21" t="s">
        <v>5</v>
      </c>
      <c r="BJ21" s="83">
        <v>4.7</v>
      </c>
      <c r="BK21" s="25">
        <f t="shared" si="5"/>
        <v>23.5</v>
      </c>
      <c r="BL21" s="283"/>
      <c r="BN21" s="361"/>
      <c r="BO21" s="368"/>
      <c r="BP21" s="274"/>
      <c r="BQ21" s="21" t="s">
        <v>5</v>
      </c>
      <c r="BR21" s="83">
        <v>3.5</v>
      </c>
      <c r="BS21" s="25">
        <f t="shared" si="3"/>
        <v>17.5</v>
      </c>
      <c r="BT21" s="283"/>
      <c r="BV21" s="376"/>
      <c r="BW21" s="407"/>
      <c r="BX21" s="394"/>
      <c r="BY21" s="160" t="s">
        <v>5</v>
      </c>
      <c r="BZ21" s="141"/>
      <c r="CA21" s="142"/>
      <c r="CB21" s="390"/>
      <c r="CD21" s="361"/>
      <c r="CE21" s="368"/>
      <c r="CF21" s="274"/>
      <c r="CG21" s="21" t="s">
        <v>5</v>
      </c>
      <c r="CH21" s="83">
        <v>2.5</v>
      </c>
      <c r="CI21" s="25">
        <f t="shared" si="6"/>
        <v>12.5</v>
      </c>
      <c r="CJ21" s="283"/>
      <c r="CL21" s="376"/>
      <c r="CM21" s="407"/>
      <c r="CN21" s="274"/>
      <c r="CO21" s="21" t="s">
        <v>5</v>
      </c>
      <c r="CP21" s="83"/>
      <c r="CQ21" s="25">
        <f>CP21*125</f>
        <v>0</v>
      </c>
      <c r="CR21" s="283"/>
      <c r="CT21" s="361"/>
      <c r="CU21" s="368"/>
      <c r="CV21" s="274"/>
      <c r="CW21" s="21" t="s">
        <v>5</v>
      </c>
      <c r="CX21" s="83">
        <v>6</v>
      </c>
      <c r="CY21" s="25">
        <f t="shared" si="4"/>
        <v>30</v>
      </c>
      <c r="CZ21" s="283"/>
    </row>
    <row r="22" spans="1:104" ht="15" customHeight="1" x14ac:dyDescent="0.25">
      <c r="A22" s="13"/>
      <c r="B22" s="376"/>
      <c r="C22" s="377"/>
      <c r="D22" s="274"/>
      <c r="E22" s="21" t="s">
        <v>6</v>
      </c>
      <c r="F22" s="16"/>
      <c r="G22" s="154"/>
      <c r="H22" s="388"/>
      <c r="I22" s="13"/>
      <c r="J22" s="361"/>
      <c r="K22" s="368"/>
      <c r="L22" s="274"/>
      <c r="M22" s="21" t="s">
        <v>6</v>
      </c>
      <c r="N22" s="16">
        <v>10</v>
      </c>
      <c r="O22" s="154">
        <f>N22*5</f>
        <v>50</v>
      </c>
      <c r="P22" s="283"/>
      <c r="Q22" s="125"/>
      <c r="R22" s="361"/>
      <c r="S22" s="368"/>
      <c r="T22" s="274"/>
      <c r="U22" s="21" t="s">
        <v>6</v>
      </c>
      <c r="V22" s="16">
        <v>62</v>
      </c>
      <c r="W22" s="25">
        <f>V22*5</f>
        <v>310</v>
      </c>
      <c r="X22" s="283"/>
      <c r="Y22" s="125"/>
      <c r="Z22" s="361"/>
      <c r="AA22" s="368"/>
      <c r="AB22" s="274"/>
      <c r="AC22" s="21" t="s">
        <v>6</v>
      </c>
      <c r="AD22" s="16">
        <v>34</v>
      </c>
      <c r="AE22" s="25">
        <f t="shared" si="7"/>
        <v>170</v>
      </c>
      <c r="AF22" s="283"/>
      <c r="AH22" s="361"/>
      <c r="AI22" s="368"/>
      <c r="AJ22" s="274"/>
      <c r="AK22" s="21" t="s">
        <v>6</v>
      </c>
      <c r="AL22" s="16">
        <v>5.3</v>
      </c>
      <c r="AM22" s="154">
        <f>AL22*5</f>
        <v>26.5</v>
      </c>
      <c r="AN22" s="388"/>
      <c r="AP22" s="361"/>
      <c r="AQ22" s="368"/>
      <c r="AR22" s="274"/>
      <c r="AS22" s="21" t="s">
        <v>6</v>
      </c>
      <c r="AT22" s="16">
        <v>4.5</v>
      </c>
      <c r="AU22" s="25">
        <f t="shared" si="8"/>
        <v>22.5</v>
      </c>
      <c r="AV22" s="283"/>
      <c r="AX22" s="376"/>
      <c r="AY22" s="407"/>
      <c r="AZ22" s="274"/>
      <c r="BA22" s="21" t="s">
        <v>6</v>
      </c>
      <c r="BB22" s="16">
        <v>5</v>
      </c>
      <c r="BC22" s="25">
        <f>BB22*125</f>
        <v>625</v>
      </c>
      <c r="BD22" s="283"/>
      <c r="BF22" s="361"/>
      <c r="BG22" s="368"/>
      <c r="BH22" s="274"/>
      <c r="BI22" s="21" t="s">
        <v>6</v>
      </c>
      <c r="BJ22" s="16">
        <v>4.7</v>
      </c>
      <c r="BK22" s="25">
        <f t="shared" si="5"/>
        <v>23.5</v>
      </c>
      <c r="BL22" s="283"/>
      <c r="BN22" s="361"/>
      <c r="BO22" s="368"/>
      <c r="BP22" s="274"/>
      <c r="BQ22" s="21" t="s">
        <v>6</v>
      </c>
      <c r="BR22" s="16">
        <v>3.5</v>
      </c>
      <c r="BS22" s="25">
        <f t="shared" si="3"/>
        <v>17.5</v>
      </c>
      <c r="BT22" s="283"/>
      <c r="BV22" s="376"/>
      <c r="BW22" s="407"/>
      <c r="BX22" s="394"/>
      <c r="BY22" s="160" t="s">
        <v>6</v>
      </c>
      <c r="BZ22" s="139"/>
      <c r="CA22" s="142"/>
      <c r="CB22" s="390"/>
      <c r="CD22" s="361"/>
      <c r="CE22" s="368"/>
      <c r="CF22" s="274"/>
      <c r="CG22" s="21" t="s">
        <v>6</v>
      </c>
      <c r="CH22" s="16">
        <v>2.5</v>
      </c>
      <c r="CI22" s="25">
        <f t="shared" si="6"/>
        <v>12.5</v>
      </c>
      <c r="CJ22" s="283"/>
      <c r="CL22" s="376"/>
      <c r="CM22" s="407"/>
      <c r="CN22" s="274"/>
      <c r="CO22" s="21" t="s">
        <v>6</v>
      </c>
      <c r="CP22" s="16"/>
      <c r="CQ22" s="25">
        <f>CP22*125</f>
        <v>0</v>
      </c>
      <c r="CR22" s="283"/>
      <c r="CT22" s="361"/>
      <c r="CU22" s="368"/>
      <c r="CV22" s="274"/>
      <c r="CW22" s="21" t="s">
        <v>6</v>
      </c>
      <c r="CX22" s="16">
        <v>6</v>
      </c>
      <c r="CY22" s="25">
        <f t="shared" si="4"/>
        <v>30</v>
      </c>
      <c r="CZ22" s="283"/>
    </row>
    <row r="23" spans="1:104" ht="15" customHeight="1" x14ac:dyDescent="0.25">
      <c r="A23" s="13"/>
      <c r="B23" s="376"/>
      <c r="C23" s="377"/>
      <c r="D23" s="274"/>
      <c r="E23" s="21" t="s">
        <v>5</v>
      </c>
      <c r="F23" s="83"/>
      <c r="G23" s="154"/>
      <c r="H23" s="388"/>
      <c r="I23" s="13"/>
      <c r="J23" s="361"/>
      <c r="K23" s="368"/>
      <c r="L23" s="274"/>
      <c r="M23" s="21" t="s">
        <v>5</v>
      </c>
      <c r="N23" s="83">
        <v>10</v>
      </c>
      <c r="O23" s="166">
        <f>N23*5</f>
        <v>50</v>
      </c>
      <c r="P23" s="283"/>
      <c r="Q23" s="125"/>
      <c r="R23" s="361"/>
      <c r="S23" s="368"/>
      <c r="T23" s="274"/>
      <c r="U23" s="21" t="s">
        <v>5</v>
      </c>
      <c r="V23" s="83">
        <v>62</v>
      </c>
      <c r="W23" s="25">
        <f>V23*5</f>
        <v>310</v>
      </c>
      <c r="X23" s="283"/>
      <c r="Y23" s="125"/>
      <c r="Z23" s="361"/>
      <c r="AA23" s="368"/>
      <c r="AB23" s="274"/>
      <c r="AC23" s="21" t="s">
        <v>5</v>
      </c>
      <c r="AD23" s="83">
        <v>34</v>
      </c>
      <c r="AE23" s="25">
        <f t="shared" si="7"/>
        <v>170</v>
      </c>
      <c r="AF23" s="283"/>
      <c r="AH23" s="361"/>
      <c r="AI23" s="368"/>
      <c r="AJ23" s="274"/>
      <c r="AK23" s="21" t="s">
        <v>5</v>
      </c>
      <c r="AL23" s="83">
        <v>5.3</v>
      </c>
      <c r="AM23" s="166">
        <f>AL23*5</f>
        <v>26.5</v>
      </c>
      <c r="AN23" s="388"/>
      <c r="AP23" s="361"/>
      <c r="AQ23" s="368"/>
      <c r="AR23" s="274"/>
      <c r="AS23" s="21" t="s">
        <v>5</v>
      </c>
      <c r="AT23" s="83">
        <v>4.5</v>
      </c>
      <c r="AU23" s="25">
        <f t="shared" si="8"/>
        <v>22.5</v>
      </c>
      <c r="AV23" s="283"/>
      <c r="AX23" s="376"/>
      <c r="AY23" s="407"/>
      <c r="AZ23" s="274"/>
      <c r="BA23" s="21" t="s">
        <v>5</v>
      </c>
      <c r="BB23" s="83">
        <v>5</v>
      </c>
      <c r="BC23" s="25">
        <f>BB23*125</f>
        <v>625</v>
      </c>
      <c r="BD23" s="283"/>
      <c r="BF23" s="361"/>
      <c r="BG23" s="368"/>
      <c r="BH23" s="274"/>
      <c r="BI23" s="21" t="s">
        <v>5</v>
      </c>
      <c r="BJ23" s="83">
        <v>4.7</v>
      </c>
      <c r="BK23" s="25">
        <f t="shared" si="5"/>
        <v>23.5</v>
      </c>
      <c r="BL23" s="283"/>
      <c r="BN23" s="361"/>
      <c r="BO23" s="368"/>
      <c r="BP23" s="274"/>
      <c r="BQ23" s="21" t="s">
        <v>5</v>
      </c>
      <c r="BR23" s="83">
        <v>3.5</v>
      </c>
      <c r="BS23" s="25">
        <f t="shared" si="3"/>
        <v>17.5</v>
      </c>
      <c r="BT23" s="283"/>
      <c r="BV23" s="376"/>
      <c r="BW23" s="407"/>
      <c r="BX23" s="394"/>
      <c r="BY23" s="160" t="s">
        <v>5</v>
      </c>
      <c r="BZ23" s="141"/>
      <c r="CA23" s="142"/>
      <c r="CB23" s="390"/>
      <c r="CD23" s="361"/>
      <c r="CE23" s="368"/>
      <c r="CF23" s="274"/>
      <c r="CG23" s="21" t="s">
        <v>5</v>
      </c>
      <c r="CH23" s="83">
        <v>2.5</v>
      </c>
      <c r="CI23" s="25">
        <f t="shared" si="6"/>
        <v>12.5</v>
      </c>
      <c r="CJ23" s="283"/>
      <c r="CL23" s="376"/>
      <c r="CM23" s="407"/>
      <c r="CN23" s="274"/>
      <c r="CO23" s="21" t="s">
        <v>5</v>
      </c>
      <c r="CP23" s="83">
        <v>1.2</v>
      </c>
      <c r="CQ23" s="25">
        <f>CP23*125</f>
        <v>150</v>
      </c>
      <c r="CR23" s="283"/>
      <c r="CT23" s="361"/>
      <c r="CU23" s="368"/>
      <c r="CV23" s="274"/>
      <c r="CW23" s="21" t="s">
        <v>5</v>
      </c>
      <c r="CX23" s="83">
        <v>6</v>
      </c>
      <c r="CY23" s="25">
        <f t="shared" si="4"/>
        <v>30</v>
      </c>
      <c r="CZ23" s="283"/>
    </row>
    <row r="24" spans="1:104" ht="15" customHeight="1" x14ac:dyDescent="0.25">
      <c r="A24" s="13"/>
      <c r="B24" s="376"/>
      <c r="C24" s="377"/>
      <c r="D24" s="274"/>
      <c r="E24" s="21" t="s">
        <v>7</v>
      </c>
      <c r="F24" s="16">
        <v>0.6</v>
      </c>
      <c r="G24" s="154">
        <v>75</v>
      </c>
      <c r="H24" s="388"/>
      <c r="I24" s="13"/>
      <c r="J24" s="361"/>
      <c r="K24" s="368"/>
      <c r="L24" s="274"/>
      <c r="M24" s="21" t="s">
        <v>7</v>
      </c>
      <c r="N24" s="16">
        <v>10</v>
      </c>
      <c r="O24" s="166">
        <f>N24*5</f>
        <v>50</v>
      </c>
      <c r="P24" s="283"/>
      <c r="Q24" s="125"/>
      <c r="R24" s="361"/>
      <c r="S24" s="368"/>
      <c r="T24" s="274"/>
      <c r="U24" s="21" t="s">
        <v>7</v>
      </c>
      <c r="V24" s="16">
        <v>62</v>
      </c>
      <c r="W24" s="25">
        <f>V24*5</f>
        <v>310</v>
      </c>
      <c r="X24" s="283"/>
      <c r="Y24" s="125"/>
      <c r="Z24" s="361"/>
      <c r="AA24" s="368"/>
      <c r="AB24" s="274"/>
      <c r="AC24" s="21" t="s">
        <v>7</v>
      </c>
      <c r="AD24" s="16">
        <v>34</v>
      </c>
      <c r="AE24" s="25">
        <f t="shared" si="7"/>
        <v>170</v>
      </c>
      <c r="AF24" s="283"/>
      <c r="AH24" s="361"/>
      <c r="AI24" s="368"/>
      <c r="AJ24" s="274"/>
      <c r="AK24" s="21" t="s">
        <v>7</v>
      </c>
      <c r="AL24" s="16">
        <v>5.3</v>
      </c>
      <c r="AM24" s="166">
        <f>AL24*5</f>
        <v>26.5</v>
      </c>
      <c r="AN24" s="388"/>
      <c r="AP24" s="361"/>
      <c r="AQ24" s="368"/>
      <c r="AR24" s="274"/>
      <c r="AS24" s="21" t="s">
        <v>7</v>
      </c>
      <c r="AT24" s="16">
        <v>4.5</v>
      </c>
      <c r="AU24" s="25">
        <f t="shared" si="8"/>
        <v>22.5</v>
      </c>
      <c r="AV24" s="283"/>
      <c r="AX24" s="376"/>
      <c r="AY24" s="407"/>
      <c r="AZ24" s="274"/>
      <c r="BA24" s="21" t="s">
        <v>7</v>
      </c>
      <c r="BB24" s="16">
        <v>5</v>
      </c>
      <c r="BC24" s="25">
        <f>BB24*125</f>
        <v>625</v>
      </c>
      <c r="BD24" s="283"/>
      <c r="BF24" s="361"/>
      <c r="BG24" s="368"/>
      <c r="BH24" s="274"/>
      <c r="BI24" s="21" t="s">
        <v>7</v>
      </c>
      <c r="BJ24" s="16">
        <v>4.7</v>
      </c>
      <c r="BK24" s="25">
        <f t="shared" si="5"/>
        <v>23.5</v>
      </c>
      <c r="BL24" s="283"/>
      <c r="BN24" s="361"/>
      <c r="BO24" s="368"/>
      <c r="BP24" s="274"/>
      <c r="BQ24" s="21" t="s">
        <v>7</v>
      </c>
      <c r="BR24" s="16">
        <v>3.5</v>
      </c>
      <c r="BS24" s="25">
        <f t="shared" si="3"/>
        <v>17.5</v>
      </c>
      <c r="BT24" s="283"/>
      <c r="BV24" s="376"/>
      <c r="BW24" s="407"/>
      <c r="BX24" s="394"/>
      <c r="BY24" s="160" t="s">
        <v>7</v>
      </c>
      <c r="BZ24" s="139"/>
      <c r="CA24" s="142"/>
      <c r="CB24" s="390"/>
      <c r="CD24" s="361"/>
      <c r="CE24" s="368"/>
      <c r="CF24" s="274"/>
      <c r="CG24" s="21" t="s">
        <v>7</v>
      </c>
      <c r="CH24" s="16">
        <v>2.5</v>
      </c>
      <c r="CI24" s="25">
        <f t="shared" si="6"/>
        <v>12.5</v>
      </c>
      <c r="CJ24" s="283"/>
      <c r="CL24" s="376"/>
      <c r="CM24" s="407"/>
      <c r="CN24" s="274"/>
      <c r="CO24" s="21" t="s">
        <v>7</v>
      </c>
      <c r="CP24" s="16"/>
      <c r="CQ24" s="25">
        <f>CP24*125</f>
        <v>0</v>
      </c>
      <c r="CR24" s="283"/>
      <c r="CT24" s="361"/>
      <c r="CU24" s="368"/>
      <c r="CV24" s="274"/>
      <c r="CW24" s="21" t="s">
        <v>7</v>
      </c>
      <c r="CX24" s="16">
        <v>6</v>
      </c>
      <c r="CY24" s="25">
        <f t="shared" si="4"/>
        <v>30</v>
      </c>
      <c r="CZ24" s="283"/>
    </row>
    <row r="25" spans="1:104" ht="15" customHeight="1" x14ac:dyDescent="0.25">
      <c r="A25" s="13"/>
      <c r="B25" s="376"/>
      <c r="C25" s="377"/>
      <c r="D25" s="274"/>
      <c r="E25" s="27" t="s">
        <v>8</v>
      </c>
      <c r="F25" s="22"/>
      <c r="G25" s="154"/>
      <c r="H25" s="388"/>
      <c r="I25" s="13"/>
      <c r="J25" s="361"/>
      <c r="K25" s="368"/>
      <c r="L25" s="274"/>
      <c r="M25" s="27" t="s">
        <v>8</v>
      </c>
      <c r="N25" s="22"/>
      <c r="O25" s="154"/>
      <c r="P25" s="283"/>
      <c r="Q25" s="125"/>
      <c r="R25" s="361"/>
      <c r="S25" s="368"/>
      <c r="T25" s="274"/>
      <c r="U25" s="27" t="s">
        <v>8</v>
      </c>
      <c r="V25" s="22"/>
      <c r="W25" s="25"/>
      <c r="X25" s="283"/>
      <c r="Y25" s="125"/>
      <c r="Z25" s="361"/>
      <c r="AA25" s="368"/>
      <c r="AB25" s="274"/>
      <c r="AC25" s="27" t="s">
        <v>8</v>
      </c>
      <c r="AD25" s="22">
        <v>32</v>
      </c>
      <c r="AE25" s="25">
        <f t="shared" si="7"/>
        <v>160</v>
      </c>
      <c r="AF25" s="283"/>
      <c r="AH25" s="361"/>
      <c r="AI25" s="368"/>
      <c r="AJ25" s="274"/>
      <c r="AK25" s="27" t="s">
        <v>8</v>
      </c>
      <c r="AL25" s="22"/>
      <c r="AM25" s="154"/>
      <c r="AN25" s="388"/>
      <c r="AP25" s="361"/>
      <c r="AQ25" s="368"/>
      <c r="AR25" s="274"/>
      <c r="AS25" s="27" t="s">
        <v>8</v>
      </c>
      <c r="AT25" s="22">
        <v>4.5</v>
      </c>
      <c r="AU25" s="25">
        <f t="shared" si="8"/>
        <v>22.5</v>
      </c>
      <c r="AV25" s="283"/>
      <c r="AX25" s="376"/>
      <c r="AY25" s="407"/>
      <c r="AZ25" s="274"/>
      <c r="BA25" s="27" t="s">
        <v>8</v>
      </c>
      <c r="BB25" s="22"/>
      <c r="BC25" s="25"/>
      <c r="BD25" s="283"/>
      <c r="BF25" s="361"/>
      <c r="BG25" s="368"/>
      <c r="BH25" s="274"/>
      <c r="BI25" s="27" t="s">
        <v>8</v>
      </c>
      <c r="BJ25" s="22"/>
      <c r="BK25" s="25"/>
      <c r="BL25" s="283"/>
      <c r="BN25" s="361"/>
      <c r="BO25" s="368"/>
      <c r="BP25" s="274"/>
      <c r="BQ25" s="27" t="s">
        <v>8</v>
      </c>
      <c r="BR25" s="22">
        <v>2</v>
      </c>
      <c r="BS25" s="25">
        <f t="shared" si="3"/>
        <v>10</v>
      </c>
      <c r="BT25" s="283"/>
      <c r="BV25" s="376"/>
      <c r="BW25" s="407"/>
      <c r="BX25" s="394"/>
      <c r="BY25" s="161" t="s">
        <v>8</v>
      </c>
      <c r="BZ25" s="143"/>
      <c r="CA25" s="142"/>
      <c r="CB25" s="390"/>
      <c r="CD25" s="361"/>
      <c r="CE25" s="368"/>
      <c r="CF25" s="274"/>
      <c r="CG25" s="27" t="s">
        <v>8</v>
      </c>
      <c r="CH25" s="22"/>
      <c r="CI25" s="25"/>
      <c r="CJ25" s="283"/>
      <c r="CL25" s="376"/>
      <c r="CM25" s="407"/>
      <c r="CN25" s="274"/>
      <c r="CO25" s="27" t="s">
        <v>8</v>
      </c>
      <c r="CP25" s="22"/>
      <c r="CQ25" s="25"/>
      <c r="CR25" s="283"/>
      <c r="CT25" s="361"/>
      <c r="CU25" s="368"/>
      <c r="CV25" s="274"/>
      <c r="CW25" s="27" t="s">
        <v>8</v>
      </c>
      <c r="CX25" s="22">
        <v>5</v>
      </c>
      <c r="CY25" s="25">
        <f t="shared" si="4"/>
        <v>25</v>
      </c>
      <c r="CZ25" s="283"/>
    </row>
    <row r="26" spans="1:104" ht="15" customHeight="1" thickBot="1" x14ac:dyDescent="0.3">
      <c r="A26" s="13"/>
      <c r="B26" s="378"/>
      <c r="C26" s="379"/>
      <c r="D26" s="275"/>
      <c r="E26" s="15" t="s">
        <v>8</v>
      </c>
      <c r="F26" s="28"/>
      <c r="G26" s="158"/>
      <c r="H26" s="389"/>
      <c r="I26" s="13"/>
      <c r="J26" s="363"/>
      <c r="K26" s="369"/>
      <c r="L26" s="275"/>
      <c r="M26" s="15" t="s">
        <v>8</v>
      </c>
      <c r="N26" s="28"/>
      <c r="O26" s="158"/>
      <c r="P26" s="284"/>
      <c r="Q26" s="125"/>
      <c r="R26" s="363"/>
      <c r="S26" s="369"/>
      <c r="T26" s="275"/>
      <c r="U26" s="15" t="s">
        <v>8</v>
      </c>
      <c r="V26" s="28"/>
      <c r="W26" s="29"/>
      <c r="X26" s="284"/>
      <c r="Y26" s="125"/>
      <c r="Z26" s="363"/>
      <c r="AA26" s="369"/>
      <c r="AB26" s="275"/>
      <c r="AC26" s="15" t="s">
        <v>8</v>
      </c>
      <c r="AD26" s="28">
        <v>32</v>
      </c>
      <c r="AE26" s="29">
        <f t="shared" si="7"/>
        <v>160</v>
      </c>
      <c r="AF26" s="284"/>
      <c r="AH26" s="363"/>
      <c r="AI26" s="369"/>
      <c r="AJ26" s="275"/>
      <c r="AK26" s="15" t="s">
        <v>8</v>
      </c>
      <c r="AL26" s="28"/>
      <c r="AM26" s="158"/>
      <c r="AN26" s="389"/>
      <c r="AP26" s="363"/>
      <c r="AQ26" s="369"/>
      <c r="AR26" s="275"/>
      <c r="AS26" s="15" t="s">
        <v>8</v>
      </c>
      <c r="AT26" s="28">
        <v>4.5</v>
      </c>
      <c r="AU26" s="29">
        <f t="shared" si="8"/>
        <v>22.5</v>
      </c>
      <c r="AV26" s="284"/>
      <c r="AX26" s="378"/>
      <c r="AY26" s="408"/>
      <c r="AZ26" s="275"/>
      <c r="BA26" s="15" t="s">
        <v>8</v>
      </c>
      <c r="BB26" s="28">
        <v>4.2</v>
      </c>
      <c r="BC26" s="29">
        <f t="shared" ref="BC26:BC31" si="9">BB26*125</f>
        <v>525</v>
      </c>
      <c r="BD26" s="284"/>
      <c r="BF26" s="363"/>
      <c r="BG26" s="369"/>
      <c r="BH26" s="275"/>
      <c r="BI26" s="15" t="s">
        <v>8</v>
      </c>
      <c r="BJ26" s="28"/>
      <c r="BK26" s="29"/>
      <c r="BL26" s="284"/>
      <c r="BN26" s="363"/>
      <c r="BO26" s="369"/>
      <c r="BP26" s="275"/>
      <c r="BQ26" s="15" t="s">
        <v>8</v>
      </c>
      <c r="BR26" s="28">
        <v>2</v>
      </c>
      <c r="BS26" s="29">
        <f t="shared" si="3"/>
        <v>10</v>
      </c>
      <c r="BT26" s="284"/>
      <c r="BV26" s="378"/>
      <c r="BW26" s="408"/>
      <c r="BX26" s="395"/>
      <c r="BY26" s="162" t="s">
        <v>8</v>
      </c>
      <c r="BZ26" s="144"/>
      <c r="CA26" s="145"/>
      <c r="CB26" s="391"/>
      <c r="CD26" s="363"/>
      <c r="CE26" s="369"/>
      <c r="CF26" s="275"/>
      <c r="CG26" s="15" t="s">
        <v>8</v>
      </c>
      <c r="CH26" s="28"/>
      <c r="CI26" s="29"/>
      <c r="CJ26" s="284"/>
      <c r="CL26" s="378"/>
      <c r="CM26" s="408"/>
      <c r="CN26" s="275"/>
      <c r="CO26" s="15" t="s">
        <v>8</v>
      </c>
      <c r="CP26" s="28"/>
      <c r="CQ26" s="29"/>
      <c r="CR26" s="284"/>
      <c r="CT26" s="363"/>
      <c r="CU26" s="369"/>
      <c r="CV26" s="275"/>
      <c r="CW26" s="15" t="s">
        <v>8</v>
      </c>
      <c r="CX26" s="28">
        <v>5</v>
      </c>
      <c r="CY26" s="29">
        <f t="shared" si="4"/>
        <v>25</v>
      </c>
      <c r="CZ26" s="284"/>
    </row>
    <row r="27" spans="1:104" ht="15" customHeight="1" x14ac:dyDescent="0.25">
      <c r="A27" s="13"/>
      <c r="B27" s="380" t="s">
        <v>9</v>
      </c>
      <c r="C27" s="381"/>
      <c r="D27" s="393" t="s">
        <v>500</v>
      </c>
      <c r="E27" s="159" t="s">
        <v>4</v>
      </c>
      <c r="F27" s="139"/>
      <c r="G27" s="140"/>
      <c r="H27" s="390"/>
      <c r="I27" s="13"/>
      <c r="J27" s="359" t="s">
        <v>2</v>
      </c>
      <c r="K27" s="367"/>
      <c r="L27" s="273" t="s">
        <v>500</v>
      </c>
      <c r="M27" s="30" t="s">
        <v>4</v>
      </c>
      <c r="N27" s="16">
        <v>10</v>
      </c>
      <c r="O27" s="152">
        <f>N27*5</f>
        <v>50</v>
      </c>
      <c r="P27" s="283" t="s">
        <v>483</v>
      </c>
      <c r="Q27" s="125"/>
      <c r="R27" s="359" t="s">
        <v>2</v>
      </c>
      <c r="S27" s="367"/>
      <c r="T27" s="273" t="s">
        <v>500</v>
      </c>
      <c r="U27" s="30" t="s">
        <v>4</v>
      </c>
      <c r="V27" s="16">
        <v>62</v>
      </c>
      <c r="W27" s="19">
        <f>V27*5</f>
        <v>310</v>
      </c>
      <c r="X27" s="283" t="s">
        <v>376</v>
      </c>
      <c r="Y27" s="125"/>
      <c r="Z27" s="359" t="s">
        <v>2</v>
      </c>
      <c r="AA27" s="367"/>
      <c r="AB27" s="273" t="s">
        <v>500</v>
      </c>
      <c r="AC27" s="30" t="s">
        <v>4</v>
      </c>
      <c r="AD27" s="16">
        <v>34</v>
      </c>
      <c r="AE27" s="19">
        <f>AD27*5</f>
        <v>170</v>
      </c>
      <c r="AF27" s="283" t="s">
        <v>376</v>
      </c>
      <c r="AH27" s="359" t="s">
        <v>2</v>
      </c>
      <c r="AI27" s="367"/>
      <c r="AJ27" s="273" t="s">
        <v>500</v>
      </c>
      <c r="AK27" s="30" t="s">
        <v>4</v>
      </c>
      <c r="AL27" s="16">
        <v>5.3</v>
      </c>
      <c r="AM27" s="152">
        <f>AL27*5</f>
        <v>26.5</v>
      </c>
      <c r="AN27" s="388" t="s">
        <v>503</v>
      </c>
      <c r="AP27" s="359" t="s">
        <v>2</v>
      </c>
      <c r="AQ27" s="367"/>
      <c r="AR27" s="273" t="s">
        <v>500</v>
      </c>
      <c r="AS27" s="30" t="s">
        <v>4</v>
      </c>
      <c r="AT27" s="16">
        <v>4.5</v>
      </c>
      <c r="AU27" s="19">
        <f t="shared" si="8"/>
        <v>22.5</v>
      </c>
      <c r="AV27" s="283" t="s">
        <v>504</v>
      </c>
      <c r="AX27" s="380" t="s">
        <v>9</v>
      </c>
      <c r="AY27" s="406"/>
      <c r="AZ27" s="273" t="s">
        <v>500</v>
      </c>
      <c r="BA27" s="30" t="s">
        <v>4</v>
      </c>
      <c r="BB27" s="16">
        <v>5</v>
      </c>
      <c r="BC27" s="19">
        <f t="shared" si="9"/>
        <v>625</v>
      </c>
      <c r="BD27" s="283" t="s">
        <v>505</v>
      </c>
      <c r="BF27" s="359" t="s">
        <v>2</v>
      </c>
      <c r="BG27" s="367"/>
      <c r="BH27" s="273" t="s">
        <v>500</v>
      </c>
      <c r="BI27" s="30" t="s">
        <v>4</v>
      </c>
      <c r="BJ27" s="16">
        <v>4.7</v>
      </c>
      <c r="BK27" s="19">
        <f>BJ27*5</f>
        <v>23.5</v>
      </c>
      <c r="BL27" s="283" t="s">
        <v>506</v>
      </c>
      <c r="BN27" s="359" t="s">
        <v>2</v>
      </c>
      <c r="BO27" s="367"/>
      <c r="BP27" s="273" t="s">
        <v>500</v>
      </c>
      <c r="BQ27" s="30" t="s">
        <v>4</v>
      </c>
      <c r="BR27" s="16">
        <v>3.5</v>
      </c>
      <c r="BS27" s="19">
        <f t="shared" si="3"/>
        <v>17.5</v>
      </c>
      <c r="BT27" s="283" t="s">
        <v>204</v>
      </c>
      <c r="BV27" s="380" t="s">
        <v>9</v>
      </c>
      <c r="BW27" s="406"/>
      <c r="BX27" s="393" t="s">
        <v>500</v>
      </c>
      <c r="BY27" s="159" t="s">
        <v>4</v>
      </c>
      <c r="BZ27" s="139"/>
      <c r="CA27" s="140"/>
      <c r="CB27" s="390"/>
      <c r="CD27" s="359" t="s">
        <v>2</v>
      </c>
      <c r="CE27" s="367"/>
      <c r="CF27" s="273" t="s">
        <v>500</v>
      </c>
      <c r="CG27" s="30" t="s">
        <v>4</v>
      </c>
      <c r="CH27" s="16">
        <v>2.5</v>
      </c>
      <c r="CI27" s="19">
        <f>CH27*5</f>
        <v>12.5</v>
      </c>
      <c r="CJ27" s="283" t="s">
        <v>507</v>
      </c>
      <c r="CL27" s="380" t="s">
        <v>9</v>
      </c>
      <c r="CM27" s="406"/>
      <c r="CN27" s="273" t="s">
        <v>500</v>
      </c>
      <c r="CO27" s="30" t="s">
        <v>4</v>
      </c>
      <c r="CP27" s="16"/>
      <c r="CQ27" s="19">
        <f>CP27*125</f>
        <v>0</v>
      </c>
      <c r="CR27" s="283" t="s">
        <v>508</v>
      </c>
      <c r="CT27" s="359" t="s">
        <v>2</v>
      </c>
      <c r="CU27" s="367"/>
      <c r="CV27" s="273" t="s">
        <v>500</v>
      </c>
      <c r="CW27" s="30" t="s">
        <v>4</v>
      </c>
      <c r="CX27" s="16">
        <v>6</v>
      </c>
      <c r="CY27" s="19">
        <f t="shared" si="4"/>
        <v>30</v>
      </c>
      <c r="CZ27" s="283" t="s">
        <v>509</v>
      </c>
    </row>
    <row r="28" spans="1:104" ht="15" customHeight="1" x14ac:dyDescent="0.25">
      <c r="A28" s="13"/>
      <c r="B28" s="376"/>
      <c r="C28" s="377"/>
      <c r="D28" s="394"/>
      <c r="E28" s="160" t="s">
        <v>5</v>
      </c>
      <c r="F28" s="141"/>
      <c r="G28" s="142"/>
      <c r="H28" s="390"/>
      <c r="I28" s="13"/>
      <c r="J28" s="361"/>
      <c r="K28" s="368"/>
      <c r="L28" s="274"/>
      <c r="M28" s="21" t="s">
        <v>5</v>
      </c>
      <c r="N28" s="83">
        <v>10</v>
      </c>
      <c r="O28" s="154">
        <f>N28*5</f>
        <v>50</v>
      </c>
      <c r="P28" s="283"/>
      <c r="Q28" s="125"/>
      <c r="R28" s="361"/>
      <c r="S28" s="368"/>
      <c r="T28" s="274"/>
      <c r="U28" s="21" t="s">
        <v>5</v>
      </c>
      <c r="V28" s="83">
        <v>62</v>
      </c>
      <c r="W28" s="25">
        <f>V28*5</f>
        <v>310</v>
      </c>
      <c r="X28" s="283"/>
      <c r="Y28" s="125"/>
      <c r="Z28" s="361"/>
      <c r="AA28" s="368"/>
      <c r="AB28" s="274"/>
      <c r="AC28" s="21" t="s">
        <v>5</v>
      </c>
      <c r="AD28" s="83">
        <v>34</v>
      </c>
      <c r="AE28" s="25">
        <f t="shared" ref="AE28:AE33" si="10">AD28*5</f>
        <v>170</v>
      </c>
      <c r="AF28" s="283"/>
      <c r="AH28" s="361"/>
      <c r="AI28" s="368"/>
      <c r="AJ28" s="274"/>
      <c r="AK28" s="21" t="s">
        <v>5</v>
      </c>
      <c r="AL28" s="83">
        <v>5.3</v>
      </c>
      <c r="AM28" s="154">
        <f>AL28*5</f>
        <v>26.5</v>
      </c>
      <c r="AN28" s="388"/>
      <c r="AP28" s="361"/>
      <c r="AQ28" s="368"/>
      <c r="AR28" s="274"/>
      <c r="AS28" s="21" t="s">
        <v>5</v>
      </c>
      <c r="AT28" s="83">
        <v>4.5</v>
      </c>
      <c r="AU28" s="25">
        <f t="shared" si="8"/>
        <v>22.5</v>
      </c>
      <c r="AV28" s="283"/>
      <c r="AX28" s="376"/>
      <c r="AY28" s="407"/>
      <c r="AZ28" s="274"/>
      <c r="BA28" s="21" t="s">
        <v>5</v>
      </c>
      <c r="BB28" s="83">
        <v>5</v>
      </c>
      <c r="BC28" s="25">
        <f t="shared" si="9"/>
        <v>625</v>
      </c>
      <c r="BD28" s="283"/>
      <c r="BF28" s="361"/>
      <c r="BG28" s="368"/>
      <c r="BH28" s="274"/>
      <c r="BI28" s="21" t="s">
        <v>5</v>
      </c>
      <c r="BJ28" s="83">
        <v>4.7</v>
      </c>
      <c r="BK28" s="25">
        <f t="shared" si="5"/>
        <v>23.5</v>
      </c>
      <c r="BL28" s="283"/>
      <c r="BN28" s="361"/>
      <c r="BO28" s="368"/>
      <c r="BP28" s="274"/>
      <c r="BQ28" s="21" t="s">
        <v>5</v>
      </c>
      <c r="BR28" s="83">
        <v>3.5</v>
      </c>
      <c r="BS28" s="25">
        <f t="shared" si="3"/>
        <v>17.5</v>
      </c>
      <c r="BT28" s="283"/>
      <c r="BV28" s="376"/>
      <c r="BW28" s="407"/>
      <c r="BX28" s="394"/>
      <c r="BY28" s="160" t="s">
        <v>5</v>
      </c>
      <c r="BZ28" s="141"/>
      <c r="CA28" s="142"/>
      <c r="CB28" s="390"/>
      <c r="CD28" s="361"/>
      <c r="CE28" s="368"/>
      <c r="CF28" s="274"/>
      <c r="CG28" s="21" t="s">
        <v>5</v>
      </c>
      <c r="CH28" s="83">
        <v>2.5</v>
      </c>
      <c r="CI28" s="25">
        <f t="shared" si="6"/>
        <v>12.5</v>
      </c>
      <c r="CJ28" s="283"/>
      <c r="CL28" s="376"/>
      <c r="CM28" s="407"/>
      <c r="CN28" s="274"/>
      <c r="CO28" s="21" t="s">
        <v>5</v>
      </c>
      <c r="CP28" s="83"/>
      <c r="CQ28" s="25">
        <f>CP28*125</f>
        <v>0</v>
      </c>
      <c r="CR28" s="283"/>
      <c r="CT28" s="361"/>
      <c r="CU28" s="368"/>
      <c r="CV28" s="274"/>
      <c r="CW28" s="21" t="s">
        <v>5</v>
      </c>
      <c r="CX28" s="83">
        <v>6</v>
      </c>
      <c r="CY28" s="25">
        <f t="shared" si="4"/>
        <v>30</v>
      </c>
      <c r="CZ28" s="283"/>
    </row>
    <row r="29" spans="1:104" ht="15" customHeight="1" x14ac:dyDescent="0.25">
      <c r="A29" s="13"/>
      <c r="B29" s="376"/>
      <c r="C29" s="377"/>
      <c r="D29" s="394"/>
      <c r="E29" s="160" t="s">
        <v>6</v>
      </c>
      <c r="F29" s="139"/>
      <c r="G29" s="142"/>
      <c r="H29" s="390"/>
      <c r="I29" s="13"/>
      <c r="J29" s="361"/>
      <c r="K29" s="368"/>
      <c r="L29" s="274"/>
      <c r="M29" s="21" t="s">
        <v>6</v>
      </c>
      <c r="N29" s="16">
        <v>10</v>
      </c>
      <c r="O29" s="154">
        <f>N29*5</f>
        <v>50</v>
      </c>
      <c r="P29" s="283"/>
      <c r="Q29" s="125"/>
      <c r="R29" s="361"/>
      <c r="S29" s="368"/>
      <c r="T29" s="274"/>
      <c r="U29" s="21" t="s">
        <v>6</v>
      </c>
      <c r="V29" s="16">
        <v>62</v>
      </c>
      <c r="W29" s="25">
        <f>V29*5</f>
        <v>310</v>
      </c>
      <c r="X29" s="283"/>
      <c r="Y29" s="125"/>
      <c r="Z29" s="361"/>
      <c r="AA29" s="368"/>
      <c r="AB29" s="274"/>
      <c r="AC29" s="21" t="s">
        <v>6</v>
      </c>
      <c r="AD29" s="16">
        <v>34</v>
      </c>
      <c r="AE29" s="25">
        <f t="shared" si="10"/>
        <v>170</v>
      </c>
      <c r="AF29" s="283"/>
      <c r="AH29" s="361"/>
      <c r="AI29" s="368"/>
      <c r="AJ29" s="274"/>
      <c r="AK29" s="21" t="s">
        <v>6</v>
      </c>
      <c r="AL29" s="16">
        <v>5.3</v>
      </c>
      <c r="AM29" s="154">
        <f>AL29*5</f>
        <v>26.5</v>
      </c>
      <c r="AN29" s="388"/>
      <c r="AP29" s="361"/>
      <c r="AQ29" s="368"/>
      <c r="AR29" s="274"/>
      <c r="AS29" s="21" t="s">
        <v>6</v>
      </c>
      <c r="AT29" s="16">
        <v>4.5</v>
      </c>
      <c r="AU29" s="25">
        <f t="shared" si="8"/>
        <v>22.5</v>
      </c>
      <c r="AV29" s="283"/>
      <c r="AX29" s="376"/>
      <c r="AY29" s="407"/>
      <c r="AZ29" s="274"/>
      <c r="BA29" s="21" t="s">
        <v>6</v>
      </c>
      <c r="BB29" s="16">
        <v>5</v>
      </c>
      <c r="BC29" s="25">
        <f t="shared" si="9"/>
        <v>625</v>
      </c>
      <c r="BD29" s="283"/>
      <c r="BF29" s="361"/>
      <c r="BG29" s="368"/>
      <c r="BH29" s="274"/>
      <c r="BI29" s="21" t="s">
        <v>6</v>
      </c>
      <c r="BJ29" s="16">
        <v>4.7</v>
      </c>
      <c r="BK29" s="25">
        <f t="shared" si="5"/>
        <v>23.5</v>
      </c>
      <c r="BL29" s="283"/>
      <c r="BN29" s="361"/>
      <c r="BO29" s="368"/>
      <c r="BP29" s="274"/>
      <c r="BQ29" s="21" t="s">
        <v>6</v>
      </c>
      <c r="BR29" s="16">
        <v>3.5</v>
      </c>
      <c r="BS29" s="25">
        <f t="shared" si="3"/>
        <v>17.5</v>
      </c>
      <c r="BT29" s="283"/>
      <c r="BV29" s="376"/>
      <c r="BW29" s="407"/>
      <c r="BX29" s="394"/>
      <c r="BY29" s="160" t="s">
        <v>6</v>
      </c>
      <c r="BZ29" s="139"/>
      <c r="CA29" s="142"/>
      <c r="CB29" s="390"/>
      <c r="CD29" s="361"/>
      <c r="CE29" s="368"/>
      <c r="CF29" s="274"/>
      <c r="CG29" s="21" t="s">
        <v>6</v>
      </c>
      <c r="CH29" s="16">
        <v>2.5</v>
      </c>
      <c r="CI29" s="25">
        <f t="shared" si="6"/>
        <v>12.5</v>
      </c>
      <c r="CJ29" s="283"/>
      <c r="CL29" s="376"/>
      <c r="CM29" s="407"/>
      <c r="CN29" s="274"/>
      <c r="CO29" s="21" t="s">
        <v>6</v>
      </c>
      <c r="CP29" s="16"/>
      <c r="CQ29" s="25">
        <f>CP29*125</f>
        <v>0</v>
      </c>
      <c r="CR29" s="283"/>
      <c r="CT29" s="361"/>
      <c r="CU29" s="368"/>
      <c r="CV29" s="274"/>
      <c r="CW29" s="21" t="s">
        <v>6</v>
      </c>
      <c r="CX29" s="16">
        <v>6</v>
      </c>
      <c r="CY29" s="25">
        <f t="shared" si="4"/>
        <v>30</v>
      </c>
      <c r="CZ29" s="283"/>
    </row>
    <row r="30" spans="1:104" ht="15" customHeight="1" x14ac:dyDescent="0.25">
      <c r="A30" s="13"/>
      <c r="B30" s="376"/>
      <c r="C30" s="377"/>
      <c r="D30" s="394"/>
      <c r="E30" s="160" t="s">
        <v>5</v>
      </c>
      <c r="F30" s="141"/>
      <c r="G30" s="142"/>
      <c r="H30" s="390"/>
      <c r="I30" s="13"/>
      <c r="J30" s="361"/>
      <c r="K30" s="368"/>
      <c r="L30" s="274"/>
      <c r="M30" s="21" t="s">
        <v>5</v>
      </c>
      <c r="N30" s="83">
        <v>10</v>
      </c>
      <c r="O30" s="166">
        <f>N30*5</f>
        <v>50</v>
      </c>
      <c r="P30" s="283"/>
      <c r="Q30" s="125"/>
      <c r="R30" s="361"/>
      <c r="S30" s="368"/>
      <c r="T30" s="274"/>
      <c r="U30" s="21" t="s">
        <v>5</v>
      </c>
      <c r="V30" s="83">
        <v>62</v>
      </c>
      <c r="W30" s="25">
        <f>V30*5</f>
        <v>310</v>
      </c>
      <c r="X30" s="283"/>
      <c r="Y30" s="125"/>
      <c r="Z30" s="361"/>
      <c r="AA30" s="368"/>
      <c r="AB30" s="274"/>
      <c r="AC30" s="21" t="s">
        <v>5</v>
      </c>
      <c r="AD30" s="83">
        <v>34</v>
      </c>
      <c r="AE30" s="25">
        <f t="shared" si="10"/>
        <v>170</v>
      </c>
      <c r="AF30" s="283"/>
      <c r="AH30" s="361"/>
      <c r="AI30" s="368"/>
      <c r="AJ30" s="274"/>
      <c r="AK30" s="21" t="s">
        <v>5</v>
      </c>
      <c r="AL30" s="83">
        <v>5.3</v>
      </c>
      <c r="AM30" s="166">
        <f>AL30*5</f>
        <v>26.5</v>
      </c>
      <c r="AN30" s="388"/>
      <c r="AP30" s="361"/>
      <c r="AQ30" s="368"/>
      <c r="AR30" s="274"/>
      <c r="AS30" s="21" t="s">
        <v>5</v>
      </c>
      <c r="AT30" s="83">
        <v>4.5</v>
      </c>
      <c r="AU30" s="25">
        <f t="shared" si="8"/>
        <v>22.5</v>
      </c>
      <c r="AV30" s="283"/>
      <c r="AX30" s="376"/>
      <c r="AY30" s="407"/>
      <c r="AZ30" s="274"/>
      <c r="BA30" s="21" t="s">
        <v>5</v>
      </c>
      <c r="BB30" s="83">
        <v>5</v>
      </c>
      <c r="BC30" s="25">
        <f t="shared" si="9"/>
        <v>625</v>
      </c>
      <c r="BD30" s="283"/>
      <c r="BF30" s="361"/>
      <c r="BG30" s="368"/>
      <c r="BH30" s="274"/>
      <c r="BI30" s="21" t="s">
        <v>5</v>
      </c>
      <c r="BJ30" s="83">
        <v>4.7</v>
      </c>
      <c r="BK30" s="25">
        <f t="shared" si="5"/>
        <v>23.5</v>
      </c>
      <c r="BL30" s="283"/>
      <c r="BN30" s="361"/>
      <c r="BO30" s="368"/>
      <c r="BP30" s="274"/>
      <c r="BQ30" s="21" t="s">
        <v>5</v>
      </c>
      <c r="BR30" s="83">
        <v>3.5</v>
      </c>
      <c r="BS30" s="25">
        <f t="shared" si="3"/>
        <v>17.5</v>
      </c>
      <c r="BT30" s="283"/>
      <c r="BV30" s="376"/>
      <c r="BW30" s="407"/>
      <c r="BX30" s="394"/>
      <c r="BY30" s="160" t="s">
        <v>5</v>
      </c>
      <c r="BZ30" s="141"/>
      <c r="CA30" s="142"/>
      <c r="CB30" s="390"/>
      <c r="CD30" s="361"/>
      <c r="CE30" s="368"/>
      <c r="CF30" s="274"/>
      <c r="CG30" s="21" t="s">
        <v>5</v>
      </c>
      <c r="CH30" s="83">
        <v>2.5</v>
      </c>
      <c r="CI30" s="25">
        <f t="shared" si="6"/>
        <v>12.5</v>
      </c>
      <c r="CJ30" s="283"/>
      <c r="CL30" s="376"/>
      <c r="CM30" s="407"/>
      <c r="CN30" s="274"/>
      <c r="CO30" s="21" t="s">
        <v>5</v>
      </c>
      <c r="CP30" s="83">
        <v>1.2</v>
      </c>
      <c r="CQ30" s="25">
        <f>CP30*125</f>
        <v>150</v>
      </c>
      <c r="CR30" s="283"/>
      <c r="CT30" s="361"/>
      <c r="CU30" s="368"/>
      <c r="CV30" s="274"/>
      <c r="CW30" s="21" t="s">
        <v>5</v>
      </c>
      <c r="CX30" s="83">
        <v>6</v>
      </c>
      <c r="CY30" s="25">
        <f t="shared" si="4"/>
        <v>30</v>
      </c>
      <c r="CZ30" s="283"/>
    </row>
    <row r="31" spans="1:104" ht="15" customHeight="1" x14ac:dyDescent="0.25">
      <c r="A31" s="13"/>
      <c r="B31" s="376"/>
      <c r="C31" s="377"/>
      <c r="D31" s="394"/>
      <c r="E31" s="160" t="s">
        <v>7</v>
      </c>
      <c r="F31" s="139"/>
      <c r="G31" s="142"/>
      <c r="H31" s="390"/>
      <c r="I31" s="13"/>
      <c r="J31" s="361"/>
      <c r="K31" s="368"/>
      <c r="L31" s="274"/>
      <c r="M31" s="21" t="s">
        <v>7</v>
      </c>
      <c r="N31" s="16">
        <v>10</v>
      </c>
      <c r="O31" s="166">
        <f>N31*5</f>
        <v>50</v>
      </c>
      <c r="P31" s="283"/>
      <c r="Q31" s="125"/>
      <c r="R31" s="361"/>
      <c r="S31" s="368"/>
      <c r="T31" s="274"/>
      <c r="U31" s="21" t="s">
        <v>7</v>
      </c>
      <c r="V31" s="16">
        <v>62</v>
      </c>
      <c r="W31" s="25">
        <f>V31*5</f>
        <v>310</v>
      </c>
      <c r="X31" s="283"/>
      <c r="Y31" s="125"/>
      <c r="Z31" s="361"/>
      <c r="AA31" s="368"/>
      <c r="AB31" s="274"/>
      <c r="AC31" s="21" t="s">
        <v>7</v>
      </c>
      <c r="AD31" s="16">
        <v>34</v>
      </c>
      <c r="AE31" s="25">
        <f t="shared" si="10"/>
        <v>170</v>
      </c>
      <c r="AF31" s="283"/>
      <c r="AH31" s="361"/>
      <c r="AI31" s="368"/>
      <c r="AJ31" s="274"/>
      <c r="AK31" s="21" t="s">
        <v>7</v>
      </c>
      <c r="AL31" s="16">
        <v>5.3</v>
      </c>
      <c r="AM31" s="166">
        <f>AL31*5</f>
        <v>26.5</v>
      </c>
      <c r="AN31" s="388"/>
      <c r="AP31" s="361"/>
      <c r="AQ31" s="368"/>
      <c r="AR31" s="274"/>
      <c r="AS31" s="21" t="s">
        <v>7</v>
      </c>
      <c r="AT31" s="16">
        <v>4.5</v>
      </c>
      <c r="AU31" s="25">
        <f t="shared" si="8"/>
        <v>22.5</v>
      </c>
      <c r="AV31" s="283"/>
      <c r="AX31" s="376"/>
      <c r="AY31" s="407"/>
      <c r="AZ31" s="274"/>
      <c r="BA31" s="21" t="s">
        <v>7</v>
      </c>
      <c r="BB31" s="16">
        <v>5</v>
      </c>
      <c r="BC31" s="25">
        <f t="shared" si="9"/>
        <v>625</v>
      </c>
      <c r="BD31" s="283"/>
      <c r="BF31" s="361"/>
      <c r="BG31" s="368"/>
      <c r="BH31" s="274"/>
      <c r="BI31" s="21" t="s">
        <v>7</v>
      </c>
      <c r="BJ31" s="16">
        <v>4.7</v>
      </c>
      <c r="BK31" s="25">
        <f t="shared" si="5"/>
        <v>23.5</v>
      </c>
      <c r="BL31" s="283"/>
      <c r="BN31" s="361"/>
      <c r="BO31" s="368"/>
      <c r="BP31" s="274"/>
      <c r="BQ31" s="21" t="s">
        <v>7</v>
      </c>
      <c r="BR31" s="16">
        <v>3.5</v>
      </c>
      <c r="BS31" s="25">
        <f t="shared" si="3"/>
        <v>17.5</v>
      </c>
      <c r="BT31" s="283"/>
      <c r="BV31" s="376"/>
      <c r="BW31" s="407"/>
      <c r="BX31" s="394"/>
      <c r="BY31" s="160" t="s">
        <v>7</v>
      </c>
      <c r="BZ31" s="139"/>
      <c r="CA31" s="142"/>
      <c r="CB31" s="390"/>
      <c r="CD31" s="361"/>
      <c r="CE31" s="368"/>
      <c r="CF31" s="274"/>
      <c r="CG31" s="21" t="s">
        <v>7</v>
      </c>
      <c r="CH31" s="16">
        <v>2.5</v>
      </c>
      <c r="CI31" s="25">
        <f t="shared" si="6"/>
        <v>12.5</v>
      </c>
      <c r="CJ31" s="283"/>
      <c r="CL31" s="376"/>
      <c r="CM31" s="407"/>
      <c r="CN31" s="274"/>
      <c r="CO31" s="21" t="s">
        <v>7</v>
      </c>
      <c r="CP31" s="16"/>
      <c r="CQ31" s="25">
        <f>CP31*125</f>
        <v>0</v>
      </c>
      <c r="CR31" s="283"/>
      <c r="CT31" s="361"/>
      <c r="CU31" s="368"/>
      <c r="CV31" s="274"/>
      <c r="CW31" s="21" t="s">
        <v>7</v>
      </c>
      <c r="CX31" s="16">
        <v>6</v>
      </c>
      <c r="CY31" s="25">
        <f t="shared" si="4"/>
        <v>30</v>
      </c>
      <c r="CZ31" s="283"/>
    </row>
    <row r="32" spans="1:104" ht="15" customHeight="1" x14ac:dyDescent="0.25">
      <c r="A32" s="13"/>
      <c r="B32" s="376"/>
      <c r="C32" s="377"/>
      <c r="D32" s="394"/>
      <c r="E32" s="161" t="s">
        <v>8</v>
      </c>
      <c r="F32" s="143"/>
      <c r="G32" s="142"/>
      <c r="H32" s="390"/>
      <c r="I32" s="13"/>
      <c r="J32" s="361"/>
      <c r="K32" s="368"/>
      <c r="L32" s="274"/>
      <c r="M32" s="27" t="s">
        <v>8</v>
      </c>
      <c r="N32" s="22"/>
      <c r="O32" s="154"/>
      <c r="P32" s="283"/>
      <c r="Q32" s="125"/>
      <c r="R32" s="361"/>
      <c r="S32" s="368"/>
      <c r="T32" s="274"/>
      <c r="U32" s="27" t="s">
        <v>8</v>
      </c>
      <c r="V32" s="22"/>
      <c r="W32" s="25"/>
      <c r="X32" s="283"/>
      <c r="Y32" s="125"/>
      <c r="Z32" s="361"/>
      <c r="AA32" s="368"/>
      <c r="AB32" s="274"/>
      <c r="AC32" s="27" t="s">
        <v>8</v>
      </c>
      <c r="AD32" s="22">
        <v>32</v>
      </c>
      <c r="AE32" s="25">
        <f t="shared" si="10"/>
        <v>160</v>
      </c>
      <c r="AF32" s="283"/>
      <c r="AH32" s="361"/>
      <c r="AI32" s="368"/>
      <c r="AJ32" s="274"/>
      <c r="AK32" s="27" t="s">
        <v>8</v>
      </c>
      <c r="AL32" s="22"/>
      <c r="AM32" s="154"/>
      <c r="AN32" s="388"/>
      <c r="AP32" s="361"/>
      <c r="AQ32" s="368"/>
      <c r="AR32" s="274"/>
      <c r="AS32" s="27" t="s">
        <v>8</v>
      </c>
      <c r="AT32" s="22">
        <v>4.5</v>
      </c>
      <c r="AU32" s="25">
        <f t="shared" si="8"/>
        <v>22.5</v>
      </c>
      <c r="AV32" s="283"/>
      <c r="AX32" s="376"/>
      <c r="AY32" s="407"/>
      <c r="AZ32" s="274"/>
      <c r="BA32" s="27" t="s">
        <v>8</v>
      </c>
      <c r="BB32" s="22"/>
      <c r="BC32" s="25"/>
      <c r="BD32" s="283"/>
      <c r="BF32" s="361"/>
      <c r="BG32" s="368"/>
      <c r="BH32" s="274"/>
      <c r="BI32" s="27" t="s">
        <v>8</v>
      </c>
      <c r="BJ32" s="22"/>
      <c r="BK32" s="25"/>
      <c r="BL32" s="283"/>
      <c r="BN32" s="361"/>
      <c r="BO32" s="368"/>
      <c r="BP32" s="274"/>
      <c r="BQ32" s="27" t="s">
        <v>8</v>
      </c>
      <c r="BR32" s="22">
        <v>2</v>
      </c>
      <c r="BS32" s="25">
        <f t="shared" si="3"/>
        <v>10</v>
      </c>
      <c r="BT32" s="283"/>
      <c r="BV32" s="376"/>
      <c r="BW32" s="407"/>
      <c r="BX32" s="394"/>
      <c r="BY32" s="161" t="s">
        <v>8</v>
      </c>
      <c r="BZ32" s="143"/>
      <c r="CA32" s="142"/>
      <c r="CB32" s="390"/>
      <c r="CD32" s="361"/>
      <c r="CE32" s="368"/>
      <c r="CF32" s="274"/>
      <c r="CG32" s="27" t="s">
        <v>8</v>
      </c>
      <c r="CH32" s="22"/>
      <c r="CI32" s="25"/>
      <c r="CJ32" s="283"/>
      <c r="CL32" s="376"/>
      <c r="CM32" s="407"/>
      <c r="CN32" s="274"/>
      <c r="CO32" s="27" t="s">
        <v>8</v>
      </c>
      <c r="CP32" s="22"/>
      <c r="CQ32" s="25"/>
      <c r="CR32" s="283"/>
      <c r="CT32" s="361"/>
      <c r="CU32" s="368"/>
      <c r="CV32" s="274"/>
      <c r="CW32" s="27" t="s">
        <v>8</v>
      </c>
      <c r="CX32" s="22">
        <v>5</v>
      </c>
      <c r="CY32" s="25">
        <f t="shared" si="4"/>
        <v>25</v>
      </c>
      <c r="CZ32" s="283"/>
    </row>
    <row r="33" spans="1:104" ht="15" customHeight="1" thickBot="1" x14ac:dyDescent="0.3">
      <c r="A33" s="13"/>
      <c r="B33" s="378"/>
      <c r="C33" s="379"/>
      <c r="D33" s="395"/>
      <c r="E33" s="163" t="s">
        <v>8</v>
      </c>
      <c r="F33" s="144"/>
      <c r="G33" s="145"/>
      <c r="H33" s="391"/>
      <c r="I33" s="13"/>
      <c r="J33" s="363"/>
      <c r="K33" s="369"/>
      <c r="L33" s="275"/>
      <c r="M33" s="35" t="s">
        <v>8</v>
      </c>
      <c r="N33" s="28"/>
      <c r="O33" s="158"/>
      <c r="P33" s="284"/>
      <c r="Q33" s="125"/>
      <c r="R33" s="363"/>
      <c r="S33" s="369"/>
      <c r="T33" s="275"/>
      <c r="U33" s="35" t="s">
        <v>8</v>
      </c>
      <c r="V33" s="28"/>
      <c r="W33" s="29"/>
      <c r="X33" s="284"/>
      <c r="Y33" s="125"/>
      <c r="Z33" s="363"/>
      <c r="AA33" s="369"/>
      <c r="AB33" s="275"/>
      <c r="AC33" s="35" t="s">
        <v>8</v>
      </c>
      <c r="AD33" s="28">
        <v>32</v>
      </c>
      <c r="AE33" s="29">
        <f t="shared" si="10"/>
        <v>160</v>
      </c>
      <c r="AF33" s="284"/>
      <c r="AH33" s="363"/>
      <c r="AI33" s="369"/>
      <c r="AJ33" s="275"/>
      <c r="AK33" s="35" t="s">
        <v>8</v>
      </c>
      <c r="AL33" s="28"/>
      <c r="AM33" s="158"/>
      <c r="AN33" s="389"/>
      <c r="AP33" s="363"/>
      <c r="AQ33" s="369"/>
      <c r="AR33" s="275"/>
      <c r="AS33" s="35" t="s">
        <v>8</v>
      </c>
      <c r="AT33" s="28">
        <v>4.5</v>
      </c>
      <c r="AU33" s="29">
        <f t="shared" si="8"/>
        <v>22.5</v>
      </c>
      <c r="AV33" s="284"/>
      <c r="AX33" s="378"/>
      <c r="AY33" s="408"/>
      <c r="AZ33" s="275"/>
      <c r="BA33" s="35" t="s">
        <v>8</v>
      </c>
      <c r="BB33" s="28">
        <v>4.2</v>
      </c>
      <c r="BC33" s="29">
        <f t="shared" ref="BC33:BC38" si="11">BB33*125</f>
        <v>525</v>
      </c>
      <c r="BD33" s="284"/>
      <c r="BF33" s="363"/>
      <c r="BG33" s="369"/>
      <c r="BH33" s="275"/>
      <c r="BI33" s="35" t="s">
        <v>8</v>
      </c>
      <c r="BJ33" s="28"/>
      <c r="BK33" s="29"/>
      <c r="BL33" s="284"/>
      <c r="BN33" s="363"/>
      <c r="BO33" s="369"/>
      <c r="BP33" s="275"/>
      <c r="BQ33" s="35" t="s">
        <v>8</v>
      </c>
      <c r="BR33" s="28">
        <v>2</v>
      </c>
      <c r="BS33" s="29">
        <f t="shared" si="3"/>
        <v>10</v>
      </c>
      <c r="BT33" s="284"/>
      <c r="BV33" s="378"/>
      <c r="BW33" s="408"/>
      <c r="BX33" s="395"/>
      <c r="BY33" s="163" t="s">
        <v>8</v>
      </c>
      <c r="BZ33" s="144"/>
      <c r="CA33" s="145"/>
      <c r="CB33" s="391"/>
      <c r="CD33" s="363"/>
      <c r="CE33" s="369"/>
      <c r="CF33" s="275"/>
      <c r="CG33" s="35" t="s">
        <v>8</v>
      </c>
      <c r="CH33" s="28"/>
      <c r="CI33" s="29"/>
      <c r="CJ33" s="284"/>
      <c r="CL33" s="378"/>
      <c r="CM33" s="408"/>
      <c r="CN33" s="275"/>
      <c r="CO33" s="35" t="s">
        <v>8</v>
      </c>
      <c r="CP33" s="28"/>
      <c r="CQ33" s="29"/>
      <c r="CR33" s="284"/>
      <c r="CT33" s="363"/>
      <c r="CU33" s="369"/>
      <c r="CV33" s="275"/>
      <c r="CW33" s="35" t="s">
        <v>8</v>
      </c>
      <c r="CX33" s="28">
        <v>5</v>
      </c>
      <c r="CY33" s="29">
        <f t="shared" si="4"/>
        <v>25</v>
      </c>
      <c r="CZ33" s="284"/>
    </row>
    <row r="34" spans="1:104" ht="15" customHeight="1" x14ac:dyDescent="0.25">
      <c r="A34" s="13"/>
      <c r="B34" s="380" t="s">
        <v>9</v>
      </c>
      <c r="C34" s="381"/>
      <c r="D34" s="393" t="s">
        <v>501</v>
      </c>
      <c r="E34" s="159" t="s">
        <v>4</v>
      </c>
      <c r="F34" s="139"/>
      <c r="G34" s="140"/>
      <c r="H34" s="390"/>
      <c r="I34" s="13"/>
      <c r="J34" s="359" t="s">
        <v>2</v>
      </c>
      <c r="K34" s="367"/>
      <c r="L34" s="273" t="s">
        <v>501</v>
      </c>
      <c r="M34" s="30" t="s">
        <v>4</v>
      </c>
      <c r="N34" s="16">
        <v>10</v>
      </c>
      <c r="O34" s="152">
        <f>N34*5</f>
        <v>50</v>
      </c>
      <c r="P34" s="283" t="s">
        <v>496</v>
      </c>
      <c r="Q34" s="125"/>
      <c r="R34" s="359" t="s">
        <v>2</v>
      </c>
      <c r="S34" s="367"/>
      <c r="T34" s="273" t="s">
        <v>501</v>
      </c>
      <c r="U34" s="30" t="s">
        <v>4</v>
      </c>
      <c r="V34" s="16">
        <v>62</v>
      </c>
      <c r="W34" s="19">
        <f>V34*5</f>
        <v>310</v>
      </c>
      <c r="X34" s="283" t="s">
        <v>497</v>
      </c>
      <c r="Y34" s="125"/>
      <c r="Z34" s="359" t="s">
        <v>2</v>
      </c>
      <c r="AA34" s="367"/>
      <c r="AB34" s="273" t="s">
        <v>501</v>
      </c>
      <c r="AC34" s="30" t="s">
        <v>4</v>
      </c>
      <c r="AD34" s="16">
        <v>34</v>
      </c>
      <c r="AE34" s="19">
        <f>AD34*5</f>
        <v>170</v>
      </c>
      <c r="AF34" s="283" t="s">
        <v>497</v>
      </c>
      <c r="AH34" s="359" t="s">
        <v>2</v>
      </c>
      <c r="AI34" s="367"/>
      <c r="AJ34" s="273" t="s">
        <v>501</v>
      </c>
      <c r="AK34" s="30" t="s">
        <v>4</v>
      </c>
      <c r="AL34" s="16">
        <v>5.3</v>
      </c>
      <c r="AM34" s="152">
        <f>AL34*5</f>
        <v>26.5</v>
      </c>
      <c r="AN34" s="388" t="s">
        <v>503</v>
      </c>
      <c r="AP34" s="359" t="s">
        <v>2</v>
      </c>
      <c r="AQ34" s="367"/>
      <c r="AR34" s="273" t="s">
        <v>501</v>
      </c>
      <c r="AS34" s="30" t="s">
        <v>4</v>
      </c>
      <c r="AT34" s="16">
        <v>4.5</v>
      </c>
      <c r="AU34" s="19">
        <f t="shared" si="8"/>
        <v>22.5</v>
      </c>
      <c r="AV34" s="283" t="s">
        <v>504</v>
      </c>
      <c r="AX34" s="380" t="s">
        <v>9</v>
      </c>
      <c r="AY34" s="406"/>
      <c r="AZ34" s="273" t="s">
        <v>501</v>
      </c>
      <c r="BA34" s="30" t="s">
        <v>4</v>
      </c>
      <c r="BB34" s="16">
        <v>5</v>
      </c>
      <c r="BC34" s="19">
        <f t="shared" si="11"/>
        <v>625</v>
      </c>
      <c r="BD34" s="283" t="s">
        <v>505</v>
      </c>
      <c r="BF34" s="359" t="s">
        <v>2</v>
      </c>
      <c r="BG34" s="367"/>
      <c r="BH34" s="273" t="s">
        <v>501</v>
      </c>
      <c r="BI34" s="30" t="s">
        <v>4</v>
      </c>
      <c r="BJ34" s="16">
        <v>4.7</v>
      </c>
      <c r="BK34" s="19">
        <f>BJ34*5</f>
        <v>23.5</v>
      </c>
      <c r="BL34" s="283" t="s">
        <v>506</v>
      </c>
      <c r="BN34" s="359" t="s">
        <v>2</v>
      </c>
      <c r="BO34" s="367"/>
      <c r="BP34" s="273" t="s">
        <v>501</v>
      </c>
      <c r="BQ34" s="30" t="s">
        <v>4</v>
      </c>
      <c r="BR34" s="16">
        <v>3.5</v>
      </c>
      <c r="BS34" s="19">
        <f t="shared" si="3"/>
        <v>17.5</v>
      </c>
      <c r="BT34" s="283" t="s">
        <v>204</v>
      </c>
      <c r="BV34" s="380" t="s">
        <v>9</v>
      </c>
      <c r="BW34" s="406"/>
      <c r="BX34" s="273" t="s">
        <v>501</v>
      </c>
      <c r="BY34" s="30" t="s">
        <v>4</v>
      </c>
      <c r="BZ34" s="16"/>
      <c r="CA34" s="19"/>
      <c r="CB34" s="283"/>
      <c r="CD34" s="359" t="s">
        <v>2</v>
      </c>
      <c r="CE34" s="367"/>
      <c r="CF34" s="273" t="s">
        <v>501</v>
      </c>
      <c r="CG34" s="30" t="s">
        <v>4</v>
      </c>
      <c r="CH34" s="16">
        <v>2.5</v>
      </c>
      <c r="CI34" s="19">
        <f>CH34*5</f>
        <v>12.5</v>
      </c>
      <c r="CJ34" s="283" t="s">
        <v>507</v>
      </c>
      <c r="CL34" s="380" t="s">
        <v>9</v>
      </c>
      <c r="CM34" s="406"/>
      <c r="CN34" s="273" t="s">
        <v>501</v>
      </c>
      <c r="CO34" s="30" t="s">
        <v>4</v>
      </c>
      <c r="CP34" s="16"/>
      <c r="CQ34" s="19">
        <f>CP34*125</f>
        <v>0</v>
      </c>
      <c r="CR34" s="283" t="s">
        <v>508</v>
      </c>
      <c r="CT34" s="359" t="s">
        <v>2</v>
      </c>
      <c r="CU34" s="367"/>
      <c r="CV34" s="273" t="s">
        <v>501</v>
      </c>
      <c r="CW34" s="30" t="s">
        <v>4</v>
      </c>
      <c r="CX34" s="16">
        <v>6</v>
      </c>
      <c r="CY34" s="19">
        <f t="shared" si="4"/>
        <v>30</v>
      </c>
      <c r="CZ34" s="283" t="s">
        <v>509</v>
      </c>
    </row>
    <row r="35" spans="1:104" ht="15" customHeight="1" x14ac:dyDescent="0.25">
      <c r="A35" s="13"/>
      <c r="B35" s="376"/>
      <c r="C35" s="377"/>
      <c r="D35" s="394"/>
      <c r="E35" s="160" t="s">
        <v>5</v>
      </c>
      <c r="F35" s="141"/>
      <c r="G35" s="142"/>
      <c r="H35" s="390"/>
      <c r="I35" s="13"/>
      <c r="J35" s="361"/>
      <c r="K35" s="368"/>
      <c r="L35" s="274"/>
      <c r="M35" s="21" t="s">
        <v>5</v>
      </c>
      <c r="N35" s="83">
        <v>10</v>
      </c>
      <c r="O35" s="154">
        <f>N35*5</f>
        <v>50</v>
      </c>
      <c r="P35" s="283"/>
      <c r="Q35" s="125"/>
      <c r="R35" s="361"/>
      <c r="S35" s="368"/>
      <c r="T35" s="274"/>
      <c r="U35" s="21" t="s">
        <v>5</v>
      </c>
      <c r="V35" s="83">
        <v>62</v>
      </c>
      <c r="W35" s="25">
        <f>V35*5</f>
        <v>310</v>
      </c>
      <c r="X35" s="283"/>
      <c r="Y35" s="125"/>
      <c r="Z35" s="361"/>
      <c r="AA35" s="368"/>
      <c r="AB35" s="274"/>
      <c r="AC35" s="21" t="s">
        <v>5</v>
      </c>
      <c r="AD35" s="83">
        <v>34</v>
      </c>
      <c r="AE35" s="25">
        <f t="shared" ref="AE35:AE40" si="12">AD35*5</f>
        <v>170</v>
      </c>
      <c r="AF35" s="283"/>
      <c r="AH35" s="361"/>
      <c r="AI35" s="368"/>
      <c r="AJ35" s="274"/>
      <c r="AK35" s="21" t="s">
        <v>5</v>
      </c>
      <c r="AL35" s="83">
        <v>5.3</v>
      </c>
      <c r="AM35" s="154">
        <f>AL35*5</f>
        <v>26.5</v>
      </c>
      <c r="AN35" s="388"/>
      <c r="AP35" s="361"/>
      <c r="AQ35" s="368"/>
      <c r="AR35" s="274"/>
      <c r="AS35" s="21" t="s">
        <v>5</v>
      </c>
      <c r="AT35" s="83">
        <v>4.5</v>
      </c>
      <c r="AU35" s="25">
        <f t="shared" si="8"/>
        <v>22.5</v>
      </c>
      <c r="AV35" s="283"/>
      <c r="AX35" s="376"/>
      <c r="AY35" s="407"/>
      <c r="AZ35" s="274"/>
      <c r="BA35" s="21" t="s">
        <v>5</v>
      </c>
      <c r="BB35" s="83">
        <v>5</v>
      </c>
      <c r="BC35" s="25">
        <f t="shared" si="11"/>
        <v>625</v>
      </c>
      <c r="BD35" s="283"/>
      <c r="BF35" s="361"/>
      <c r="BG35" s="368"/>
      <c r="BH35" s="274"/>
      <c r="BI35" s="21" t="s">
        <v>5</v>
      </c>
      <c r="BJ35" s="83">
        <v>4.7</v>
      </c>
      <c r="BK35" s="25">
        <f t="shared" si="5"/>
        <v>23.5</v>
      </c>
      <c r="BL35" s="283"/>
      <c r="BN35" s="361"/>
      <c r="BO35" s="368"/>
      <c r="BP35" s="274"/>
      <c r="BQ35" s="21" t="s">
        <v>5</v>
      </c>
      <c r="BR35" s="83">
        <v>3.5</v>
      </c>
      <c r="BS35" s="25">
        <f t="shared" si="3"/>
        <v>17.5</v>
      </c>
      <c r="BT35" s="283"/>
      <c r="BV35" s="376"/>
      <c r="BW35" s="407"/>
      <c r="BX35" s="274"/>
      <c r="BY35" s="21" t="s">
        <v>5</v>
      </c>
      <c r="BZ35" s="83">
        <v>1.5</v>
      </c>
      <c r="CA35" s="25">
        <f>BZ35*125</f>
        <v>187.5</v>
      </c>
      <c r="CB35" s="283"/>
      <c r="CD35" s="361"/>
      <c r="CE35" s="368"/>
      <c r="CF35" s="274"/>
      <c r="CG35" s="21" t="s">
        <v>5</v>
      </c>
      <c r="CH35" s="83">
        <v>2.5</v>
      </c>
      <c r="CI35" s="25">
        <f t="shared" si="6"/>
        <v>12.5</v>
      </c>
      <c r="CJ35" s="283"/>
      <c r="CL35" s="376"/>
      <c r="CM35" s="407"/>
      <c r="CN35" s="274"/>
      <c r="CO35" s="21" t="s">
        <v>5</v>
      </c>
      <c r="CP35" s="83"/>
      <c r="CQ35" s="25">
        <f>CP35*125</f>
        <v>0</v>
      </c>
      <c r="CR35" s="283"/>
      <c r="CT35" s="361"/>
      <c r="CU35" s="368"/>
      <c r="CV35" s="274"/>
      <c r="CW35" s="21" t="s">
        <v>5</v>
      </c>
      <c r="CX35" s="83">
        <v>6</v>
      </c>
      <c r="CY35" s="25">
        <f t="shared" si="4"/>
        <v>30</v>
      </c>
      <c r="CZ35" s="283"/>
    </row>
    <row r="36" spans="1:104" ht="15" customHeight="1" x14ac:dyDescent="0.25">
      <c r="A36" s="13"/>
      <c r="B36" s="376"/>
      <c r="C36" s="377"/>
      <c r="D36" s="394"/>
      <c r="E36" s="160" t="s">
        <v>6</v>
      </c>
      <c r="F36" s="139"/>
      <c r="G36" s="142"/>
      <c r="H36" s="390"/>
      <c r="I36" s="13"/>
      <c r="J36" s="361"/>
      <c r="K36" s="368"/>
      <c r="L36" s="274"/>
      <c r="M36" s="21" t="s">
        <v>6</v>
      </c>
      <c r="N36" s="16">
        <v>10</v>
      </c>
      <c r="O36" s="154">
        <f>N36*5</f>
        <v>50</v>
      </c>
      <c r="P36" s="283"/>
      <c r="Q36" s="125"/>
      <c r="R36" s="361"/>
      <c r="S36" s="368"/>
      <c r="T36" s="274"/>
      <c r="U36" s="21" t="s">
        <v>6</v>
      </c>
      <c r="V36" s="16">
        <v>62</v>
      </c>
      <c r="W36" s="25">
        <f>V36*5</f>
        <v>310</v>
      </c>
      <c r="X36" s="283"/>
      <c r="Y36" s="125"/>
      <c r="Z36" s="361"/>
      <c r="AA36" s="368"/>
      <c r="AB36" s="274"/>
      <c r="AC36" s="21" t="s">
        <v>6</v>
      </c>
      <c r="AD36" s="16">
        <v>34</v>
      </c>
      <c r="AE36" s="25">
        <f t="shared" si="12"/>
        <v>170</v>
      </c>
      <c r="AF36" s="283"/>
      <c r="AH36" s="361"/>
      <c r="AI36" s="368"/>
      <c r="AJ36" s="274"/>
      <c r="AK36" s="21" t="s">
        <v>6</v>
      </c>
      <c r="AL36" s="16">
        <v>5.3</v>
      </c>
      <c r="AM36" s="154">
        <f>AL36*5</f>
        <v>26.5</v>
      </c>
      <c r="AN36" s="388"/>
      <c r="AP36" s="361"/>
      <c r="AQ36" s="368"/>
      <c r="AR36" s="274"/>
      <c r="AS36" s="21" t="s">
        <v>6</v>
      </c>
      <c r="AT36" s="16">
        <v>4.5</v>
      </c>
      <c r="AU36" s="25">
        <f t="shared" si="8"/>
        <v>22.5</v>
      </c>
      <c r="AV36" s="283"/>
      <c r="AX36" s="376"/>
      <c r="AY36" s="407"/>
      <c r="AZ36" s="274"/>
      <c r="BA36" s="21" t="s">
        <v>6</v>
      </c>
      <c r="BB36" s="16">
        <v>5</v>
      </c>
      <c r="BC36" s="25">
        <f t="shared" si="11"/>
        <v>625</v>
      </c>
      <c r="BD36" s="283"/>
      <c r="BF36" s="361"/>
      <c r="BG36" s="368"/>
      <c r="BH36" s="274"/>
      <c r="BI36" s="21" t="s">
        <v>6</v>
      </c>
      <c r="BJ36" s="16">
        <v>4.7</v>
      </c>
      <c r="BK36" s="25">
        <f t="shared" si="5"/>
        <v>23.5</v>
      </c>
      <c r="BL36" s="283"/>
      <c r="BN36" s="361"/>
      <c r="BO36" s="368"/>
      <c r="BP36" s="274"/>
      <c r="BQ36" s="21" t="s">
        <v>6</v>
      </c>
      <c r="BR36" s="16">
        <v>3.5</v>
      </c>
      <c r="BS36" s="25">
        <f t="shared" si="3"/>
        <v>17.5</v>
      </c>
      <c r="BT36" s="283"/>
      <c r="BV36" s="376"/>
      <c r="BW36" s="407"/>
      <c r="BX36" s="274"/>
      <c r="BY36" s="21" t="s">
        <v>6</v>
      </c>
      <c r="BZ36" s="16"/>
      <c r="CA36" s="25">
        <f>BZ36*125</f>
        <v>0</v>
      </c>
      <c r="CB36" s="283"/>
      <c r="CD36" s="361"/>
      <c r="CE36" s="368"/>
      <c r="CF36" s="274"/>
      <c r="CG36" s="21" t="s">
        <v>6</v>
      </c>
      <c r="CH36" s="16">
        <v>2.5</v>
      </c>
      <c r="CI36" s="25">
        <f t="shared" si="6"/>
        <v>12.5</v>
      </c>
      <c r="CJ36" s="283"/>
      <c r="CL36" s="376"/>
      <c r="CM36" s="407"/>
      <c r="CN36" s="274"/>
      <c r="CO36" s="21" t="s">
        <v>6</v>
      </c>
      <c r="CP36" s="16"/>
      <c r="CQ36" s="25">
        <f>CP36*125</f>
        <v>0</v>
      </c>
      <c r="CR36" s="283"/>
      <c r="CT36" s="361"/>
      <c r="CU36" s="368"/>
      <c r="CV36" s="274"/>
      <c r="CW36" s="21" t="s">
        <v>6</v>
      </c>
      <c r="CX36" s="16">
        <v>6</v>
      </c>
      <c r="CY36" s="25">
        <f t="shared" si="4"/>
        <v>30</v>
      </c>
      <c r="CZ36" s="283"/>
    </row>
    <row r="37" spans="1:104" ht="15" customHeight="1" x14ac:dyDescent="0.25">
      <c r="A37" s="13"/>
      <c r="B37" s="376"/>
      <c r="C37" s="377"/>
      <c r="D37" s="394"/>
      <c r="E37" s="160" t="s">
        <v>5</v>
      </c>
      <c r="F37" s="141"/>
      <c r="G37" s="142"/>
      <c r="H37" s="390"/>
      <c r="I37" s="13"/>
      <c r="J37" s="361"/>
      <c r="K37" s="368"/>
      <c r="L37" s="274"/>
      <c r="M37" s="21" t="s">
        <v>5</v>
      </c>
      <c r="N37" s="83">
        <v>10</v>
      </c>
      <c r="O37" s="166">
        <f>N37*5</f>
        <v>50</v>
      </c>
      <c r="P37" s="283"/>
      <c r="Q37" s="125"/>
      <c r="R37" s="361"/>
      <c r="S37" s="368"/>
      <c r="T37" s="274"/>
      <c r="U37" s="21" t="s">
        <v>5</v>
      </c>
      <c r="V37" s="83">
        <v>62</v>
      </c>
      <c r="W37" s="25">
        <f>V37*5</f>
        <v>310</v>
      </c>
      <c r="X37" s="283"/>
      <c r="Y37" s="125"/>
      <c r="Z37" s="361"/>
      <c r="AA37" s="368"/>
      <c r="AB37" s="274"/>
      <c r="AC37" s="21" t="s">
        <v>5</v>
      </c>
      <c r="AD37" s="83">
        <v>34</v>
      </c>
      <c r="AE37" s="25">
        <f t="shared" si="12"/>
        <v>170</v>
      </c>
      <c r="AF37" s="283"/>
      <c r="AH37" s="361"/>
      <c r="AI37" s="368"/>
      <c r="AJ37" s="274"/>
      <c r="AK37" s="21" t="s">
        <v>5</v>
      </c>
      <c r="AL37" s="83">
        <v>5.3</v>
      </c>
      <c r="AM37" s="166">
        <f>AL37*5</f>
        <v>26.5</v>
      </c>
      <c r="AN37" s="388"/>
      <c r="AP37" s="361"/>
      <c r="AQ37" s="368"/>
      <c r="AR37" s="274"/>
      <c r="AS37" s="21" t="s">
        <v>5</v>
      </c>
      <c r="AT37" s="83">
        <v>4.5</v>
      </c>
      <c r="AU37" s="25">
        <f t="shared" si="8"/>
        <v>22.5</v>
      </c>
      <c r="AV37" s="283"/>
      <c r="AX37" s="376"/>
      <c r="AY37" s="407"/>
      <c r="AZ37" s="274"/>
      <c r="BA37" s="21" t="s">
        <v>5</v>
      </c>
      <c r="BB37" s="83">
        <v>5</v>
      </c>
      <c r="BC37" s="25">
        <f t="shared" si="11"/>
        <v>625</v>
      </c>
      <c r="BD37" s="283"/>
      <c r="BF37" s="361"/>
      <c r="BG37" s="368"/>
      <c r="BH37" s="274"/>
      <c r="BI37" s="21" t="s">
        <v>5</v>
      </c>
      <c r="BJ37" s="83">
        <v>4.7</v>
      </c>
      <c r="BK37" s="25">
        <f t="shared" si="5"/>
        <v>23.5</v>
      </c>
      <c r="BL37" s="283"/>
      <c r="BN37" s="361"/>
      <c r="BO37" s="368"/>
      <c r="BP37" s="274"/>
      <c r="BQ37" s="21" t="s">
        <v>5</v>
      </c>
      <c r="BR37" s="83">
        <v>3.5</v>
      </c>
      <c r="BS37" s="25">
        <f t="shared" si="3"/>
        <v>17.5</v>
      </c>
      <c r="BT37" s="283"/>
      <c r="BV37" s="376"/>
      <c r="BW37" s="407"/>
      <c r="BX37" s="274"/>
      <c r="BY37" s="21" t="s">
        <v>5</v>
      </c>
      <c r="BZ37" s="83"/>
      <c r="CA37" s="25">
        <f>BZ37*125</f>
        <v>0</v>
      </c>
      <c r="CB37" s="283"/>
      <c r="CD37" s="361"/>
      <c r="CE37" s="368"/>
      <c r="CF37" s="274"/>
      <c r="CG37" s="21" t="s">
        <v>5</v>
      </c>
      <c r="CH37" s="83">
        <v>2.5</v>
      </c>
      <c r="CI37" s="25">
        <f t="shared" si="6"/>
        <v>12.5</v>
      </c>
      <c r="CJ37" s="283"/>
      <c r="CL37" s="376"/>
      <c r="CM37" s="407"/>
      <c r="CN37" s="274"/>
      <c r="CO37" s="21" t="s">
        <v>5</v>
      </c>
      <c r="CP37" s="83">
        <v>1.2</v>
      </c>
      <c r="CQ37" s="25">
        <f>CP37*125</f>
        <v>150</v>
      </c>
      <c r="CR37" s="283"/>
      <c r="CT37" s="361"/>
      <c r="CU37" s="368"/>
      <c r="CV37" s="274"/>
      <c r="CW37" s="21" t="s">
        <v>5</v>
      </c>
      <c r="CX37" s="83">
        <v>6</v>
      </c>
      <c r="CY37" s="25">
        <f t="shared" si="4"/>
        <v>30</v>
      </c>
      <c r="CZ37" s="283"/>
    </row>
    <row r="38" spans="1:104" ht="15" customHeight="1" x14ac:dyDescent="0.25">
      <c r="A38" s="13"/>
      <c r="B38" s="376"/>
      <c r="C38" s="377"/>
      <c r="D38" s="394"/>
      <c r="E38" s="160" t="s">
        <v>7</v>
      </c>
      <c r="F38" s="139"/>
      <c r="G38" s="142"/>
      <c r="H38" s="390"/>
      <c r="I38" s="13"/>
      <c r="J38" s="361"/>
      <c r="K38" s="368"/>
      <c r="L38" s="274"/>
      <c r="M38" s="21" t="s">
        <v>7</v>
      </c>
      <c r="N38" s="16">
        <v>10</v>
      </c>
      <c r="O38" s="166">
        <f>N38*5</f>
        <v>50</v>
      </c>
      <c r="P38" s="283"/>
      <c r="Q38" s="125"/>
      <c r="R38" s="361"/>
      <c r="S38" s="368"/>
      <c r="T38" s="274"/>
      <c r="U38" s="21" t="s">
        <v>7</v>
      </c>
      <c r="V38" s="16">
        <v>62</v>
      </c>
      <c r="W38" s="25">
        <f>V38*5</f>
        <v>310</v>
      </c>
      <c r="X38" s="283"/>
      <c r="Y38" s="125"/>
      <c r="Z38" s="361"/>
      <c r="AA38" s="368"/>
      <c r="AB38" s="274"/>
      <c r="AC38" s="21" t="s">
        <v>7</v>
      </c>
      <c r="AD38" s="16">
        <v>34</v>
      </c>
      <c r="AE38" s="25">
        <f t="shared" si="12"/>
        <v>170</v>
      </c>
      <c r="AF38" s="283"/>
      <c r="AH38" s="361"/>
      <c r="AI38" s="368"/>
      <c r="AJ38" s="274"/>
      <c r="AK38" s="21" t="s">
        <v>7</v>
      </c>
      <c r="AL38" s="16">
        <v>5.3</v>
      </c>
      <c r="AM38" s="166">
        <f>AL38*5</f>
        <v>26.5</v>
      </c>
      <c r="AN38" s="388"/>
      <c r="AP38" s="361"/>
      <c r="AQ38" s="368"/>
      <c r="AR38" s="274"/>
      <c r="AS38" s="21" t="s">
        <v>7</v>
      </c>
      <c r="AT38" s="16">
        <v>4.5</v>
      </c>
      <c r="AU38" s="25">
        <f t="shared" si="8"/>
        <v>22.5</v>
      </c>
      <c r="AV38" s="283"/>
      <c r="AX38" s="376"/>
      <c r="AY38" s="407"/>
      <c r="AZ38" s="274"/>
      <c r="BA38" s="21" t="s">
        <v>7</v>
      </c>
      <c r="BB38" s="16">
        <v>5</v>
      </c>
      <c r="BC38" s="25">
        <f t="shared" si="11"/>
        <v>625</v>
      </c>
      <c r="BD38" s="283"/>
      <c r="BF38" s="361"/>
      <c r="BG38" s="368"/>
      <c r="BH38" s="274"/>
      <c r="BI38" s="21" t="s">
        <v>7</v>
      </c>
      <c r="BJ38" s="16">
        <v>4.7</v>
      </c>
      <c r="BK38" s="25">
        <f t="shared" si="5"/>
        <v>23.5</v>
      </c>
      <c r="BL38" s="283"/>
      <c r="BN38" s="361"/>
      <c r="BO38" s="368"/>
      <c r="BP38" s="274"/>
      <c r="BQ38" s="21" t="s">
        <v>7</v>
      </c>
      <c r="BR38" s="16">
        <v>3.5</v>
      </c>
      <c r="BS38" s="25">
        <f t="shared" si="3"/>
        <v>17.5</v>
      </c>
      <c r="BT38" s="283"/>
      <c r="BV38" s="376"/>
      <c r="BW38" s="407"/>
      <c r="BX38" s="274"/>
      <c r="BY38" s="21" t="s">
        <v>7</v>
      </c>
      <c r="BZ38" s="16"/>
      <c r="CA38" s="25">
        <f>BZ38*125</f>
        <v>0</v>
      </c>
      <c r="CB38" s="283"/>
      <c r="CD38" s="361"/>
      <c r="CE38" s="368"/>
      <c r="CF38" s="274"/>
      <c r="CG38" s="21" t="s">
        <v>7</v>
      </c>
      <c r="CH38" s="16">
        <v>2.5</v>
      </c>
      <c r="CI38" s="25">
        <f t="shared" si="6"/>
        <v>12.5</v>
      </c>
      <c r="CJ38" s="283"/>
      <c r="CL38" s="376"/>
      <c r="CM38" s="407"/>
      <c r="CN38" s="274"/>
      <c r="CO38" s="21" t="s">
        <v>7</v>
      </c>
      <c r="CP38" s="16"/>
      <c r="CQ38" s="25">
        <f>CP38*125</f>
        <v>0</v>
      </c>
      <c r="CR38" s="283"/>
      <c r="CT38" s="361"/>
      <c r="CU38" s="368"/>
      <c r="CV38" s="274"/>
      <c r="CW38" s="21" t="s">
        <v>7</v>
      </c>
      <c r="CX38" s="16">
        <v>6</v>
      </c>
      <c r="CY38" s="25">
        <f t="shared" si="4"/>
        <v>30</v>
      </c>
      <c r="CZ38" s="283"/>
    </row>
    <row r="39" spans="1:104" ht="15" customHeight="1" x14ac:dyDescent="0.25">
      <c r="A39" s="13"/>
      <c r="B39" s="376"/>
      <c r="C39" s="377"/>
      <c r="D39" s="394"/>
      <c r="E39" s="161" t="s">
        <v>8</v>
      </c>
      <c r="F39" s="143"/>
      <c r="G39" s="142"/>
      <c r="H39" s="390"/>
      <c r="I39" s="13"/>
      <c r="J39" s="361"/>
      <c r="K39" s="368"/>
      <c r="L39" s="274"/>
      <c r="M39" s="27" t="s">
        <v>8</v>
      </c>
      <c r="N39" s="22"/>
      <c r="O39" s="154"/>
      <c r="P39" s="283"/>
      <c r="Q39" s="125"/>
      <c r="R39" s="361"/>
      <c r="S39" s="368"/>
      <c r="T39" s="274"/>
      <c r="U39" s="27" t="s">
        <v>8</v>
      </c>
      <c r="V39" s="22"/>
      <c r="W39" s="25"/>
      <c r="X39" s="283"/>
      <c r="Y39" s="125"/>
      <c r="Z39" s="361"/>
      <c r="AA39" s="368"/>
      <c r="AB39" s="274"/>
      <c r="AC39" s="27" t="s">
        <v>8</v>
      </c>
      <c r="AD39" s="22">
        <v>32</v>
      </c>
      <c r="AE39" s="25">
        <f t="shared" si="12"/>
        <v>160</v>
      </c>
      <c r="AF39" s="283"/>
      <c r="AH39" s="361"/>
      <c r="AI39" s="368"/>
      <c r="AJ39" s="274"/>
      <c r="AK39" s="27" t="s">
        <v>8</v>
      </c>
      <c r="AL39" s="22"/>
      <c r="AM39" s="154"/>
      <c r="AN39" s="388"/>
      <c r="AP39" s="361"/>
      <c r="AQ39" s="368"/>
      <c r="AR39" s="274"/>
      <c r="AS39" s="27" t="s">
        <v>8</v>
      </c>
      <c r="AT39" s="22">
        <v>4.5</v>
      </c>
      <c r="AU39" s="25">
        <f t="shared" si="8"/>
        <v>22.5</v>
      </c>
      <c r="AV39" s="283"/>
      <c r="AX39" s="376"/>
      <c r="AY39" s="407"/>
      <c r="AZ39" s="274"/>
      <c r="BA39" s="27" t="s">
        <v>8</v>
      </c>
      <c r="BB39" s="22"/>
      <c r="BC39" s="25"/>
      <c r="BD39" s="283"/>
      <c r="BF39" s="361"/>
      <c r="BG39" s="368"/>
      <c r="BH39" s="274"/>
      <c r="BI39" s="27" t="s">
        <v>8</v>
      </c>
      <c r="BJ39" s="22"/>
      <c r="BK39" s="25"/>
      <c r="BL39" s="283"/>
      <c r="BN39" s="361"/>
      <c r="BO39" s="368"/>
      <c r="BP39" s="274"/>
      <c r="BQ39" s="27" t="s">
        <v>8</v>
      </c>
      <c r="BR39" s="22">
        <v>2</v>
      </c>
      <c r="BS39" s="25">
        <f t="shared" si="3"/>
        <v>10</v>
      </c>
      <c r="BT39" s="283"/>
      <c r="BV39" s="376"/>
      <c r="BW39" s="407"/>
      <c r="BX39" s="274"/>
      <c r="BY39" s="27" t="s">
        <v>8</v>
      </c>
      <c r="BZ39" s="22"/>
      <c r="CA39" s="25"/>
      <c r="CB39" s="283"/>
      <c r="CD39" s="361"/>
      <c r="CE39" s="368"/>
      <c r="CF39" s="274"/>
      <c r="CG39" s="27" t="s">
        <v>8</v>
      </c>
      <c r="CH39" s="22"/>
      <c r="CI39" s="25"/>
      <c r="CJ39" s="283"/>
      <c r="CL39" s="376"/>
      <c r="CM39" s="407"/>
      <c r="CN39" s="274"/>
      <c r="CO39" s="27" t="s">
        <v>8</v>
      </c>
      <c r="CP39" s="22"/>
      <c r="CQ39" s="25"/>
      <c r="CR39" s="283"/>
      <c r="CT39" s="361"/>
      <c r="CU39" s="368"/>
      <c r="CV39" s="274"/>
      <c r="CW39" s="27" t="s">
        <v>8</v>
      </c>
      <c r="CX39" s="22">
        <v>5</v>
      </c>
      <c r="CY39" s="25">
        <f t="shared" si="4"/>
        <v>25</v>
      </c>
      <c r="CZ39" s="283"/>
    </row>
    <row r="40" spans="1:104" ht="15" customHeight="1" thickBot="1" x14ac:dyDescent="0.3">
      <c r="A40" s="13"/>
      <c r="B40" s="378"/>
      <c r="C40" s="379"/>
      <c r="D40" s="395"/>
      <c r="E40" s="163" t="s">
        <v>8</v>
      </c>
      <c r="F40" s="144"/>
      <c r="G40" s="145"/>
      <c r="H40" s="391"/>
      <c r="I40" s="13"/>
      <c r="J40" s="363"/>
      <c r="K40" s="369"/>
      <c r="L40" s="275"/>
      <c r="M40" s="35" t="s">
        <v>8</v>
      </c>
      <c r="N40" s="28"/>
      <c r="O40" s="158"/>
      <c r="P40" s="284"/>
      <c r="Q40" s="125"/>
      <c r="R40" s="363"/>
      <c r="S40" s="369"/>
      <c r="T40" s="275"/>
      <c r="U40" s="35" t="s">
        <v>8</v>
      </c>
      <c r="V40" s="28"/>
      <c r="W40" s="29"/>
      <c r="X40" s="284"/>
      <c r="Y40" s="125"/>
      <c r="Z40" s="363"/>
      <c r="AA40" s="369"/>
      <c r="AB40" s="275"/>
      <c r="AC40" s="35" t="s">
        <v>8</v>
      </c>
      <c r="AD40" s="28">
        <v>32</v>
      </c>
      <c r="AE40" s="29">
        <f t="shared" si="12"/>
        <v>160</v>
      </c>
      <c r="AF40" s="284"/>
      <c r="AH40" s="363"/>
      <c r="AI40" s="369"/>
      <c r="AJ40" s="275"/>
      <c r="AK40" s="35" t="s">
        <v>8</v>
      </c>
      <c r="AL40" s="28"/>
      <c r="AM40" s="158"/>
      <c r="AN40" s="389"/>
      <c r="AP40" s="363"/>
      <c r="AQ40" s="369"/>
      <c r="AR40" s="275"/>
      <c r="AS40" s="35" t="s">
        <v>8</v>
      </c>
      <c r="AT40" s="28">
        <v>4.5</v>
      </c>
      <c r="AU40" s="29">
        <f t="shared" si="8"/>
        <v>22.5</v>
      </c>
      <c r="AV40" s="284"/>
      <c r="AX40" s="378"/>
      <c r="AY40" s="408"/>
      <c r="AZ40" s="275"/>
      <c r="BA40" s="35" t="s">
        <v>8</v>
      </c>
      <c r="BB40" s="28">
        <v>4.2</v>
      </c>
      <c r="BC40" s="29">
        <f t="shared" ref="BC40:BC45" si="13">BB40*125</f>
        <v>525</v>
      </c>
      <c r="BD40" s="284"/>
      <c r="BF40" s="363"/>
      <c r="BG40" s="369"/>
      <c r="BH40" s="275"/>
      <c r="BI40" s="35" t="s">
        <v>8</v>
      </c>
      <c r="BJ40" s="28"/>
      <c r="BK40" s="29"/>
      <c r="BL40" s="284"/>
      <c r="BN40" s="363"/>
      <c r="BO40" s="369"/>
      <c r="BP40" s="275"/>
      <c r="BQ40" s="35" t="s">
        <v>8</v>
      </c>
      <c r="BR40" s="28">
        <v>2</v>
      </c>
      <c r="BS40" s="29">
        <f t="shared" si="3"/>
        <v>10</v>
      </c>
      <c r="BT40" s="284"/>
      <c r="BV40" s="378"/>
      <c r="BW40" s="408"/>
      <c r="BX40" s="275"/>
      <c r="BY40" s="35" t="s">
        <v>8</v>
      </c>
      <c r="BZ40" s="28"/>
      <c r="CA40" s="29"/>
      <c r="CB40" s="284"/>
      <c r="CD40" s="363"/>
      <c r="CE40" s="369"/>
      <c r="CF40" s="275"/>
      <c r="CG40" s="35" t="s">
        <v>8</v>
      </c>
      <c r="CH40" s="28"/>
      <c r="CI40" s="29"/>
      <c r="CJ40" s="284"/>
      <c r="CL40" s="378"/>
      <c r="CM40" s="408"/>
      <c r="CN40" s="275"/>
      <c r="CO40" s="35" t="s">
        <v>8</v>
      </c>
      <c r="CP40" s="28"/>
      <c r="CQ40" s="29"/>
      <c r="CR40" s="284"/>
      <c r="CT40" s="363"/>
      <c r="CU40" s="369"/>
      <c r="CV40" s="275"/>
      <c r="CW40" s="35" t="s">
        <v>8</v>
      </c>
      <c r="CX40" s="28">
        <v>5</v>
      </c>
      <c r="CY40" s="29">
        <f t="shared" si="4"/>
        <v>25</v>
      </c>
      <c r="CZ40" s="284"/>
    </row>
    <row r="41" spans="1:104" ht="15" customHeight="1" x14ac:dyDescent="0.25">
      <c r="A41" s="13"/>
      <c r="B41" s="380" t="s">
        <v>9</v>
      </c>
      <c r="C41" s="381"/>
      <c r="D41" s="393" t="s">
        <v>502</v>
      </c>
      <c r="E41" s="159" t="s">
        <v>4</v>
      </c>
      <c r="F41" s="139"/>
      <c r="G41" s="140"/>
      <c r="H41" s="390"/>
      <c r="I41" s="13"/>
      <c r="J41" s="359" t="s">
        <v>2</v>
      </c>
      <c r="K41" s="367"/>
      <c r="L41" s="273" t="s">
        <v>502</v>
      </c>
      <c r="M41" s="30" t="s">
        <v>4</v>
      </c>
      <c r="N41" s="16">
        <v>10</v>
      </c>
      <c r="O41" s="152">
        <f>N41*5</f>
        <v>50</v>
      </c>
      <c r="P41" s="283" t="s">
        <v>483</v>
      </c>
      <c r="Q41" s="125"/>
      <c r="R41" s="359" t="s">
        <v>2</v>
      </c>
      <c r="S41" s="367"/>
      <c r="T41" s="273" t="s">
        <v>502</v>
      </c>
      <c r="U41" s="30" t="s">
        <v>4</v>
      </c>
      <c r="V41" s="16">
        <v>62</v>
      </c>
      <c r="W41" s="19">
        <f>V41*5</f>
        <v>310</v>
      </c>
      <c r="X41" s="283" t="s">
        <v>376</v>
      </c>
      <c r="Y41" s="125"/>
      <c r="Z41" s="359" t="s">
        <v>2</v>
      </c>
      <c r="AA41" s="367"/>
      <c r="AB41" s="273" t="s">
        <v>502</v>
      </c>
      <c r="AC41" s="30" t="s">
        <v>4</v>
      </c>
      <c r="AD41" s="16">
        <v>34</v>
      </c>
      <c r="AE41" s="19">
        <f>AD41*5</f>
        <v>170</v>
      </c>
      <c r="AF41" s="283" t="s">
        <v>376</v>
      </c>
      <c r="AH41" s="359" t="s">
        <v>2</v>
      </c>
      <c r="AI41" s="367"/>
      <c r="AJ41" s="273" t="s">
        <v>502</v>
      </c>
      <c r="AK41" s="30" t="s">
        <v>4</v>
      </c>
      <c r="AL41" s="16">
        <v>5.3</v>
      </c>
      <c r="AM41" s="152">
        <f>AL41*5</f>
        <v>26.5</v>
      </c>
      <c r="AN41" s="388" t="s">
        <v>503</v>
      </c>
      <c r="AP41" s="359" t="s">
        <v>2</v>
      </c>
      <c r="AQ41" s="367"/>
      <c r="AR41" s="273" t="s">
        <v>502</v>
      </c>
      <c r="AS41" s="30" t="s">
        <v>4</v>
      </c>
      <c r="AT41" s="16">
        <v>4.5</v>
      </c>
      <c r="AU41" s="19">
        <f t="shared" si="8"/>
        <v>22.5</v>
      </c>
      <c r="AV41" s="283" t="s">
        <v>504</v>
      </c>
      <c r="AX41" s="380" t="s">
        <v>9</v>
      </c>
      <c r="AY41" s="406"/>
      <c r="AZ41" s="273" t="s">
        <v>502</v>
      </c>
      <c r="BA41" s="30" t="s">
        <v>4</v>
      </c>
      <c r="BB41" s="16">
        <v>5</v>
      </c>
      <c r="BC41" s="19">
        <f t="shared" si="13"/>
        <v>625</v>
      </c>
      <c r="BD41" s="283" t="s">
        <v>505</v>
      </c>
      <c r="BF41" s="359" t="s">
        <v>2</v>
      </c>
      <c r="BG41" s="367"/>
      <c r="BH41" s="273" t="s">
        <v>502</v>
      </c>
      <c r="BI41" s="30" t="s">
        <v>4</v>
      </c>
      <c r="BJ41" s="16">
        <v>4.7</v>
      </c>
      <c r="BK41" s="19">
        <f>BJ41*5</f>
        <v>23.5</v>
      </c>
      <c r="BL41" s="283" t="s">
        <v>506</v>
      </c>
      <c r="BN41" s="359" t="s">
        <v>2</v>
      </c>
      <c r="BO41" s="367"/>
      <c r="BP41" s="273" t="s">
        <v>502</v>
      </c>
      <c r="BQ41" s="30" t="s">
        <v>4</v>
      </c>
      <c r="BR41" s="16">
        <v>3.5</v>
      </c>
      <c r="BS41" s="19">
        <f t="shared" si="3"/>
        <v>17.5</v>
      </c>
      <c r="BT41" s="283" t="s">
        <v>204</v>
      </c>
      <c r="BV41" s="380" t="s">
        <v>9</v>
      </c>
      <c r="BW41" s="406"/>
      <c r="BX41" s="273" t="s">
        <v>502</v>
      </c>
      <c r="BY41" s="30" t="s">
        <v>4</v>
      </c>
      <c r="BZ41" s="16"/>
      <c r="CA41" s="19"/>
      <c r="CB41" s="283"/>
      <c r="CD41" s="359" t="s">
        <v>2</v>
      </c>
      <c r="CE41" s="367"/>
      <c r="CF41" s="273" t="s">
        <v>502</v>
      </c>
      <c r="CG41" s="30" t="s">
        <v>4</v>
      </c>
      <c r="CH41" s="16">
        <v>2.5</v>
      </c>
      <c r="CI41" s="19">
        <f>CH41*5</f>
        <v>12.5</v>
      </c>
      <c r="CJ41" s="283" t="s">
        <v>507</v>
      </c>
      <c r="CL41" s="380" t="s">
        <v>9</v>
      </c>
      <c r="CM41" s="406"/>
      <c r="CN41" s="273" t="s">
        <v>502</v>
      </c>
      <c r="CO41" s="30" t="s">
        <v>4</v>
      </c>
      <c r="CP41" s="16"/>
      <c r="CQ41" s="19">
        <f>CP41*125</f>
        <v>0</v>
      </c>
      <c r="CR41" s="283" t="s">
        <v>508</v>
      </c>
      <c r="CT41" s="359" t="s">
        <v>2</v>
      </c>
      <c r="CU41" s="367"/>
      <c r="CV41" s="273" t="s">
        <v>502</v>
      </c>
      <c r="CW41" s="30" t="s">
        <v>4</v>
      </c>
      <c r="CX41" s="16">
        <v>6</v>
      </c>
      <c r="CY41" s="19">
        <f t="shared" si="4"/>
        <v>30</v>
      </c>
      <c r="CZ41" s="283" t="s">
        <v>509</v>
      </c>
    </row>
    <row r="42" spans="1:104" ht="15" customHeight="1" x14ac:dyDescent="0.25">
      <c r="A42" s="13"/>
      <c r="B42" s="376"/>
      <c r="C42" s="377"/>
      <c r="D42" s="394"/>
      <c r="E42" s="160" t="s">
        <v>5</v>
      </c>
      <c r="F42" s="141"/>
      <c r="G42" s="142"/>
      <c r="H42" s="390"/>
      <c r="I42" s="13"/>
      <c r="J42" s="361"/>
      <c r="K42" s="368"/>
      <c r="L42" s="274"/>
      <c r="M42" s="21" t="s">
        <v>5</v>
      </c>
      <c r="N42" s="83">
        <v>10</v>
      </c>
      <c r="O42" s="154">
        <f>N42*5</f>
        <v>50</v>
      </c>
      <c r="P42" s="283"/>
      <c r="Q42" s="125"/>
      <c r="R42" s="361"/>
      <c r="S42" s="368"/>
      <c r="T42" s="274"/>
      <c r="U42" s="21" t="s">
        <v>5</v>
      </c>
      <c r="V42" s="83">
        <v>62</v>
      </c>
      <c r="W42" s="25">
        <f>V42*5</f>
        <v>310</v>
      </c>
      <c r="X42" s="283"/>
      <c r="Y42" s="125"/>
      <c r="Z42" s="361"/>
      <c r="AA42" s="368"/>
      <c r="AB42" s="274"/>
      <c r="AC42" s="21" t="s">
        <v>5</v>
      </c>
      <c r="AD42" s="83">
        <v>34</v>
      </c>
      <c r="AE42" s="25">
        <f t="shared" ref="AE42:AE47" si="14">AD42*5</f>
        <v>170</v>
      </c>
      <c r="AF42" s="283"/>
      <c r="AH42" s="361"/>
      <c r="AI42" s="368"/>
      <c r="AJ42" s="274"/>
      <c r="AK42" s="21" t="s">
        <v>5</v>
      </c>
      <c r="AL42" s="83">
        <v>5.3</v>
      </c>
      <c r="AM42" s="154">
        <f>AL42*5</f>
        <v>26.5</v>
      </c>
      <c r="AN42" s="388"/>
      <c r="AP42" s="361"/>
      <c r="AQ42" s="368"/>
      <c r="AR42" s="274"/>
      <c r="AS42" s="21" t="s">
        <v>5</v>
      </c>
      <c r="AT42" s="83">
        <v>4.5</v>
      </c>
      <c r="AU42" s="25">
        <f t="shared" si="8"/>
        <v>22.5</v>
      </c>
      <c r="AV42" s="283"/>
      <c r="AX42" s="376"/>
      <c r="AY42" s="407"/>
      <c r="AZ42" s="274"/>
      <c r="BA42" s="21" t="s">
        <v>5</v>
      </c>
      <c r="BB42" s="83">
        <v>5</v>
      </c>
      <c r="BC42" s="25">
        <f t="shared" si="13"/>
        <v>625</v>
      </c>
      <c r="BD42" s="283"/>
      <c r="BF42" s="361"/>
      <c r="BG42" s="368"/>
      <c r="BH42" s="274"/>
      <c r="BI42" s="21" t="s">
        <v>5</v>
      </c>
      <c r="BJ42" s="83">
        <v>4.7</v>
      </c>
      <c r="BK42" s="25">
        <f t="shared" si="5"/>
        <v>23.5</v>
      </c>
      <c r="BL42" s="283"/>
      <c r="BN42" s="361"/>
      <c r="BO42" s="368"/>
      <c r="BP42" s="274"/>
      <c r="BQ42" s="21" t="s">
        <v>5</v>
      </c>
      <c r="BR42" s="83">
        <v>3.5</v>
      </c>
      <c r="BS42" s="25">
        <f t="shared" si="3"/>
        <v>17.5</v>
      </c>
      <c r="BT42" s="283"/>
      <c r="BV42" s="376"/>
      <c r="BW42" s="407"/>
      <c r="BX42" s="274"/>
      <c r="BY42" s="21" t="s">
        <v>5</v>
      </c>
      <c r="BZ42" s="83">
        <v>1.5</v>
      </c>
      <c r="CA42" s="25">
        <f>BZ42*125</f>
        <v>187.5</v>
      </c>
      <c r="CB42" s="283"/>
      <c r="CD42" s="361"/>
      <c r="CE42" s="368"/>
      <c r="CF42" s="274"/>
      <c r="CG42" s="21" t="s">
        <v>5</v>
      </c>
      <c r="CH42" s="83">
        <v>2.5</v>
      </c>
      <c r="CI42" s="25">
        <f t="shared" si="6"/>
        <v>12.5</v>
      </c>
      <c r="CJ42" s="283"/>
      <c r="CL42" s="376"/>
      <c r="CM42" s="407"/>
      <c r="CN42" s="274"/>
      <c r="CO42" s="21" t="s">
        <v>5</v>
      </c>
      <c r="CP42" s="83"/>
      <c r="CQ42" s="25">
        <f>CP42*125</f>
        <v>0</v>
      </c>
      <c r="CR42" s="283"/>
      <c r="CT42" s="361"/>
      <c r="CU42" s="368"/>
      <c r="CV42" s="274"/>
      <c r="CW42" s="21" t="s">
        <v>5</v>
      </c>
      <c r="CX42" s="83">
        <v>6</v>
      </c>
      <c r="CY42" s="25">
        <f t="shared" si="4"/>
        <v>30</v>
      </c>
      <c r="CZ42" s="283"/>
    </row>
    <row r="43" spans="1:104" ht="15" customHeight="1" x14ac:dyDescent="0.25">
      <c r="A43" s="13"/>
      <c r="B43" s="376"/>
      <c r="C43" s="377"/>
      <c r="D43" s="394"/>
      <c r="E43" s="160" t="s">
        <v>6</v>
      </c>
      <c r="F43" s="139"/>
      <c r="G43" s="142"/>
      <c r="H43" s="390"/>
      <c r="I43" s="13"/>
      <c r="J43" s="361"/>
      <c r="K43" s="368"/>
      <c r="L43" s="274"/>
      <c r="M43" s="21" t="s">
        <v>6</v>
      </c>
      <c r="N43" s="16">
        <v>10</v>
      </c>
      <c r="O43" s="154">
        <f>N43*5</f>
        <v>50</v>
      </c>
      <c r="P43" s="283"/>
      <c r="Q43" s="125"/>
      <c r="R43" s="361"/>
      <c r="S43" s="368"/>
      <c r="T43" s="274"/>
      <c r="U43" s="21" t="s">
        <v>6</v>
      </c>
      <c r="V43" s="16">
        <v>62</v>
      </c>
      <c r="W43" s="25">
        <f>V43*5</f>
        <v>310</v>
      </c>
      <c r="X43" s="283"/>
      <c r="Y43" s="125"/>
      <c r="Z43" s="361"/>
      <c r="AA43" s="368"/>
      <c r="AB43" s="274"/>
      <c r="AC43" s="21" t="s">
        <v>6</v>
      </c>
      <c r="AD43" s="16">
        <v>34</v>
      </c>
      <c r="AE43" s="25">
        <f t="shared" si="14"/>
        <v>170</v>
      </c>
      <c r="AF43" s="283"/>
      <c r="AH43" s="361"/>
      <c r="AI43" s="368"/>
      <c r="AJ43" s="274"/>
      <c r="AK43" s="21" t="s">
        <v>6</v>
      </c>
      <c r="AL43" s="16">
        <v>5.3</v>
      </c>
      <c r="AM43" s="154">
        <f>AL43*5</f>
        <v>26.5</v>
      </c>
      <c r="AN43" s="388"/>
      <c r="AP43" s="361"/>
      <c r="AQ43" s="368"/>
      <c r="AR43" s="274"/>
      <c r="AS43" s="21" t="s">
        <v>6</v>
      </c>
      <c r="AT43" s="16">
        <v>4.5</v>
      </c>
      <c r="AU43" s="25">
        <f t="shared" si="8"/>
        <v>22.5</v>
      </c>
      <c r="AV43" s="283"/>
      <c r="AX43" s="376"/>
      <c r="AY43" s="407"/>
      <c r="AZ43" s="274"/>
      <c r="BA43" s="21" t="s">
        <v>6</v>
      </c>
      <c r="BB43" s="16">
        <v>5</v>
      </c>
      <c r="BC43" s="25">
        <f t="shared" si="13"/>
        <v>625</v>
      </c>
      <c r="BD43" s="283"/>
      <c r="BF43" s="361"/>
      <c r="BG43" s="368"/>
      <c r="BH43" s="274"/>
      <c r="BI43" s="21" t="s">
        <v>6</v>
      </c>
      <c r="BJ43" s="16">
        <v>4.7</v>
      </c>
      <c r="BK43" s="25">
        <f t="shared" si="5"/>
        <v>23.5</v>
      </c>
      <c r="BL43" s="283"/>
      <c r="BN43" s="361"/>
      <c r="BO43" s="368"/>
      <c r="BP43" s="274"/>
      <c r="BQ43" s="21" t="s">
        <v>6</v>
      </c>
      <c r="BR43" s="16">
        <v>3.5</v>
      </c>
      <c r="BS43" s="25">
        <f t="shared" si="3"/>
        <v>17.5</v>
      </c>
      <c r="BT43" s="283"/>
      <c r="BV43" s="376"/>
      <c r="BW43" s="407"/>
      <c r="BX43" s="274"/>
      <c r="BY43" s="21" t="s">
        <v>6</v>
      </c>
      <c r="BZ43" s="16">
        <v>1.5</v>
      </c>
      <c r="CA43" s="25">
        <f>BZ43*125</f>
        <v>187.5</v>
      </c>
      <c r="CB43" s="283"/>
      <c r="CD43" s="361"/>
      <c r="CE43" s="368"/>
      <c r="CF43" s="274"/>
      <c r="CG43" s="21" t="s">
        <v>6</v>
      </c>
      <c r="CH43" s="16">
        <v>2.5</v>
      </c>
      <c r="CI43" s="25">
        <f t="shared" si="6"/>
        <v>12.5</v>
      </c>
      <c r="CJ43" s="283"/>
      <c r="CL43" s="376"/>
      <c r="CM43" s="407"/>
      <c r="CN43" s="274"/>
      <c r="CO43" s="21" t="s">
        <v>6</v>
      </c>
      <c r="CP43" s="16"/>
      <c r="CQ43" s="25">
        <f>CP43*125</f>
        <v>0</v>
      </c>
      <c r="CR43" s="283"/>
      <c r="CT43" s="361"/>
      <c r="CU43" s="368"/>
      <c r="CV43" s="274"/>
      <c r="CW43" s="21" t="s">
        <v>6</v>
      </c>
      <c r="CX43" s="16">
        <v>6</v>
      </c>
      <c r="CY43" s="25">
        <f t="shared" si="4"/>
        <v>30</v>
      </c>
      <c r="CZ43" s="283"/>
    </row>
    <row r="44" spans="1:104" ht="15" customHeight="1" x14ac:dyDescent="0.25">
      <c r="A44" s="13"/>
      <c r="B44" s="376"/>
      <c r="C44" s="377"/>
      <c r="D44" s="394"/>
      <c r="E44" s="160" t="s">
        <v>5</v>
      </c>
      <c r="F44" s="141"/>
      <c r="G44" s="142"/>
      <c r="H44" s="390"/>
      <c r="I44" s="13"/>
      <c r="J44" s="361"/>
      <c r="K44" s="368"/>
      <c r="L44" s="274"/>
      <c r="M44" s="21" t="s">
        <v>5</v>
      </c>
      <c r="N44" s="83">
        <v>10</v>
      </c>
      <c r="O44" s="166">
        <f>N44*5</f>
        <v>50</v>
      </c>
      <c r="P44" s="283"/>
      <c r="Q44" s="125"/>
      <c r="R44" s="361"/>
      <c r="S44" s="368"/>
      <c r="T44" s="274"/>
      <c r="U44" s="21" t="s">
        <v>5</v>
      </c>
      <c r="V44" s="83">
        <v>62</v>
      </c>
      <c r="W44" s="25">
        <f>V44*5</f>
        <v>310</v>
      </c>
      <c r="X44" s="283"/>
      <c r="Y44" s="125"/>
      <c r="Z44" s="361"/>
      <c r="AA44" s="368"/>
      <c r="AB44" s="274"/>
      <c r="AC44" s="21" t="s">
        <v>5</v>
      </c>
      <c r="AD44" s="83">
        <v>34</v>
      </c>
      <c r="AE44" s="25">
        <f t="shared" si="14"/>
        <v>170</v>
      </c>
      <c r="AF44" s="283"/>
      <c r="AH44" s="361"/>
      <c r="AI44" s="368"/>
      <c r="AJ44" s="274"/>
      <c r="AK44" s="21" t="s">
        <v>5</v>
      </c>
      <c r="AL44" s="83">
        <v>5.3</v>
      </c>
      <c r="AM44" s="166">
        <f>AL44*5</f>
        <v>26.5</v>
      </c>
      <c r="AN44" s="388"/>
      <c r="AP44" s="361"/>
      <c r="AQ44" s="368"/>
      <c r="AR44" s="274"/>
      <c r="AS44" s="21" t="s">
        <v>5</v>
      </c>
      <c r="AT44" s="83">
        <v>4.5</v>
      </c>
      <c r="AU44" s="25">
        <f t="shared" si="8"/>
        <v>22.5</v>
      </c>
      <c r="AV44" s="283"/>
      <c r="AX44" s="376"/>
      <c r="AY44" s="407"/>
      <c r="AZ44" s="274"/>
      <c r="BA44" s="21" t="s">
        <v>5</v>
      </c>
      <c r="BB44" s="83">
        <v>5</v>
      </c>
      <c r="BC44" s="25">
        <f t="shared" si="13"/>
        <v>625</v>
      </c>
      <c r="BD44" s="283"/>
      <c r="BF44" s="361"/>
      <c r="BG44" s="368"/>
      <c r="BH44" s="274"/>
      <c r="BI44" s="21" t="s">
        <v>5</v>
      </c>
      <c r="BJ44" s="83">
        <v>4.7</v>
      </c>
      <c r="BK44" s="25">
        <f t="shared" si="5"/>
        <v>23.5</v>
      </c>
      <c r="BL44" s="283"/>
      <c r="BN44" s="361"/>
      <c r="BO44" s="368"/>
      <c r="BP44" s="274"/>
      <c r="BQ44" s="21" t="s">
        <v>5</v>
      </c>
      <c r="BR44" s="83">
        <v>3.5</v>
      </c>
      <c r="BS44" s="25">
        <f t="shared" si="3"/>
        <v>17.5</v>
      </c>
      <c r="BT44" s="283"/>
      <c r="BV44" s="376"/>
      <c r="BW44" s="407"/>
      <c r="BX44" s="274"/>
      <c r="BY44" s="21" t="s">
        <v>5</v>
      </c>
      <c r="BZ44" s="83"/>
      <c r="CA44" s="25"/>
      <c r="CB44" s="283"/>
      <c r="CD44" s="361"/>
      <c r="CE44" s="368"/>
      <c r="CF44" s="274"/>
      <c r="CG44" s="21" t="s">
        <v>5</v>
      </c>
      <c r="CH44" s="83">
        <v>2.5</v>
      </c>
      <c r="CI44" s="25">
        <f t="shared" si="6"/>
        <v>12.5</v>
      </c>
      <c r="CJ44" s="283"/>
      <c r="CL44" s="376"/>
      <c r="CM44" s="407"/>
      <c r="CN44" s="274"/>
      <c r="CO44" s="21" t="s">
        <v>5</v>
      </c>
      <c r="CP44" s="83">
        <v>1.2</v>
      </c>
      <c r="CQ44" s="25">
        <f>CP44*125</f>
        <v>150</v>
      </c>
      <c r="CR44" s="283"/>
      <c r="CT44" s="361"/>
      <c r="CU44" s="368"/>
      <c r="CV44" s="274"/>
      <c r="CW44" s="21" t="s">
        <v>5</v>
      </c>
      <c r="CX44" s="83">
        <v>6</v>
      </c>
      <c r="CY44" s="25">
        <f t="shared" si="4"/>
        <v>30</v>
      </c>
      <c r="CZ44" s="283"/>
    </row>
    <row r="45" spans="1:104" ht="15" customHeight="1" x14ac:dyDescent="0.25">
      <c r="A45" s="13"/>
      <c r="B45" s="376"/>
      <c r="C45" s="377"/>
      <c r="D45" s="394"/>
      <c r="E45" s="160" t="s">
        <v>7</v>
      </c>
      <c r="F45" s="139"/>
      <c r="G45" s="142"/>
      <c r="H45" s="390"/>
      <c r="I45" s="13"/>
      <c r="J45" s="361"/>
      <c r="K45" s="368"/>
      <c r="L45" s="274"/>
      <c r="M45" s="21" t="s">
        <v>7</v>
      </c>
      <c r="N45" s="16">
        <v>10</v>
      </c>
      <c r="O45" s="166">
        <f>N45*5</f>
        <v>50</v>
      </c>
      <c r="P45" s="283"/>
      <c r="Q45" s="125"/>
      <c r="R45" s="361"/>
      <c r="S45" s="368"/>
      <c r="T45" s="274"/>
      <c r="U45" s="21" t="s">
        <v>7</v>
      </c>
      <c r="V45" s="16">
        <v>62</v>
      </c>
      <c r="W45" s="25">
        <f>V45*5</f>
        <v>310</v>
      </c>
      <c r="X45" s="283"/>
      <c r="Y45" s="125"/>
      <c r="Z45" s="361"/>
      <c r="AA45" s="368"/>
      <c r="AB45" s="274"/>
      <c r="AC45" s="21" t="s">
        <v>7</v>
      </c>
      <c r="AD45" s="16">
        <v>34</v>
      </c>
      <c r="AE45" s="25">
        <f t="shared" si="14"/>
        <v>170</v>
      </c>
      <c r="AF45" s="283"/>
      <c r="AH45" s="361"/>
      <c r="AI45" s="368"/>
      <c r="AJ45" s="274"/>
      <c r="AK45" s="21" t="s">
        <v>7</v>
      </c>
      <c r="AL45" s="16">
        <v>5.3</v>
      </c>
      <c r="AM45" s="166">
        <f>AL45*5</f>
        <v>26.5</v>
      </c>
      <c r="AN45" s="388"/>
      <c r="AP45" s="361"/>
      <c r="AQ45" s="368"/>
      <c r="AR45" s="274"/>
      <c r="AS45" s="21" t="s">
        <v>7</v>
      </c>
      <c r="AT45" s="16">
        <v>4.5</v>
      </c>
      <c r="AU45" s="25">
        <f t="shared" si="8"/>
        <v>22.5</v>
      </c>
      <c r="AV45" s="283"/>
      <c r="AX45" s="376"/>
      <c r="AY45" s="407"/>
      <c r="AZ45" s="274"/>
      <c r="BA45" s="21" t="s">
        <v>7</v>
      </c>
      <c r="BB45" s="16">
        <v>5</v>
      </c>
      <c r="BC45" s="25">
        <f t="shared" si="13"/>
        <v>625</v>
      </c>
      <c r="BD45" s="283"/>
      <c r="BF45" s="361"/>
      <c r="BG45" s="368"/>
      <c r="BH45" s="274"/>
      <c r="BI45" s="21" t="s">
        <v>7</v>
      </c>
      <c r="BJ45" s="16">
        <v>4.7</v>
      </c>
      <c r="BK45" s="25">
        <f t="shared" si="5"/>
        <v>23.5</v>
      </c>
      <c r="BL45" s="283"/>
      <c r="BN45" s="361"/>
      <c r="BO45" s="368"/>
      <c r="BP45" s="274"/>
      <c r="BQ45" s="21" t="s">
        <v>7</v>
      </c>
      <c r="BR45" s="16">
        <v>3.5</v>
      </c>
      <c r="BS45" s="25">
        <f t="shared" si="3"/>
        <v>17.5</v>
      </c>
      <c r="BT45" s="283"/>
      <c r="BV45" s="376"/>
      <c r="BW45" s="407"/>
      <c r="BX45" s="274"/>
      <c r="BY45" s="21" t="s">
        <v>7</v>
      </c>
      <c r="BZ45" s="16"/>
      <c r="CA45" s="25"/>
      <c r="CB45" s="283"/>
      <c r="CD45" s="361"/>
      <c r="CE45" s="368"/>
      <c r="CF45" s="274"/>
      <c r="CG45" s="21" t="s">
        <v>7</v>
      </c>
      <c r="CH45" s="16">
        <v>2.5</v>
      </c>
      <c r="CI45" s="25">
        <f t="shared" si="6"/>
        <v>12.5</v>
      </c>
      <c r="CJ45" s="283"/>
      <c r="CL45" s="376"/>
      <c r="CM45" s="407"/>
      <c r="CN45" s="274"/>
      <c r="CO45" s="21" t="s">
        <v>7</v>
      </c>
      <c r="CP45" s="16"/>
      <c r="CQ45" s="25">
        <f>CP45*125</f>
        <v>0</v>
      </c>
      <c r="CR45" s="283"/>
      <c r="CT45" s="361"/>
      <c r="CU45" s="368"/>
      <c r="CV45" s="274"/>
      <c r="CW45" s="21" t="s">
        <v>7</v>
      </c>
      <c r="CX45" s="16">
        <v>6</v>
      </c>
      <c r="CY45" s="25">
        <f t="shared" si="4"/>
        <v>30</v>
      </c>
      <c r="CZ45" s="283"/>
    </row>
    <row r="46" spans="1:104" ht="15" customHeight="1" x14ac:dyDescent="0.25">
      <c r="A46" s="13"/>
      <c r="B46" s="376"/>
      <c r="C46" s="377"/>
      <c r="D46" s="394"/>
      <c r="E46" s="161" t="s">
        <v>8</v>
      </c>
      <c r="F46" s="143"/>
      <c r="G46" s="142"/>
      <c r="H46" s="390"/>
      <c r="I46" s="13"/>
      <c r="J46" s="361"/>
      <c r="K46" s="368"/>
      <c r="L46" s="274"/>
      <c r="M46" s="27" t="s">
        <v>8</v>
      </c>
      <c r="N46" s="22"/>
      <c r="O46" s="154"/>
      <c r="P46" s="283"/>
      <c r="Q46" s="125"/>
      <c r="R46" s="361"/>
      <c r="S46" s="368"/>
      <c r="T46" s="274"/>
      <c r="U46" s="27" t="s">
        <v>8</v>
      </c>
      <c r="V46" s="22"/>
      <c r="W46" s="25"/>
      <c r="X46" s="283"/>
      <c r="Y46" s="125"/>
      <c r="Z46" s="361"/>
      <c r="AA46" s="368"/>
      <c r="AB46" s="274"/>
      <c r="AC46" s="27" t="s">
        <v>8</v>
      </c>
      <c r="AD46" s="22">
        <v>32</v>
      </c>
      <c r="AE46" s="25">
        <f t="shared" si="14"/>
        <v>160</v>
      </c>
      <c r="AF46" s="283"/>
      <c r="AH46" s="361"/>
      <c r="AI46" s="368"/>
      <c r="AJ46" s="274"/>
      <c r="AK46" s="27" t="s">
        <v>8</v>
      </c>
      <c r="AL46" s="22"/>
      <c r="AM46" s="154"/>
      <c r="AN46" s="388"/>
      <c r="AP46" s="361"/>
      <c r="AQ46" s="368"/>
      <c r="AR46" s="274"/>
      <c r="AS46" s="27" t="s">
        <v>8</v>
      </c>
      <c r="AT46" s="22">
        <v>4.5</v>
      </c>
      <c r="AU46" s="25">
        <f t="shared" si="8"/>
        <v>22.5</v>
      </c>
      <c r="AV46" s="283"/>
      <c r="AX46" s="376"/>
      <c r="AY46" s="407"/>
      <c r="AZ46" s="274"/>
      <c r="BA46" s="27" t="s">
        <v>8</v>
      </c>
      <c r="BB46" s="22"/>
      <c r="BC46" s="25"/>
      <c r="BD46" s="283"/>
      <c r="BF46" s="361"/>
      <c r="BG46" s="368"/>
      <c r="BH46" s="274"/>
      <c r="BI46" s="27" t="s">
        <v>8</v>
      </c>
      <c r="BJ46" s="22"/>
      <c r="BK46" s="25"/>
      <c r="BL46" s="283"/>
      <c r="BN46" s="361"/>
      <c r="BO46" s="368"/>
      <c r="BP46" s="274"/>
      <c r="BQ46" s="27" t="s">
        <v>8</v>
      </c>
      <c r="BR46" s="22">
        <v>2</v>
      </c>
      <c r="BS46" s="25">
        <f t="shared" si="3"/>
        <v>10</v>
      </c>
      <c r="BT46" s="283"/>
      <c r="BV46" s="376"/>
      <c r="BW46" s="407"/>
      <c r="BX46" s="274"/>
      <c r="BY46" s="27" t="s">
        <v>8</v>
      </c>
      <c r="BZ46" s="22"/>
      <c r="CA46" s="25"/>
      <c r="CB46" s="283"/>
      <c r="CD46" s="361"/>
      <c r="CE46" s="368"/>
      <c r="CF46" s="274"/>
      <c r="CG46" s="27" t="s">
        <v>8</v>
      </c>
      <c r="CH46" s="22"/>
      <c r="CI46" s="25"/>
      <c r="CJ46" s="283"/>
      <c r="CL46" s="376"/>
      <c r="CM46" s="407"/>
      <c r="CN46" s="274"/>
      <c r="CO46" s="27" t="s">
        <v>8</v>
      </c>
      <c r="CP46" s="22"/>
      <c r="CQ46" s="25"/>
      <c r="CR46" s="283"/>
      <c r="CT46" s="361"/>
      <c r="CU46" s="368"/>
      <c r="CV46" s="274"/>
      <c r="CW46" s="27" t="s">
        <v>8</v>
      </c>
      <c r="CX46" s="22">
        <v>5</v>
      </c>
      <c r="CY46" s="25">
        <f t="shared" si="4"/>
        <v>25</v>
      </c>
      <c r="CZ46" s="283"/>
    </row>
    <row r="47" spans="1:104" ht="15" customHeight="1" thickBot="1" x14ac:dyDescent="0.3">
      <c r="A47" s="13"/>
      <c r="B47" s="378"/>
      <c r="C47" s="379"/>
      <c r="D47" s="395"/>
      <c r="E47" s="163" t="s">
        <v>8</v>
      </c>
      <c r="F47" s="144"/>
      <c r="G47" s="145"/>
      <c r="H47" s="391"/>
      <c r="I47" s="13"/>
      <c r="J47" s="363"/>
      <c r="K47" s="369"/>
      <c r="L47" s="275"/>
      <c r="M47" s="35" t="s">
        <v>8</v>
      </c>
      <c r="N47" s="28"/>
      <c r="O47" s="158"/>
      <c r="P47" s="284"/>
      <c r="Q47" s="125"/>
      <c r="R47" s="363"/>
      <c r="S47" s="369"/>
      <c r="T47" s="275"/>
      <c r="U47" s="35" t="s">
        <v>8</v>
      </c>
      <c r="V47" s="28"/>
      <c r="W47" s="29"/>
      <c r="X47" s="284"/>
      <c r="Y47" s="125"/>
      <c r="Z47" s="363"/>
      <c r="AA47" s="369"/>
      <c r="AB47" s="275"/>
      <c r="AC47" s="35" t="s">
        <v>8</v>
      </c>
      <c r="AD47" s="28">
        <v>32</v>
      </c>
      <c r="AE47" s="29">
        <f t="shared" si="14"/>
        <v>160</v>
      </c>
      <c r="AF47" s="284"/>
      <c r="AH47" s="363"/>
      <c r="AI47" s="369"/>
      <c r="AJ47" s="275"/>
      <c r="AK47" s="35" t="s">
        <v>8</v>
      </c>
      <c r="AL47" s="28"/>
      <c r="AM47" s="158"/>
      <c r="AN47" s="389"/>
      <c r="AP47" s="363"/>
      <c r="AQ47" s="369"/>
      <c r="AR47" s="275"/>
      <c r="AS47" s="35" t="s">
        <v>8</v>
      </c>
      <c r="AT47" s="28">
        <v>4.5</v>
      </c>
      <c r="AU47" s="29">
        <f t="shared" si="8"/>
        <v>22.5</v>
      </c>
      <c r="AV47" s="284"/>
      <c r="AX47" s="378"/>
      <c r="AY47" s="408"/>
      <c r="AZ47" s="275"/>
      <c r="BA47" s="35" t="s">
        <v>8</v>
      </c>
      <c r="BB47" s="28">
        <v>4.2</v>
      </c>
      <c r="BC47" s="29">
        <f>BB47*125</f>
        <v>525</v>
      </c>
      <c r="BD47" s="284"/>
      <c r="BF47" s="363"/>
      <c r="BG47" s="369"/>
      <c r="BH47" s="275"/>
      <c r="BI47" s="35" t="s">
        <v>8</v>
      </c>
      <c r="BJ47" s="28"/>
      <c r="BK47" s="29"/>
      <c r="BL47" s="284"/>
      <c r="BN47" s="363"/>
      <c r="BO47" s="369"/>
      <c r="BP47" s="275"/>
      <c r="BQ47" s="35" t="s">
        <v>8</v>
      </c>
      <c r="BR47" s="28">
        <v>2</v>
      </c>
      <c r="BS47" s="29">
        <f t="shared" si="3"/>
        <v>10</v>
      </c>
      <c r="BT47" s="284"/>
      <c r="BV47" s="378"/>
      <c r="BW47" s="408"/>
      <c r="BX47" s="275"/>
      <c r="BY47" s="35" t="s">
        <v>8</v>
      </c>
      <c r="BZ47" s="28"/>
      <c r="CA47" s="29"/>
      <c r="CB47" s="284"/>
      <c r="CD47" s="363"/>
      <c r="CE47" s="369"/>
      <c r="CF47" s="275"/>
      <c r="CG47" s="35" t="s">
        <v>8</v>
      </c>
      <c r="CH47" s="28"/>
      <c r="CI47" s="29"/>
      <c r="CJ47" s="284"/>
      <c r="CL47" s="378"/>
      <c r="CM47" s="408"/>
      <c r="CN47" s="275"/>
      <c r="CO47" s="35" t="s">
        <v>8</v>
      </c>
      <c r="CP47" s="28"/>
      <c r="CQ47" s="29"/>
      <c r="CR47" s="284"/>
      <c r="CT47" s="363"/>
      <c r="CU47" s="369"/>
      <c r="CV47" s="275"/>
      <c r="CW47" s="35" t="s">
        <v>8</v>
      </c>
      <c r="CX47" s="28">
        <v>5</v>
      </c>
      <c r="CY47" s="29">
        <f t="shared" si="4"/>
        <v>25</v>
      </c>
      <c r="CZ47" s="284"/>
    </row>
    <row r="48" spans="1:104" ht="15" customHeight="1" thickBot="1" x14ac:dyDescent="0.3">
      <c r="A48" s="13"/>
      <c r="B48" s="13"/>
      <c r="C48" s="14"/>
      <c r="D48" s="13"/>
      <c r="E48" s="13"/>
      <c r="F48" s="14"/>
      <c r="G48" s="37"/>
      <c r="H48" s="13"/>
      <c r="I48" s="13"/>
      <c r="J48" s="13"/>
      <c r="K48" s="14"/>
      <c r="L48" s="13"/>
      <c r="M48" s="13"/>
      <c r="N48" s="14"/>
      <c r="O48" s="37"/>
      <c r="P48" s="13"/>
      <c r="Q48" s="125"/>
      <c r="R48" s="13"/>
      <c r="S48" s="14"/>
      <c r="T48" s="13"/>
      <c r="U48" s="13"/>
      <c r="V48" s="14"/>
      <c r="W48" s="37"/>
      <c r="X48" s="13"/>
      <c r="Y48" s="125"/>
      <c r="Z48" s="13"/>
      <c r="AA48" s="14"/>
      <c r="AB48" s="13"/>
      <c r="AC48" s="13"/>
      <c r="AD48" s="14"/>
      <c r="AE48" s="37"/>
      <c r="AF48" s="13"/>
      <c r="AH48" s="13"/>
      <c r="AI48" s="14"/>
      <c r="AJ48" s="13"/>
      <c r="AK48" s="13"/>
      <c r="AL48" s="14"/>
      <c r="AM48" s="37"/>
      <c r="AN48" s="13"/>
      <c r="AP48" s="13"/>
      <c r="AQ48" s="14"/>
      <c r="AR48" s="13"/>
      <c r="AS48" s="13"/>
      <c r="AT48" s="14"/>
      <c r="AU48" s="37"/>
      <c r="AV48" s="13"/>
      <c r="AX48" s="13"/>
      <c r="AY48" s="14"/>
      <c r="AZ48" s="13"/>
      <c r="BA48" s="13"/>
      <c r="BB48" s="14"/>
      <c r="BC48" s="37"/>
      <c r="BD48" s="13"/>
      <c r="BF48" s="13"/>
      <c r="BG48" s="14"/>
      <c r="BH48" s="13"/>
      <c r="BI48" s="13"/>
      <c r="BJ48" s="14"/>
      <c r="BK48" s="37"/>
      <c r="BL48" s="13"/>
      <c r="BN48" s="13"/>
      <c r="BO48" s="14"/>
      <c r="BP48" s="13"/>
      <c r="BQ48" s="13"/>
      <c r="BR48" s="14"/>
      <c r="BS48" s="37"/>
      <c r="BT48" s="13"/>
      <c r="BV48" s="13"/>
      <c r="BW48" s="14"/>
      <c r="BX48" s="13"/>
      <c r="BY48" s="13"/>
      <c r="BZ48" s="14"/>
      <c r="CA48" s="37"/>
      <c r="CB48" s="13"/>
      <c r="CD48" s="13"/>
      <c r="CE48" s="14"/>
      <c r="CF48" s="13"/>
      <c r="CG48" s="13"/>
      <c r="CH48" s="14"/>
      <c r="CI48" s="37"/>
      <c r="CJ48" s="13"/>
      <c r="CL48" s="13"/>
      <c r="CM48" s="14"/>
      <c r="CN48" s="13"/>
      <c r="CO48" s="13"/>
      <c r="CP48" s="14"/>
      <c r="CQ48" s="37"/>
      <c r="CR48" s="13"/>
      <c r="CT48" s="13"/>
      <c r="CU48" s="14"/>
      <c r="CV48" s="13"/>
      <c r="CW48" s="13"/>
      <c r="CX48" s="14"/>
      <c r="CY48" s="37"/>
      <c r="CZ48" s="13"/>
    </row>
    <row r="49" spans="1:104" ht="15" customHeight="1" x14ac:dyDescent="0.25">
      <c r="A49" s="13"/>
      <c r="B49" s="317" t="s">
        <v>98</v>
      </c>
      <c r="C49" s="318"/>
      <c r="D49" s="315" t="s">
        <v>1</v>
      </c>
      <c r="E49" s="315"/>
      <c r="F49" s="33">
        <f>SUM(F13:F48)</f>
        <v>1.2</v>
      </c>
      <c r="G49" s="34">
        <f>SUM(G13:G47)</f>
        <v>150</v>
      </c>
      <c r="H49" s="38"/>
      <c r="I49" s="13"/>
      <c r="J49" s="317" t="s">
        <v>98</v>
      </c>
      <c r="K49" s="318"/>
      <c r="L49" s="315" t="s">
        <v>1</v>
      </c>
      <c r="M49" s="315"/>
      <c r="N49" s="33">
        <f>SUM(N13:N47)</f>
        <v>250</v>
      </c>
      <c r="O49" s="34">
        <f>SUM(O13:O47)</f>
        <v>1250</v>
      </c>
      <c r="P49" s="38"/>
      <c r="Q49" s="125"/>
      <c r="R49" s="317" t="s">
        <v>98</v>
      </c>
      <c r="S49" s="318"/>
      <c r="T49" s="315" t="s">
        <v>1</v>
      </c>
      <c r="U49" s="315"/>
      <c r="V49" s="33">
        <f>SUM(V13:V47)</f>
        <v>1550</v>
      </c>
      <c r="W49" s="34">
        <f>SUM(W13:W47)</f>
        <v>7750</v>
      </c>
      <c r="X49" s="38"/>
      <c r="Y49" s="125"/>
      <c r="Z49" s="317" t="s">
        <v>98</v>
      </c>
      <c r="AA49" s="318"/>
      <c r="AB49" s="315" t="s">
        <v>1</v>
      </c>
      <c r="AC49" s="315"/>
      <c r="AD49" s="33">
        <f>SUM(AD13:AD47)</f>
        <v>1170</v>
      </c>
      <c r="AE49" s="34">
        <f>SUM(AE13:AE47)</f>
        <v>5850</v>
      </c>
      <c r="AF49" s="38"/>
      <c r="AH49" s="317" t="s">
        <v>98</v>
      </c>
      <c r="AI49" s="318"/>
      <c r="AJ49" s="315" t="s">
        <v>1</v>
      </c>
      <c r="AK49" s="315"/>
      <c r="AL49" s="33">
        <f>SUM(AL13:AL47)</f>
        <v>132.49999999999997</v>
      </c>
      <c r="AM49" s="34">
        <f>SUM(AM13:AM47)</f>
        <v>662.5</v>
      </c>
      <c r="AN49" s="38"/>
      <c r="AP49" s="317" t="s">
        <v>98</v>
      </c>
      <c r="AQ49" s="318"/>
      <c r="AR49" s="315" t="s">
        <v>1</v>
      </c>
      <c r="AS49" s="315"/>
      <c r="AT49" s="33">
        <f>SUM(AT13:AT48)</f>
        <v>157.5</v>
      </c>
      <c r="AU49" s="34">
        <f>SUM(AU13:AU48)</f>
        <v>787.5</v>
      </c>
      <c r="AV49" s="38"/>
      <c r="AX49" s="317" t="s">
        <v>98</v>
      </c>
      <c r="AY49" s="318"/>
      <c r="AZ49" s="315" t="s">
        <v>1</v>
      </c>
      <c r="BA49" s="315"/>
      <c r="BB49" s="33">
        <f>SUM(BB13:BB47)</f>
        <v>146</v>
      </c>
      <c r="BC49" s="34">
        <f>SUM(BC13:BC47)</f>
        <v>18250</v>
      </c>
      <c r="BD49" s="38"/>
      <c r="BF49" s="317" t="s">
        <v>98</v>
      </c>
      <c r="BG49" s="318"/>
      <c r="BH49" s="315" t="s">
        <v>1</v>
      </c>
      <c r="BI49" s="315"/>
      <c r="BJ49" s="33">
        <f>SUM(BJ13:BJ47)</f>
        <v>117.50000000000004</v>
      </c>
      <c r="BK49" s="34">
        <f>SUM(BK13:BK47)</f>
        <v>587.5</v>
      </c>
      <c r="BL49" s="38"/>
      <c r="BN49" s="317" t="s">
        <v>98</v>
      </c>
      <c r="BO49" s="318"/>
      <c r="BP49" s="315" t="s">
        <v>1</v>
      </c>
      <c r="BQ49" s="315"/>
      <c r="BR49" s="33">
        <f>SUM(BR13:BR47)</f>
        <v>107.5</v>
      </c>
      <c r="BS49" s="34">
        <f>SUM(BS13:BS47)</f>
        <v>537.5</v>
      </c>
      <c r="BT49" s="38"/>
      <c r="BV49" s="317" t="s">
        <v>98</v>
      </c>
      <c r="BW49" s="318"/>
      <c r="BX49" s="315" t="s">
        <v>1</v>
      </c>
      <c r="BY49" s="315"/>
      <c r="BZ49" s="33">
        <f>SUM(BZ13:BZ47)</f>
        <v>4.5</v>
      </c>
      <c r="CA49" s="34">
        <f>SUM(CA13:CA47)</f>
        <v>562.5</v>
      </c>
      <c r="CB49" s="38"/>
      <c r="CD49" s="317" t="s">
        <v>98</v>
      </c>
      <c r="CE49" s="318"/>
      <c r="CF49" s="315" t="s">
        <v>1</v>
      </c>
      <c r="CG49" s="315"/>
      <c r="CH49" s="33">
        <f>SUM(CH13:CH47)</f>
        <v>62.5</v>
      </c>
      <c r="CI49" s="34">
        <f>SUM(CI13:CI47)</f>
        <v>312.5</v>
      </c>
      <c r="CJ49" s="38"/>
      <c r="CL49" s="317" t="s">
        <v>98</v>
      </c>
      <c r="CM49" s="318"/>
      <c r="CN49" s="315" t="s">
        <v>1</v>
      </c>
      <c r="CO49" s="315"/>
      <c r="CP49" s="33">
        <f>SUM(CP13:CP47)</f>
        <v>6</v>
      </c>
      <c r="CQ49" s="34">
        <f>SUM(CQ13:CQ47)</f>
        <v>750</v>
      </c>
      <c r="CR49" s="38"/>
      <c r="CT49" s="317" t="s">
        <v>98</v>
      </c>
      <c r="CU49" s="318"/>
      <c r="CV49" s="315" t="s">
        <v>1</v>
      </c>
      <c r="CW49" s="315"/>
      <c r="CX49" s="33">
        <f>SUM(CX13:CX47)</f>
        <v>200</v>
      </c>
      <c r="CY49" s="34">
        <f>SUM(CY13:CY47)</f>
        <v>1000</v>
      </c>
      <c r="CZ49" s="38"/>
    </row>
    <row r="50" spans="1:104" ht="15" customHeight="1" thickBot="1" x14ac:dyDescent="0.3">
      <c r="A50" s="13"/>
      <c r="B50" s="319"/>
      <c r="C50" s="320"/>
      <c r="D50" s="316" t="s">
        <v>3</v>
      </c>
      <c r="E50" s="316"/>
      <c r="F50" s="39">
        <v>1.2</v>
      </c>
      <c r="G50" s="40">
        <f>SUM(F50)*175</f>
        <v>210</v>
      </c>
      <c r="H50" s="41"/>
      <c r="I50" s="13"/>
      <c r="J50" s="319"/>
      <c r="K50" s="320"/>
      <c r="L50" s="316" t="s">
        <v>3</v>
      </c>
      <c r="M50" s="316"/>
      <c r="N50" s="39">
        <v>2.2000000000000002</v>
      </c>
      <c r="O50" s="40">
        <f>SUM(N50)*300</f>
        <v>660</v>
      </c>
      <c r="P50" s="41"/>
      <c r="Q50" s="125"/>
      <c r="R50" s="319"/>
      <c r="S50" s="320"/>
      <c r="T50" s="316" t="s">
        <v>3</v>
      </c>
      <c r="U50" s="316"/>
      <c r="V50" s="39">
        <v>22</v>
      </c>
      <c r="W50" s="40">
        <f>SUM(V50)*300</f>
        <v>6600</v>
      </c>
      <c r="X50" s="41"/>
      <c r="Y50" s="125"/>
      <c r="Z50" s="319"/>
      <c r="AA50" s="320"/>
      <c r="AB50" s="316" t="s">
        <v>3</v>
      </c>
      <c r="AC50" s="316"/>
      <c r="AD50" s="39">
        <v>25</v>
      </c>
      <c r="AE50" s="40">
        <f>SUM(AD50)*175</f>
        <v>4375</v>
      </c>
      <c r="AF50" s="41"/>
      <c r="AH50" s="319"/>
      <c r="AI50" s="320"/>
      <c r="AJ50" s="316" t="s">
        <v>3</v>
      </c>
      <c r="AK50" s="316"/>
      <c r="AL50" s="39">
        <v>1.5</v>
      </c>
      <c r="AM50" s="40">
        <f>SUM(AL50)*300</f>
        <v>450</v>
      </c>
      <c r="AN50" s="41"/>
      <c r="AP50" s="319"/>
      <c r="AQ50" s="320"/>
      <c r="AR50" s="316" t="s">
        <v>3</v>
      </c>
      <c r="AS50" s="316"/>
      <c r="AT50" s="39">
        <v>1.2</v>
      </c>
      <c r="AU50" s="40">
        <f>AT50*300</f>
        <v>360</v>
      </c>
      <c r="AV50" s="41"/>
      <c r="AX50" s="319"/>
      <c r="AY50" s="320"/>
      <c r="AZ50" s="316" t="s">
        <v>3</v>
      </c>
      <c r="BA50" s="316"/>
      <c r="BB50" s="39">
        <v>146</v>
      </c>
      <c r="BC50" s="40">
        <f>SUM(BB50)*175</f>
        <v>25550</v>
      </c>
      <c r="BD50" s="41"/>
      <c r="BF50" s="319"/>
      <c r="BG50" s="320"/>
      <c r="BH50" s="316" t="s">
        <v>3</v>
      </c>
      <c r="BI50" s="316"/>
      <c r="BJ50" s="39">
        <v>5.5</v>
      </c>
      <c r="BK50" s="40">
        <f>SUM(BJ50)*175</f>
        <v>962.5</v>
      </c>
      <c r="BL50" s="41"/>
      <c r="BN50" s="319"/>
      <c r="BO50" s="320"/>
      <c r="BP50" s="316" t="s">
        <v>3</v>
      </c>
      <c r="BQ50" s="316"/>
      <c r="BR50" s="39">
        <v>8</v>
      </c>
      <c r="BS50" s="40">
        <f>SUM(BR50)*175</f>
        <v>1400</v>
      </c>
      <c r="BT50" s="41"/>
      <c r="BV50" s="319"/>
      <c r="BW50" s="320"/>
      <c r="BX50" s="316" t="s">
        <v>3</v>
      </c>
      <c r="BY50" s="316"/>
      <c r="BZ50" s="39">
        <v>4.5</v>
      </c>
      <c r="CA50" s="40">
        <f>SUM(BZ50)*175</f>
        <v>787.5</v>
      </c>
      <c r="CB50" s="41"/>
      <c r="CD50" s="319"/>
      <c r="CE50" s="320"/>
      <c r="CF50" s="316" t="s">
        <v>3</v>
      </c>
      <c r="CG50" s="316"/>
      <c r="CH50" s="39">
        <v>10.5</v>
      </c>
      <c r="CI50" s="40">
        <f>SUM(CH50)*175</f>
        <v>1837.5</v>
      </c>
      <c r="CJ50" s="41"/>
      <c r="CL50" s="319"/>
      <c r="CM50" s="320"/>
      <c r="CN50" s="316" t="s">
        <v>3</v>
      </c>
      <c r="CO50" s="316"/>
      <c r="CP50" s="39">
        <v>6</v>
      </c>
      <c r="CQ50" s="40">
        <f>SUM(CP50)*175</f>
        <v>1050</v>
      </c>
      <c r="CR50" s="41"/>
      <c r="CT50" s="319"/>
      <c r="CU50" s="320"/>
      <c r="CV50" s="316" t="s">
        <v>3</v>
      </c>
      <c r="CW50" s="316"/>
      <c r="CX50" s="39">
        <v>7</v>
      </c>
      <c r="CY50" s="40">
        <f>SUM(CX50)*175</f>
        <v>1225</v>
      </c>
      <c r="CZ50" s="41"/>
    </row>
    <row r="51" spans="1:104" ht="15" customHeight="1" x14ac:dyDescent="0.25"/>
  </sheetData>
  <mergeCells count="338">
    <mergeCell ref="AP3:AV3"/>
    <mergeCell ref="AX3:BD3"/>
    <mergeCell ref="BF3:BL3"/>
    <mergeCell ref="BN3:BT3"/>
    <mergeCell ref="BV3:CB3"/>
    <mergeCell ref="CD3:CJ3"/>
    <mergeCell ref="B3:H3"/>
    <mergeCell ref="J3:P3"/>
    <mergeCell ref="R3:X3"/>
    <mergeCell ref="Z3:AF3"/>
    <mergeCell ref="AH3:AN3"/>
    <mergeCell ref="R4:S5"/>
    <mergeCell ref="T4:V5"/>
    <mergeCell ref="Z4:AA5"/>
    <mergeCell ref="AB4:AD5"/>
    <mergeCell ref="AH4:AI5"/>
    <mergeCell ref="AJ4:AL5"/>
    <mergeCell ref="B4:C5"/>
    <mergeCell ref="D4:F5"/>
    <mergeCell ref="J4:K5"/>
    <mergeCell ref="L4:N5"/>
    <mergeCell ref="BN4:BO5"/>
    <mergeCell ref="BP4:BR5"/>
    <mergeCell ref="BV4:BW5"/>
    <mergeCell ref="BX4:BZ5"/>
    <mergeCell ref="CD4:CE5"/>
    <mergeCell ref="CF4:CH5"/>
    <mergeCell ref="AP4:AQ5"/>
    <mergeCell ref="AR4:AT5"/>
    <mergeCell ref="AX4:AY5"/>
    <mergeCell ref="AZ4:BB5"/>
    <mergeCell ref="BF4:BG5"/>
    <mergeCell ref="BH4:BJ5"/>
    <mergeCell ref="R6:S7"/>
    <mergeCell ref="T6:T7"/>
    <mergeCell ref="Z6:AA7"/>
    <mergeCell ref="AB6:AB7"/>
    <mergeCell ref="AH6:AI7"/>
    <mergeCell ref="AJ6:AJ7"/>
    <mergeCell ref="B6:C7"/>
    <mergeCell ref="D6:D7"/>
    <mergeCell ref="J6:K7"/>
    <mergeCell ref="L6:L7"/>
    <mergeCell ref="BN6:BO7"/>
    <mergeCell ref="BP6:BP7"/>
    <mergeCell ref="BV6:BW7"/>
    <mergeCell ref="BX6:BX7"/>
    <mergeCell ref="CD6:CE7"/>
    <mergeCell ref="CF6:CF7"/>
    <mergeCell ref="AP6:AQ7"/>
    <mergeCell ref="AR6:AR7"/>
    <mergeCell ref="AX6:AY7"/>
    <mergeCell ref="AZ6:AZ7"/>
    <mergeCell ref="BF6:BG7"/>
    <mergeCell ref="BH6:BH7"/>
    <mergeCell ref="L12:M12"/>
    <mergeCell ref="AP11:AV11"/>
    <mergeCell ref="AX11:BD11"/>
    <mergeCell ref="BF11:BL11"/>
    <mergeCell ref="BN11:BT11"/>
    <mergeCell ref="BV11:CB11"/>
    <mergeCell ref="CD11:CJ11"/>
    <mergeCell ref="B11:H11"/>
    <mergeCell ref="J11:P11"/>
    <mergeCell ref="R11:X11"/>
    <mergeCell ref="Z11:AF11"/>
    <mergeCell ref="AH11:AN11"/>
    <mergeCell ref="B13:C19"/>
    <mergeCell ref="D13:D19"/>
    <mergeCell ref="H13:H19"/>
    <mergeCell ref="BN12:BO12"/>
    <mergeCell ref="BP12:BQ12"/>
    <mergeCell ref="BV12:BW12"/>
    <mergeCell ref="BX12:BY12"/>
    <mergeCell ref="CD12:CE12"/>
    <mergeCell ref="CF12:CG12"/>
    <mergeCell ref="AP12:AQ12"/>
    <mergeCell ref="AR12:AS12"/>
    <mergeCell ref="AX12:AY12"/>
    <mergeCell ref="AZ12:BA12"/>
    <mergeCell ref="BF12:BG12"/>
    <mergeCell ref="BH12:BI12"/>
    <mergeCell ref="R12:S12"/>
    <mergeCell ref="T12:U12"/>
    <mergeCell ref="Z12:AA12"/>
    <mergeCell ref="AB12:AC12"/>
    <mergeCell ref="AH12:AI12"/>
    <mergeCell ref="AJ12:AK12"/>
    <mergeCell ref="B12:C12"/>
    <mergeCell ref="D12:E12"/>
    <mergeCell ref="J12:K12"/>
    <mergeCell ref="Z13:AA19"/>
    <mergeCell ref="AB13:AB19"/>
    <mergeCell ref="AF13:AF19"/>
    <mergeCell ref="AH13:AI19"/>
    <mergeCell ref="AJ13:AJ19"/>
    <mergeCell ref="AN13:AN19"/>
    <mergeCell ref="J13:K19"/>
    <mergeCell ref="L13:L19"/>
    <mergeCell ref="P13:P19"/>
    <mergeCell ref="R13:S19"/>
    <mergeCell ref="T13:T19"/>
    <mergeCell ref="X13:X19"/>
    <mergeCell ref="BF13:BG19"/>
    <mergeCell ref="BH13:BH19"/>
    <mergeCell ref="BL13:BL19"/>
    <mergeCell ref="BN13:BO19"/>
    <mergeCell ref="BP13:BP19"/>
    <mergeCell ref="BT13:BT19"/>
    <mergeCell ref="AP13:AQ19"/>
    <mergeCell ref="AR13:AR19"/>
    <mergeCell ref="AV13:AV19"/>
    <mergeCell ref="AX13:AY19"/>
    <mergeCell ref="AZ13:AZ19"/>
    <mergeCell ref="BD13:BD19"/>
    <mergeCell ref="AN20:AN26"/>
    <mergeCell ref="J20:K26"/>
    <mergeCell ref="L20:L26"/>
    <mergeCell ref="P20:P26"/>
    <mergeCell ref="R20:S26"/>
    <mergeCell ref="T20:T26"/>
    <mergeCell ref="X20:X26"/>
    <mergeCell ref="B20:C26"/>
    <mergeCell ref="D20:D26"/>
    <mergeCell ref="H20:H26"/>
    <mergeCell ref="B27:C33"/>
    <mergeCell ref="H27:H33"/>
    <mergeCell ref="BV20:BW26"/>
    <mergeCell ref="BX20:BX26"/>
    <mergeCell ref="CB20:CB26"/>
    <mergeCell ref="CD20:CE26"/>
    <mergeCell ref="CF20:CF26"/>
    <mergeCell ref="CJ20:CJ26"/>
    <mergeCell ref="BF20:BG26"/>
    <mergeCell ref="BH20:BH26"/>
    <mergeCell ref="BL20:BL26"/>
    <mergeCell ref="BN20:BO26"/>
    <mergeCell ref="BP20:BP26"/>
    <mergeCell ref="AP20:AQ26"/>
    <mergeCell ref="AR20:AR26"/>
    <mergeCell ref="AV20:AV26"/>
    <mergeCell ref="AX20:AY26"/>
    <mergeCell ref="AZ20:AZ26"/>
    <mergeCell ref="BD20:BD26"/>
    <mergeCell ref="Z20:AA26"/>
    <mergeCell ref="AB20:AB26"/>
    <mergeCell ref="AF20:AF26"/>
    <mergeCell ref="AH20:AI26"/>
    <mergeCell ref="AJ20:AJ26"/>
    <mergeCell ref="AJ27:AJ33"/>
    <mergeCell ref="AN27:AN33"/>
    <mergeCell ref="J27:K33"/>
    <mergeCell ref="L27:L33"/>
    <mergeCell ref="P27:P33"/>
    <mergeCell ref="R27:S33"/>
    <mergeCell ref="T27:T33"/>
    <mergeCell ref="X27:X33"/>
    <mergeCell ref="D27:D33"/>
    <mergeCell ref="B41:C47"/>
    <mergeCell ref="D41:D47"/>
    <mergeCell ref="H41:H47"/>
    <mergeCell ref="BV27:BW33"/>
    <mergeCell ref="BX27:BX33"/>
    <mergeCell ref="CB27:CB33"/>
    <mergeCell ref="CD27:CE33"/>
    <mergeCell ref="CF27:CF33"/>
    <mergeCell ref="CJ27:CJ33"/>
    <mergeCell ref="BF27:BG33"/>
    <mergeCell ref="BH27:BH33"/>
    <mergeCell ref="BL27:BL33"/>
    <mergeCell ref="BN27:BO33"/>
    <mergeCell ref="BP27:BP33"/>
    <mergeCell ref="AP27:AQ33"/>
    <mergeCell ref="AR27:AR33"/>
    <mergeCell ref="AV27:AV33"/>
    <mergeCell ref="AX27:AY33"/>
    <mergeCell ref="AZ27:AZ33"/>
    <mergeCell ref="BD27:BD33"/>
    <mergeCell ref="Z27:AA33"/>
    <mergeCell ref="AB27:AB33"/>
    <mergeCell ref="AF27:AF33"/>
    <mergeCell ref="AH27:AI33"/>
    <mergeCell ref="Z41:AA47"/>
    <mergeCell ref="AB41:AB47"/>
    <mergeCell ref="AF41:AF47"/>
    <mergeCell ref="AH41:AI47"/>
    <mergeCell ref="AJ41:AJ47"/>
    <mergeCell ref="AN41:AN47"/>
    <mergeCell ref="J41:K47"/>
    <mergeCell ref="L41:L47"/>
    <mergeCell ref="P41:P47"/>
    <mergeCell ref="R41:S47"/>
    <mergeCell ref="T41:T47"/>
    <mergeCell ref="X41:X47"/>
    <mergeCell ref="CJ41:CJ47"/>
    <mergeCell ref="BF41:BG47"/>
    <mergeCell ref="BH41:BH47"/>
    <mergeCell ref="BL41:BL47"/>
    <mergeCell ref="BN41:BO47"/>
    <mergeCell ref="BP41:BP47"/>
    <mergeCell ref="AP41:AQ47"/>
    <mergeCell ref="AR41:AR47"/>
    <mergeCell ref="AV41:AV47"/>
    <mergeCell ref="AX41:AY47"/>
    <mergeCell ref="AZ41:AZ47"/>
    <mergeCell ref="BD41:BD47"/>
    <mergeCell ref="BT41:BT47"/>
    <mergeCell ref="BV41:BW47"/>
    <mergeCell ref="BX41:BX47"/>
    <mergeCell ref="CB41:CB47"/>
    <mergeCell ref="CD41:CE47"/>
    <mergeCell ref="CF41:CF47"/>
    <mergeCell ref="AB49:AC49"/>
    <mergeCell ref="AH49:AI50"/>
    <mergeCell ref="AJ49:AK49"/>
    <mergeCell ref="T50:U50"/>
    <mergeCell ref="AB50:AC50"/>
    <mergeCell ref="AJ50:AK50"/>
    <mergeCell ref="B49:C50"/>
    <mergeCell ref="D49:E49"/>
    <mergeCell ref="J49:K50"/>
    <mergeCell ref="L49:M49"/>
    <mergeCell ref="D50:E50"/>
    <mergeCell ref="L50:M50"/>
    <mergeCell ref="B34:C40"/>
    <mergeCell ref="D34:D40"/>
    <mergeCell ref="H34:H40"/>
    <mergeCell ref="BN49:BO50"/>
    <mergeCell ref="BP49:BQ49"/>
    <mergeCell ref="BV49:BW50"/>
    <mergeCell ref="BX49:BY49"/>
    <mergeCell ref="CD49:CE50"/>
    <mergeCell ref="CF49:CG49"/>
    <mergeCell ref="BP50:BQ50"/>
    <mergeCell ref="BX50:BY50"/>
    <mergeCell ref="CF50:CG50"/>
    <mergeCell ref="AP49:AQ50"/>
    <mergeCell ref="AR49:AS49"/>
    <mergeCell ref="AX49:AY50"/>
    <mergeCell ref="AZ49:BA49"/>
    <mergeCell ref="BF49:BG50"/>
    <mergeCell ref="BH49:BI49"/>
    <mergeCell ref="AR50:AS50"/>
    <mergeCell ref="AZ50:BA50"/>
    <mergeCell ref="BH50:BI50"/>
    <mergeCell ref="R49:S50"/>
    <mergeCell ref="T49:U49"/>
    <mergeCell ref="Z49:AA50"/>
    <mergeCell ref="Z34:AA40"/>
    <mergeCell ref="AB34:AB40"/>
    <mergeCell ref="AF34:AF40"/>
    <mergeCell ref="AH34:AI40"/>
    <mergeCell ref="AJ34:AJ40"/>
    <mergeCell ref="AN34:AN40"/>
    <mergeCell ref="J34:K40"/>
    <mergeCell ref="L34:L40"/>
    <mergeCell ref="P34:P40"/>
    <mergeCell ref="R34:S40"/>
    <mergeCell ref="T34:T40"/>
    <mergeCell ref="X34:X40"/>
    <mergeCell ref="BF34:BG40"/>
    <mergeCell ref="BH34:BH40"/>
    <mergeCell ref="BL34:BL40"/>
    <mergeCell ref="BN34:BO40"/>
    <mergeCell ref="BP34:BP40"/>
    <mergeCell ref="AP34:AQ40"/>
    <mergeCell ref="AR34:AR40"/>
    <mergeCell ref="AV34:AV40"/>
    <mergeCell ref="AX34:AY40"/>
    <mergeCell ref="AZ34:AZ40"/>
    <mergeCell ref="BD34:BD40"/>
    <mergeCell ref="CL49:CM50"/>
    <mergeCell ref="CN49:CO49"/>
    <mergeCell ref="CN50:CO50"/>
    <mergeCell ref="CT11:CZ11"/>
    <mergeCell ref="CT12:CU12"/>
    <mergeCell ref="CV12:CW12"/>
    <mergeCell ref="CT13:CU19"/>
    <mergeCell ref="CV13:CV19"/>
    <mergeCell ref="CZ13:CZ19"/>
    <mergeCell ref="CT20:CU26"/>
    <mergeCell ref="CL34:CM40"/>
    <mergeCell ref="CN34:CN40"/>
    <mergeCell ref="CR34:CR40"/>
    <mergeCell ref="CL41:CM47"/>
    <mergeCell ref="CN41:CN47"/>
    <mergeCell ref="CR41:CR47"/>
    <mergeCell ref="CL20:CM26"/>
    <mergeCell ref="CN20:CN26"/>
    <mergeCell ref="CR20:CR26"/>
    <mergeCell ref="CL27:CM33"/>
    <mergeCell ref="CN27:CN33"/>
    <mergeCell ref="CR27:CR33"/>
    <mergeCell ref="CL11:CR11"/>
    <mergeCell ref="CL12:CM12"/>
    <mergeCell ref="CT3:CZ3"/>
    <mergeCell ref="CT4:CU5"/>
    <mergeCell ref="CV4:CX5"/>
    <mergeCell ref="CT6:CU7"/>
    <mergeCell ref="CV6:CV7"/>
    <mergeCell ref="CT41:CU47"/>
    <mergeCell ref="CV41:CV47"/>
    <mergeCell ref="CZ41:CZ47"/>
    <mergeCell ref="CT49:CU50"/>
    <mergeCell ref="CV49:CW49"/>
    <mergeCell ref="CV50:CW50"/>
    <mergeCell ref="CV20:CV26"/>
    <mergeCell ref="CZ20:CZ26"/>
    <mergeCell ref="CT27:CU33"/>
    <mergeCell ref="CV27:CV33"/>
    <mergeCell ref="CZ27:CZ33"/>
    <mergeCell ref="CT34:CU40"/>
    <mergeCell ref="CV34:CV40"/>
    <mergeCell ref="CZ34:CZ40"/>
    <mergeCell ref="BT27:BT33"/>
    <mergeCell ref="BT34:BT40"/>
    <mergeCell ref="BT20:BT26"/>
    <mergeCell ref="CL3:CR3"/>
    <mergeCell ref="CL4:CM5"/>
    <mergeCell ref="CN4:CP5"/>
    <mergeCell ref="CL6:CM7"/>
    <mergeCell ref="CN6:CN7"/>
    <mergeCell ref="CN12:CO12"/>
    <mergeCell ref="CL13:CM19"/>
    <mergeCell ref="CN13:CN19"/>
    <mergeCell ref="CR13:CR19"/>
    <mergeCell ref="BV34:BW40"/>
    <mergeCell ref="BX34:BX40"/>
    <mergeCell ref="CB34:CB40"/>
    <mergeCell ref="CD34:CE40"/>
    <mergeCell ref="CF34:CF40"/>
    <mergeCell ref="CJ34:CJ40"/>
    <mergeCell ref="BV13:BW19"/>
    <mergeCell ref="BX13:BX19"/>
    <mergeCell ref="CB13:CB19"/>
    <mergeCell ref="CD13:CE19"/>
    <mergeCell ref="CF13:CF19"/>
    <mergeCell ref="CJ13:CJ1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P44"/>
  <sheetViews>
    <sheetView topLeftCell="BV10" zoomScale="80" zoomScaleNormal="80" workbookViewId="0">
      <selection activeCell="HT12" sqref="HT12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3.285156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3.285156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3.57031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  <col min="97" max="97" width="2.7109375" customWidth="1"/>
    <col min="98" max="98" width="6" customWidth="1"/>
    <col min="99" max="99" width="6.42578125" customWidth="1"/>
    <col min="100" max="101" width="5.42578125" customWidth="1"/>
    <col min="102" max="102" width="10.85546875" style="2" customWidth="1"/>
    <col min="103" max="103" width="10.7109375" customWidth="1"/>
    <col min="104" max="104" width="12.7109375" customWidth="1"/>
    <col min="105" max="105" width="2.7109375" customWidth="1"/>
    <col min="106" max="106" width="6" customWidth="1"/>
    <col min="107" max="107" width="6.42578125" customWidth="1"/>
    <col min="108" max="109" width="5.42578125" customWidth="1"/>
    <col min="110" max="110" width="10.85546875" style="2" customWidth="1"/>
    <col min="111" max="111" width="10.7109375" customWidth="1"/>
    <col min="112" max="112" width="12.7109375" customWidth="1"/>
    <col min="113" max="113" width="2.7109375" customWidth="1"/>
    <col min="114" max="114" width="6" customWidth="1"/>
    <col min="115" max="115" width="6.42578125" customWidth="1"/>
    <col min="116" max="117" width="5.42578125" customWidth="1"/>
    <col min="118" max="118" width="10.85546875" style="2" customWidth="1"/>
    <col min="119" max="119" width="10.7109375" customWidth="1"/>
    <col min="120" max="120" width="12.7109375" customWidth="1"/>
    <col min="121" max="121" width="2.7109375" customWidth="1"/>
    <col min="122" max="122" width="6" customWidth="1"/>
    <col min="123" max="123" width="6.42578125" customWidth="1"/>
    <col min="124" max="125" width="5.42578125" customWidth="1"/>
    <col min="126" max="126" width="10.85546875" style="2" customWidth="1"/>
    <col min="127" max="127" width="10.7109375" customWidth="1"/>
    <col min="128" max="128" width="12.7109375" customWidth="1"/>
    <col min="129" max="129" width="2.7109375" customWidth="1"/>
    <col min="130" max="130" width="6" customWidth="1"/>
    <col min="131" max="131" width="6.42578125" customWidth="1"/>
    <col min="132" max="133" width="5.42578125" customWidth="1"/>
    <col min="134" max="134" width="10.85546875" style="2" customWidth="1"/>
    <col min="135" max="135" width="10.7109375" customWidth="1"/>
    <col min="136" max="136" width="12.7109375" customWidth="1"/>
    <col min="137" max="137" width="2.7109375" customWidth="1"/>
    <col min="138" max="138" width="6" customWidth="1"/>
    <col min="139" max="139" width="6.42578125" customWidth="1"/>
    <col min="140" max="141" width="5.42578125" customWidth="1"/>
    <col min="142" max="142" width="10.85546875" style="2" customWidth="1"/>
    <col min="143" max="143" width="10.7109375" customWidth="1"/>
    <col min="144" max="144" width="12.7109375" customWidth="1"/>
    <col min="145" max="145" width="2.7109375" customWidth="1"/>
    <col min="146" max="146" width="6" customWidth="1"/>
    <col min="147" max="147" width="6.42578125" customWidth="1"/>
    <col min="148" max="149" width="5.42578125" customWidth="1"/>
    <col min="150" max="150" width="10.85546875" style="2" customWidth="1"/>
    <col min="151" max="151" width="10.7109375" customWidth="1"/>
    <col min="152" max="152" width="12.7109375" customWidth="1"/>
    <col min="153" max="153" width="2.7109375" customWidth="1"/>
    <col min="154" max="154" width="6" customWidth="1"/>
    <col min="155" max="155" width="6.42578125" customWidth="1"/>
    <col min="156" max="157" width="5.42578125" customWidth="1"/>
    <col min="158" max="158" width="10.85546875" style="2" customWidth="1"/>
    <col min="159" max="159" width="10.7109375" customWidth="1"/>
    <col min="160" max="160" width="12.7109375" customWidth="1"/>
    <col min="161" max="161" width="2.7109375" customWidth="1"/>
    <col min="162" max="162" width="6" customWidth="1"/>
    <col min="163" max="163" width="6.42578125" customWidth="1"/>
    <col min="164" max="165" width="5.42578125" customWidth="1"/>
    <col min="166" max="166" width="10.85546875" style="2" customWidth="1"/>
    <col min="167" max="167" width="10.7109375" customWidth="1"/>
    <col min="168" max="168" width="12.7109375" customWidth="1"/>
    <col min="169" max="169" width="2.7109375" customWidth="1"/>
    <col min="170" max="170" width="6" customWidth="1"/>
    <col min="171" max="171" width="6.42578125" customWidth="1"/>
    <col min="172" max="173" width="5.42578125" customWidth="1"/>
    <col min="174" max="174" width="10.85546875" style="2" customWidth="1"/>
    <col min="175" max="175" width="10.7109375" customWidth="1"/>
    <col min="176" max="176" width="12.7109375" customWidth="1"/>
    <col min="177" max="177" width="2.7109375" customWidth="1"/>
    <col min="178" max="178" width="6" customWidth="1"/>
    <col min="179" max="179" width="6.42578125" customWidth="1"/>
    <col min="180" max="181" width="5.42578125" customWidth="1"/>
    <col min="182" max="182" width="10.85546875" style="2" customWidth="1"/>
    <col min="183" max="183" width="10.7109375" customWidth="1"/>
    <col min="184" max="184" width="12.7109375" customWidth="1"/>
    <col min="185" max="185" width="2.7109375" customWidth="1"/>
    <col min="186" max="186" width="6" customWidth="1"/>
    <col min="187" max="187" width="6.42578125" customWidth="1"/>
    <col min="188" max="189" width="5.42578125" customWidth="1"/>
    <col min="190" max="190" width="10.85546875" style="2" customWidth="1"/>
    <col min="191" max="191" width="10.7109375" customWidth="1"/>
    <col min="192" max="192" width="12.7109375" customWidth="1"/>
    <col min="193" max="193" width="2.7109375" customWidth="1"/>
    <col min="194" max="194" width="6" customWidth="1"/>
    <col min="195" max="195" width="6.42578125" customWidth="1"/>
    <col min="196" max="197" width="5.42578125" customWidth="1"/>
    <col min="198" max="198" width="10.85546875" style="2" customWidth="1"/>
    <col min="199" max="199" width="10.7109375" customWidth="1"/>
    <col min="200" max="200" width="12.7109375" customWidth="1"/>
    <col min="201" max="201" width="2.7109375" customWidth="1"/>
    <col min="202" max="202" width="6" customWidth="1"/>
    <col min="203" max="203" width="6.42578125" customWidth="1"/>
    <col min="204" max="205" width="5.42578125" customWidth="1"/>
    <col min="206" max="206" width="10.85546875" style="2" customWidth="1"/>
    <col min="207" max="207" width="10.7109375" customWidth="1"/>
    <col min="208" max="208" width="12.7109375" customWidth="1"/>
    <col min="209" max="209" width="2.7109375" customWidth="1"/>
    <col min="210" max="210" width="6" customWidth="1"/>
    <col min="211" max="211" width="6.42578125" customWidth="1"/>
    <col min="212" max="213" width="5.42578125" customWidth="1"/>
    <col min="214" max="214" width="10.85546875" style="2" customWidth="1"/>
    <col min="215" max="215" width="10.7109375" customWidth="1"/>
    <col min="216" max="216" width="12.7109375" customWidth="1"/>
    <col min="217" max="217" width="2.7109375" customWidth="1"/>
    <col min="218" max="218" width="6" customWidth="1"/>
    <col min="219" max="219" width="6.42578125" customWidth="1"/>
    <col min="220" max="221" width="5.42578125" customWidth="1"/>
    <col min="222" max="222" width="10.85546875" style="2" customWidth="1"/>
    <col min="223" max="223" width="10.7109375" customWidth="1"/>
    <col min="224" max="224" width="12.7109375" customWidth="1"/>
  </cols>
  <sheetData>
    <row r="1" spans="1:224" s="105" customFormat="1" x14ac:dyDescent="0.25">
      <c r="B1" s="107" t="s">
        <v>124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  <c r="CT1" s="107"/>
      <c r="CX1" s="106"/>
      <c r="DB1" s="107"/>
      <c r="DF1" s="106"/>
      <c r="DJ1" s="107"/>
      <c r="DN1" s="106"/>
      <c r="DR1" s="107"/>
      <c r="DV1" s="106"/>
      <c r="DZ1" s="107"/>
      <c r="ED1" s="106"/>
      <c r="EH1" s="107"/>
      <c r="EL1" s="106"/>
      <c r="EP1" s="107"/>
      <c r="ET1" s="106"/>
      <c r="EX1" s="107"/>
      <c r="FB1" s="106"/>
      <c r="FF1" s="107"/>
      <c r="FJ1" s="106"/>
      <c r="FN1" s="107"/>
      <c r="FR1" s="106"/>
      <c r="FV1" s="107"/>
      <c r="FZ1" s="106"/>
      <c r="GD1" s="107"/>
      <c r="GH1" s="106"/>
      <c r="GL1" s="107"/>
      <c r="GP1" s="106"/>
      <c r="GT1" s="107"/>
      <c r="GX1" s="106"/>
      <c r="HB1" s="107"/>
      <c r="HF1" s="106"/>
      <c r="HJ1" s="107"/>
      <c r="HN1" s="106"/>
    </row>
    <row r="2" spans="1:224" ht="15.75" thickBot="1" x14ac:dyDescent="0.3">
      <c r="B2" s="57" t="s">
        <v>523</v>
      </c>
      <c r="J2" s="119"/>
      <c r="K2" s="112"/>
      <c r="L2" s="112"/>
      <c r="M2" s="112"/>
      <c r="N2" s="110"/>
      <c r="O2" s="112"/>
      <c r="P2" s="112"/>
      <c r="Q2" s="112"/>
      <c r="R2" s="119"/>
      <c r="S2" s="112"/>
      <c r="T2" s="112"/>
      <c r="U2" s="112"/>
      <c r="V2" s="110"/>
      <c r="W2" s="112"/>
      <c r="X2" s="112"/>
      <c r="Y2" s="112"/>
      <c r="Z2" s="119"/>
      <c r="AA2" s="112"/>
      <c r="AB2" s="112"/>
      <c r="AC2" s="112"/>
      <c r="AD2" s="110"/>
      <c r="AE2" s="112"/>
      <c r="AF2" s="112"/>
      <c r="AH2" s="119"/>
      <c r="AI2" s="112"/>
      <c r="AJ2" s="112"/>
      <c r="AK2" s="112"/>
      <c r="AL2" s="110"/>
      <c r="AM2" s="112"/>
      <c r="AN2" s="112"/>
      <c r="AP2" s="119"/>
      <c r="AQ2" s="112"/>
      <c r="AR2" s="112"/>
      <c r="AS2" s="112"/>
      <c r="AT2" s="110"/>
      <c r="AU2" s="112"/>
      <c r="AV2" s="112"/>
      <c r="AX2" s="119"/>
      <c r="AY2" s="112"/>
      <c r="AZ2" s="112"/>
      <c r="BA2" s="112"/>
      <c r="BB2" s="110"/>
      <c r="BC2" s="112"/>
      <c r="BD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  <c r="CT2" s="119"/>
      <c r="CU2" s="112"/>
      <c r="CV2" s="112"/>
      <c r="CW2" s="112"/>
      <c r="CX2" s="110"/>
      <c r="CY2" s="112"/>
      <c r="CZ2" s="112"/>
      <c r="DB2" s="119"/>
      <c r="DC2" s="112"/>
      <c r="DD2" s="112"/>
      <c r="DE2" s="112"/>
      <c r="DF2" s="110"/>
      <c r="DG2" s="112"/>
      <c r="DH2" s="112"/>
      <c r="DJ2" s="119"/>
      <c r="DK2" s="112"/>
      <c r="DL2" s="112"/>
      <c r="DM2" s="112"/>
      <c r="DN2" s="110"/>
      <c r="DO2" s="112"/>
      <c r="DP2" s="112"/>
      <c r="DR2" s="119"/>
      <c r="DS2" s="112"/>
      <c r="DT2" s="112"/>
      <c r="DU2" s="112"/>
      <c r="DV2" s="110"/>
      <c r="DW2" s="112"/>
      <c r="DX2" s="112"/>
      <c r="DZ2" s="119"/>
      <c r="EA2" s="112"/>
      <c r="EB2" s="112"/>
      <c r="EC2" s="112"/>
      <c r="ED2" s="110"/>
      <c r="EE2" s="112"/>
      <c r="EF2" s="112"/>
      <c r="EH2" s="119"/>
      <c r="EI2" s="112"/>
      <c r="EJ2" s="112"/>
      <c r="EK2" s="112"/>
      <c r="EL2" s="110"/>
      <c r="EM2" s="112"/>
      <c r="EN2" s="112"/>
      <c r="EP2" s="119"/>
      <c r="EQ2" s="112"/>
      <c r="ER2" s="112"/>
      <c r="ES2" s="112"/>
      <c r="ET2" s="110"/>
      <c r="EU2" s="112"/>
      <c r="EV2" s="112"/>
      <c r="EX2" s="119"/>
      <c r="EY2" s="112"/>
      <c r="EZ2" s="112"/>
      <c r="FA2" s="112"/>
      <c r="FB2" s="110"/>
      <c r="FC2" s="112"/>
      <c r="FD2" s="112"/>
      <c r="FF2" s="119"/>
      <c r="FG2" s="112"/>
      <c r="FH2" s="112"/>
      <c r="FI2" s="112"/>
      <c r="FJ2" s="110"/>
      <c r="FK2" s="112"/>
      <c r="FL2" s="112"/>
      <c r="FN2" s="119"/>
      <c r="FO2" s="112"/>
      <c r="FP2" s="112"/>
      <c r="FQ2" s="112"/>
      <c r="FR2" s="110"/>
      <c r="FS2" s="112"/>
      <c r="FT2" s="112"/>
      <c r="FV2" s="119"/>
      <c r="FW2" s="112"/>
      <c r="FX2" s="112"/>
      <c r="FY2" s="112"/>
      <c r="FZ2" s="110"/>
      <c r="GA2" s="112"/>
      <c r="GB2" s="112"/>
      <c r="GD2" s="119"/>
      <c r="GE2" s="112"/>
      <c r="GF2" s="112"/>
      <c r="GG2" s="112"/>
      <c r="GH2" s="110"/>
      <c r="GI2" s="112"/>
      <c r="GJ2" s="112"/>
      <c r="GL2" s="119"/>
      <c r="GM2" s="112"/>
      <c r="GN2" s="112"/>
      <c r="GO2" s="112"/>
      <c r="GP2" s="110"/>
      <c r="GQ2" s="112"/>
      <c r="GR2" s="112"/>
      <c r="GT2" s="119"/>
      <c r="GU2" s="112"/>
      <c r="GV2" s="112"/>
      <c r="GW2" s="112"/>
      <c r="GX2" s="110"/>
      <c r="GY2" s="112"/>
      <c r="GZ2" s="112"/>
      <c r="HB2" s="119"/>
      <c r="HC2" s="112"/>
      <c r="HD2" s="112"/>
      <c r="HE2" s="112"/>
      <c r="HF2" s="110"/>
      <c r="HG2" s="112"/>
      <c r="HH2" s="112"/>
      <c r="HJ2" s="119"/>
      <c r="HK2" s="112"/>
      <c r="HL2" s="112"/>
      <c r="HM2" s="112"/>
      <c r="HN2" s="110"/>
      <c r="HO2" s="112"/>
      <c r="HP2" s="112"/>
    </row>
    <row r="3" spans="1:224" s="85" customFormat="1" ht="60" customHeight="1" thickBot="1" x14ac:dyDescent="0.3">
      <c r="A3" s="111"/>
      <c r="B3" s="321" t="s">
        <v>511</v>
      </c>
      <c r="C3" s="322"/>
      <c r="D3" s="322"/>
      <c r="E3" s="322"/>
      <c r="F3" s="322"/>
      <c r="G3" s="322"/>
      <c r="H3" s="323"/>
      <c r="I3" s="111"/>
      <c r="J3" s="321" t="s">
        <v>512</v>
      </c>
      <c r="K3" s="322"/>
      <c r="L3" s="322"/>
      <c r="M3" s="322"/>
      <c r="N3" s="322"/>
      <c r="O3" s="322"/>
      <c r="P3" s="323"/>
      <c r="Q3" s="111"/>
      <c r="R3" s="321" t="s">
        <v>513</v>
      </c>
      <c r="S3" s="322"/>
      <c r="T3" s="322"/>
      <c r="U3" s="322"/>
      <c r="V3" s="322"/>
      <c r="W3" s="322"/>
      <c r="X3" s="323"/>
      <c r="Y3" s="111"/>
      <c r="Z3" s="321" t="s">
        <v>514</v>
      </c>
      <c r="AA3" s="322"/>
      <c r="AB3" s="322"/>
      <c r="AC3" s="322"/>
      <c r="AD3" s="322"/>
      <c r="AE3" s="322"/>
      <c r="AF3" s="323"/>
      <c r="AH3" s="321" t="s">
        <v>515</v>
      </c>
      <c r="AI3" s="322"/>
      <c r="AJ3" s="322"/>
      <c r="AK3" s="322"/>
      <c r="AL3" s="322"/>
      <c r="AM3" s="322"/>
      <c r="AN3" s="323"/>
      <c r="AP3" s="321" t="s">
        <v>516</v>
      </c>
      <c r="AQ3" s="322"/>
      <c r="AR3" s="322"/>
      <c r="AS3" s="322"/>
      <c r="AT3" s="322"/>
      <c r="AU3" s="322"/>
      <c r="AV3" s="323"/>
      <c r="AX3" s="321" t="s">
        <v>517</v>
      </c>
      <c r="AY3" s="322"/>
      <c r="AZ3" s="322"/>
      <c r="BA3" s="322"/>
      <c r="BB3" s="322"/>
      <c r="BC3" s="322"/>
      <c r="BD3" s="323"/>
      <c r="BF3" s="321" t="s">
        <v>133</v>
      </c>
      <c r="BG3" s="322"/>
      <c r="BH3" s="322"/>
      <c r="BI3" s="322"/>
      <c r="BJ3" s="322"/>
      <c r="BK3" s="322"/>
      <c r="BL3" s="323"/>
      <c r="BM3" s="111"/>
      <c r="BN3" s="321" t="s">
        <v>520</v>
      </c>
      <c r="BO3" s="322"/>
      <c r="BP3" s="322"/>
      <c r="BQ3" s="322"/>
      <c r="BR3" s="322"/>
      <c r="BS3" s="322"/>
      <c r="BT3" s="323"/>
      <c r="BU3" s="111"/>
      <c r="BV3" s="321" t="s">
        <v>521</v>
      </c>
      <c r="BW3" s="322"/>
      <c r="BX3" s="322"/>
      <c r="BY3" s="322"/>
      <c r="BZ3" s="322"/>
      <c r="CA3" s="322"/>
      <c r="CB3" s="323"/>
      <c r="CC3" s="111"/>
      <c r="CD3" s="321" t="s">
        <v>525</v>
      </c>
      <c r="CE3" s="322"/>
      <c r="CF3" s="322"/>
      <c r="CG3" s="322"/>
      <c r="CH3" s="322"/>
      <c r="CI3" s="322"/>
      <c r="CJ3" s="323"/>
      <c r="CL3" s="321" t="s">
        <v>522</v>
      </c>
      <c r="CM3" s="322"/>
      <c r="CN3" s="322"/>
      <c r="CO3" s="322"/>
      <c r="CP3" s="322"/>
      <c r="CQ3" s="322"/>
      <c r="CR3" s="323"/>
      <c r="CT3" s="321" t="s">
        <v>518</v>
      </c>
      <c r="CU3" s="322"/>
      <c r="CV3" s="322"/>
      <c r="CW3" s="322"/>
      <c r="CX3" s="322"/>
      <c r="CY3" s="322"/>
      <c r="CZ3" s="323"/>
      <c r="DB3" s="354"/>
      <c r="DC3" s="354"/>
      <c r="DD3" s="354"/>
      <c r="DE3" s="354"/>
      <c r="DF3" s="354"/>
      <c r="DG3" s="354"/>
      <c r="DH3" s="354"/>
      <c r="DI3" s="111"/>
      <c r="DJ3" s="354"/>
      <c r="DK3" s="354"/>
      <c r="DL3" s="354"/>
      <c r="DM3" s="354"/>
      <c r="DN3" s="354"/>
      <c r="DO3" s="354"/>
      <c r="DP3" s="354"/>
      <c r="DQ3" s="111"/>
      <c r="DR3" s="354"/>
      <c r="DS3" s="354"/>
      <c r="DT3" s="354"/>
      <c r="DU3" s="354"/>
      <c r="DV3" s="354"/>
      <c r="DW3" s="354"/>
      <c r="DX3" s="354"/>
      <c r="DY3" s="111"/>
      <c r="DZ3" s="354"/>
      <c r="EA3" s="354"/>
      <c r="EB3" s="354"/>
      <c r="EC3" s="354"/>
      <c r="ED3" s="354"/>
      <c r="EE3" s="354"/>
      <c r="EF3" s="354"/>
      <c r="EG3" s="111"/>
      <c r="EH3" s="354"/>
      <c r="EI3" s="354"/>
      <c r="EJ3" s="354"/>
      <c r="EK3" s="354"/>
      <c r="EL3" s="354"/>
      <c r="EM3" s="354"/>
      <c r="EN3" s="354"/>
      <c r="EO3" s="111"/>
      <c r="EP3" s="354"/>
      <c r="EQ3" s="354"/>
      <c r="ER3" s="354"/>
      <c r="ES3" s="354"/>
      <c r="ET3" s="354"/>
      <c r="EU3" s="354"/>
      <c r="EV3" s="354"/>
      <c r="EW3" s="111"/>
      <c r="EX3" s="354"/>
      <c r="EY3" s="354"/>
      <c r="EZ3" s="354"/>
      <c r="FA3" s="354"/>
      <c r="FB3" s="354"/>
      <c r="FC3" s="354"/>
      <c r="FD3" s="354"/>
      <c r="FE3" s="111"/>
      <c r="FF3" s="354"/>
      <c r="FG3" s="354"/>
      <c r="FH3" s="354"/>
      <c r="FI3" s="354"/>
      <c r="FJ3" s="354"/>
      <c r="FK3" s="354"/>
      <c r="FL3" s="354"/>
      <c r="FM3" s="111"/>
      <c r="FN3" s="354"/>
      <c r="FO3" s="354"/>
      <c r="FP3" s="354"/>
      <c r="FQ3" s="354"/>
      <c r="FR3" s="354"/>
      <c r="FS3" s="354"/>
      <c r="FT3" s="354"/>
      <c r="FU3" s="111"/>
      <c r="FV3" s="354"/>
      <c r="FW3" s="354"/>
      <c r="FX3" s="354"/>
      <c r="FY3" s="354"/>
      <c r="FZ3" s="354"/>
      <c r="GA3" s="354"/>
      <c r="GB3" s="354"/>
      <c r="GC3" s="111"/>
      <c r="GD3" s="354"/>
      <c r="GE3" s="354"/>
      <c r="GF3" s="354"/>
      <c r="GG3" s="354"/>
      <c r="GH3" s="354"/>
      <c r="GI3" s="354"/>
      <c r="GJ3" s="354"/>
      <c r="GK3" s="111"/>
      <c r="GL3" s="354"/>
      <c r="GM3" s="354"/>
      <c r="GN3" s="354"/>
      <c r="GO3" s="354"/>
      <c r="GP3" s="354"/>
      <c r="GQ3" s="354"/>
      <c r="GR3" s="354"/>
      <c r="GS3" s="111"/>
      <c r="GT3" s="354"/>
      <c r="GU3" s="354"/>
      <c r="GV3" s="354"/>
      <c r="GW3" s="354"/>
      <c r="GX3" s="354"/>
      <c r="GY3" s="354"/>
      <c r="GZ3" s="354"/>
      <c r="HA3" s="111"/>
      <c r="HB3" s="354"/>
      <c r="HC3" s="354"/>
      <c r="HD3" s="354"/>
      <c r="HE3" s="354"/>
      <c r="HF3" s="354"/>
      <c r="HG3" s="354"/>
      <c r="HH3" s="354"/>
      <c r="HI3" s="111"/>
      <c r="HJ3" s="354"/>
      <c r="HK3" s="354"/>
      <c r="HL3" s="354"/>
      <c r="HM3" s="354"/>
      <c r="HN3" s="354"/>
      <c r="HO3" s="354"/>
      <c r="HP3" s="354"/>
    </row>
    <row r="4" spans="1:224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Q4" s="112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Y4" s="112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  <c r="BM4" s="112"/>
      <c r="BN4" s="297" t="s">
        <v>11</v>
      </c>
      <c r="BO4" s="298"/>
      <c r="BP4" s="297" t="s">
        <v>0</v>
      </c>
      <c r="BQ4" s="298"/>
      <c r="BR4" s="307"/>
      <c r="BS4" s="9" t="s">
        <v>13</v>
      </c>
      <c r="BT4" s="10"/>
      <c r="BU4" s="112"/>
      <c r="BV4" s="297" t="s">
        <v>11</v>
      </c>
      <c r="BW4" s="298"/>
      <c r="BX4" s="297" t="s">
        <v>0</v>
      </c>
      <c r="BY4" s="298"/>
      <c r="BZ4" s="307"/>
      <c r="CA4" s="9" t="s">
        <v>13</v>
      </c>
      <c r="CB4" s="10"/>
      <c r="CC4" s="112"/>
      <c r="CD4" s="297" t="s">
        <v>11</v>
      </c>
      <c r="CE4" s="298"/>
      <c r="CF4" s="297" t="s">
        <v>0</v>
      </c>
      <c r="CG4" s="298"/>
      <c r="CH4" s="307"/>
      <c r="CI4" s="9" t="s">
        <v>13</v>
      </c>
      <c r="CJ4" s="10"/>
      <c r="CL4" s="297" t="s">
        <v>11</v>
      </c>
      <c r="CM4" s="298"/>
      <c r="CN4" s="297" t="s">
        <v>0</v>
      </c>
      <c r="CO4" s="298"/>
      <c r="CP4" s="307"/>
      <c r="CQ4" s="9" t="s">
        <v>13</v>
      </c>
      <c r="CR4" s="10"/>
      <c r="CT4" s="297" t="s">
        <v>11</v>
      </c>
      <c r="CU4" s="298"/>
      <c r="CV4" s="297" t="s">
        <v>0</v>
      </c>
      <c r="CW4" s="298"/>
      <c r="CX4" s="307"/>
      <c r="CY4" s="9" t="s">
        <v>13</v>
      </c>
      <c r="CZ4" s="10"/>
      <c r="DB4" s="356"/>
      <c r="DC4" s="356"/>
      <c r="DD4" s="356"/>
      <c r="DE4" s="356"/>
      <c r="DF4" s="356"/>
      <c r="DG4" s="114"/>
      <c r="DH4" s="114"/>
      <c r="DI4" s="112"/>
      <c r="DJ4" s="356"/>
      <c r="DK4" s="356"/>
      <c r="DL4" s="356"/>
      <c r="DM4" s="356"/>
      <c r="DN4" s="356"/>
      <c r="DO4" s="114"/>
      <c r="DP4" s="114"/>
      <c r="DQ4" s="112"/>
      <c r="DR4" s="356"/>
      <c r="DS4" s="356"/>
      <c r="DT4" s="356"/>
      <c r="DU4" s="356"/>
      <c r="DV4" s="356"/>
      <c r="DW4" s="114"/>
      <c r="DX4" s="114"/>
      <c r="DY4" s="112"/>
      <c r="DZ4" s="356"/>
      <c r="EA4" s="356"/>
      <c r="EB4" s="356"/>
      <c r="EC4" s="356"/>
      <c r="ED4" s="356"/>
      <c r="EE4" s="114"/>
      <c r="EF4" s="114"/>
      <c r="EG4" s="112"/>
      <c r="EH4" s="356"/>
      <c r="EI4" s="356"/>
      <c r="EJ4" s="356"/>
      <c r="EK4" s="356"/>
      <c r="EL4" s="356"/>
      <c r="EM4" s="114"/>
      <c r="EN4" s="114"/>
      <c r="EO4" s="112"/>
      <c r="EP4" s="356"/>
      <c r="EQ4" s="356"/>
      <c r="ER4" s="356"/>
      <c r="ES4" s="356"/>
      <c r="ET4" s="356"/>
      <c r="EU4" s="114"/>
      <c r="EV4" s="114"/>
      <c r="EW4" s="112"/>
      <c r="EX4" s="356"/>
      <c r="EY4" s="356"/>
      <c r="EZ4" s="356"/>
      <c r="FA4" s="356"/>
      <c r="FB4" s="356"/>
      <c r="FC4" s="114"/>
      <c r="FD4" s="114"/>
      <c r="FE4" s="112"/>
      <c r="FF4" s="356"/>
      <c r="FG4" s="356"/>
      <c r="FH4" s="356"/>
      <c r="FI4" s="356"/>
      <c r="FJ4" s="356"/>
      <c r="FK4" s="114"/>
      <c r="FL4" s="114"/>
      <c r="FM4" s="112"/>
      <c r="FN4" s="356"/>
      <c r="FO4" s="356"/>
      <c r="FP4" s="356"/>
      <c r="FQ4" s="356"/>
      <c r="FR4" s="356"/>
      <c r="FS4" s="114"/>
      <c r="FT4" s="114"/>
      <c r="FU4" s="112"/>
      <c r="FV4" s="356"/>
      <c r="FW4" s="356"/>
      <c r="FX4" s="356"/>
      <c r="FY4" s="356"/>
      <c r="FZ4" s="356"/>
      <c r="GA4" s="114"/>
      <c r="GB4" s="114"/>
      <c r="GC4" s="112"/>
      <c r="GD4" s="356"/>
      <c r="GE4" s="356"/>
      <c r="GF4" s="356"/>
      <c r="GG4" s="356"/>
      <c r="GH4" s="356"/>
      <c r="GI4" s="114"/>
      <c r="GJ4" s="114"/>
      <c r="GK4" s="112"/>
      <c r="GL4" s="356"/>
      <c r="GM4" s="356"/>
      <c r="GN4" s="356"/>
      <c r="GO4" s="356"/>
      <c r="GP4" s="356"/>
      <c r="GQ4" s="114"/>
      <c r="GR4" s="114"/>
      <c r="GS4" s="112"/>
      <c r="GT4" s="356"/>
      <c r="GU4" s="356"/>
      <c r="GV4" s="356"/>
      <c r="GW4" s="356"/>
      <c r="GX4" s="356"/>
      <c r="GY4" s="114"/>
      <c r="GZ4" s="114"/>
      <c r="HA4" s="112"/>
      <c r="HB4" s="356"/>
      <c r="HC4" s="356"/>
      <c r="HD4" s="356"/>
      <c r="HE4" s="356"/>
      <c r="HF4" s="356"/>
      <c r="HG4" s="114"/>
      <c r="HH4" s="114"/>
      <c r="HI4" s="112"/>
      <c r="HJ4" s="356"/>
      <c r="HK4" s="356"/>
      <c r="HL4" s="356"/>
      <c r="HM4" s="356"/>
      <c r="HN4" s="356"/>
      <c r="HO4" s="114"/>
      <c r="HP4" s="114"/>
    </row>
    <row r="5" spans="1:224" ht="30.75" thickBot="1" x14ac:dyDescent="0.3">
      <c r="A5" s="112"/>
      <c r="B5" s="299"/>
      <c r="C5" s="300"/>
      <c r="D5" s="299"/>
      <c r="E5" s="300"/>
      <c r="F5" s="308"/>
      <c r="G5" s="49" t="s">
        <v>414</v>
      </c>
      <c r="H5" s="6" t="s">
        <v>15</v>
      </c>
      <c r="I5" s="112"/>
      <c r="J5" s="299"/>
      <c r="K5" s="300"/>
      <c r="L5" s="299"/>
      <c r="M5" s="300"/>
      <c r="N5" s="308"/>
      <c r="O5" s="49" t="s">
        <v>414</v>
      </c>
      <c r="P5" s="6" t="s">
        <v>15</v>
      </c>
      <c r="Q5" s="112"/>
      <c r="R5" s="299"/>
      <c r="S5" s="300"/>
      <c r="T5" s="299"/>
      <c r="U5" s="300"/>
      <c r="V5" s="308"/>
      <c r="W5" s="49" t="s">
        <v>414</v>
      </c>
      <c r="X5" s="6" t="s">
        <v>15</v>
      </c>
      <c r="Y5" s="112"/>
      <c r="Z5" s="299"/>
      <c r="AA5" s="300"/>
      <c r="AB5" s="299"/>
      <c r="AC5" s="300"/>
      <c r="AD5" s="308"/>
      <c r="AE5" s="49" t="s">
        <v>414</v>
      </c>
      <c r="AF5" s="6" t="s">
        <v>15</v>
      </c>
      <c r="AH5" s="299"/>
      <c r="AI5" s="300"/>
      <c r="AJ5" s="299"/>
      <c r="AK5" s="300"/>
      <c r="AL5" s="308"/>
      <c r="AM5" s="49" t="s">
        <v>414</v>
      </c>
      <c r="AN5" s="6" t="s">
        <v>15</v>
      </c>
      <c r="AP5" s="299"/>
      <c r="AQ5" s="300"/>
      <c r="AR5" s="299"/>
      <c r="AS5" s="300"/>
      <c r="AT5" s="308"/>
      <c r="AU5" s="49" t="s">
        <v>414</v>
      </c>
      <c r="AV5" s="6" t="s">
        <v>15</v>
      </c>
      <c r="AX5" s="299"/>
      <c r="AY5" s="300"/>
      <c r="AZ5" s="299"/>
      <c r="BA5" s="300"/>
      <c r="BB5" s="308"/>
      <c r="BC5" s="49" t="s">
        <v>414</v>
      </c>
      <c r="BD5" s="6" t="s">
        <v>15</v>
      </c>
      <c r="BF5" s="299"/>
      <c r="BG5" s="300"/>
      <c r="BH5" s="299"/>
      <c r="BI5" s="300"/>
      <c r="BJ5" s="308"/>
      <c r="BK5" s="49" t="s">
        <v>414</v>
      </c>
      <c r="BL5" s="6" t="s">
        <v>15</v>
      </c>
      <c r="BM5" s="112"/>
      <c r="BN5" s="299"/>
      <c r="BO5" s="300"/>
      <c r="BP5" s="299"/>
      <c r="BQ5" s="300"/>
      <c r="BR5" s="308"/>
      <c r="BS5" s="49" t="s">
        <v>414</v>
      </c>
      <c r="BT5" s="6" t="s">
        <v>15</v>
      </c>
      <c r="BU5" s="112"/>
      <c r="BV5" s="299"/>
      <c r="BW5" s="300"/>
      <c r="BX5" s="299"/>
      <c r="BY5" s="300"/>
      <c r="BZ5" s="308"/>
      <c r="CA5" s="49" t="s">
        <v>414</v>
      </c>
      <c r="CB5" s="6" t="s">
        <v>15</v>
      </c>
      <c r="CC5" s="112"/>
      <c r="CD5" s="299"/>
      <c r="CE5" s="300"/>
      <c r="CF5" s="299"/>
      <c r="CG5" s="300"/>
      <c r="CH5" s="308"/>
      <c r="CI5" s="49" t="s">
        <v>414</v>
      </c>
      <c r="CJ5" s="6" t="s">
        <v>15</v>
      </c>
      <c r="CL5" s="299"/>
      <c r="CM5" s="300"/>
      <c r="CN5" s="299"/>
      <c r="CO5" s="300"/>
      <c r="CP5" s="308"/>
      <c r="CQ5" s="49" t="s">
        <v>414</v>
      </c>
      <c r="CR5" s="6" t="s">
        <v>15</v>
      </c>
      <c r="CT5" s="299"/>
      <c r="CU5" s="300"/>
      <c r="CV5" s="299"/>
      <c r="CW5" s="300"/>
      <c r="CX5" s="308"/>
      <c r="CY5" s="49" t="s">
        <v>414</v>
      </c>
      <c r="CZ5" s="6" t="s">
        <v>15</v>
      </c>
      <c r="DB5" s="356"/>
      <c r="DC5" s="356"/>
      <c r="DD5" s="356"/>
      <c r="DE5" s="356"/>
      <c r="DF5" s="356"/>
      <c r="DG5" s="206"/>
      <c r="DH5" s="206"/>
      <c r="DI5" s="112"/>
      <c r="DJ5" s="356"/>
      <c r="DK5" s="356"/>
      <c r="DL5" s="356"/>
      <c r="DM5" s="356"/>
      <c r="DN5" s="356"/>
      <c r="DO5" s="206"/>
      <c r="DP5" s="206"/>
      <c r="DQ5" s="112"/>
      <c r="DR5" s="356"/>
      <c r="DS5" s="356"/>
      <c r="DT5" s="356"/>
      <c r="DU5" s="356"/>
      <c r="DV5" s="356"/>
      <c r="DW5" s="206"/>
      <c r="DX5" s="206"/>
      <c r="DY5" s="112"/>
      <c r="DZ5" s="356"/>
      <c r="EA5" s="356"/>
      <c r="EB5" s="356"/>
      <c r="EC5" s="356"/>
      <c r="ED5" s="356"/>
      <c r="EE5" s="206"/>
      <c r="EF5" s="206"/>
      <c r="EG5" s="112"/>
      <c r="EH5" s="356"/>
      <c r="EI5" s="356"/>
      <c r="EJ5" s="356"/>
      <c r="EK5" s="356"/>
      <c r="EL5" s="356"/>
      <c r="EM5" s="206"/>
      <c r="EN5" s="206"/>
      <c r="EO5" s="112"/>
      <c r="EP5" s="356"/>
      <c r="EQ5" s="356"/>
      <c r="ER5" s="356"/>
      <c r="ES5" s="356"/>
      <c r="ET5" s="356"/>
      <c r="EU5" s="206"/>
      <c r="EV5" s="206"/>
      <c r="EW5" s="112"/>
      <c r="EX5" s="356"/>
      <c r="EY5" s="356"/>
      <c r="EZ5" s="356"/>
      <c r="FA5" s="356"/>
      <c r="FB5" s="356"/>
      <c r="FC5" s="206"/>
      <c r="FD5" s="206"/>
      <c r="FE5" s="112"/>
      <c r="FF5" s="356"/>
      <c r="FG5" s="356"/>
      <c r="FH5" s="356"/>
      <c r="FI5" s="356"/>
      <c r="FJ5" s="356"/>
      <c r="FK5" s="206"/>
      <c r="FL5" s="206"/>
      <c r="FM5" s="112"/>
      <c r="FN5" s="356"/>
      <c r="FO5" s="356"/>
      <c r="FP5" s="356"/>
      <c r="FQ5" s="356"/>
      <c r="FR5" s="356"/>
      <c r="FS5" s="206"/>
      <c r="FT5" s="206"/>
      <c r="FU5" s="112"/>
      <c r="FV5" s="356"/>
      <c r="FW5" s="356"/>
      <c r="FX5" s="356"/>
      <c r="FY5" s="356"/>
      <c r="FZ5" s="356"/>
      <c r="GA5" s="206"/>
      <c r="GB5" s="206"/>
      <c r="GC5" s="112"/>
      <c r="GD5" s="356"/>
      <c r="GE5" s="356"/>
      <c r="GF5" s="356"/>
      <c r="GG5" s="356"/>
      <c r="GH5" s="356"/>
      <c r="GI5" s="206"/>
      <c r="GJ5" s="206"/>
      <c r="GK5" s="112"/>
      <c r="GL5" s="356"/>
      <c r="GM5" s="356"/>
      <c r="GN5" s="356"/>
      <c r="GO5" s="356"/>
      <c r="GP5" s="356"/>
      <c r="GQ5" s="206"/>
      <c r="GR5" s="206"/>
      <c r="GS5" s="112"/>
      <c r="GT5" s="356"/>
      <c r="GU5" s="356"/>
      <c r="GV5" s="356"/>
      <c r="GW5" s="356"/>
      <c r="GX5" s="356"/>
      <c r="GY5" s="206"/>
      <c r="GZ5" s="206"/>
      <c r="HA5" s="112"/>
      <c r="HB5" s="356"/>
      <c r="HC5" s="356"/>
      <c r="HD5" s="356"/>
      <c r="HE5" s="356"/>
      <c r="HF5" s="356"/>
      <c r="HG5" s="206"/>
      <c r="HH5" s="206"/>
      <c r="HI5" s="112"/>
      <c r="HJ5" s="356"/>
      <c r="HK5" s="356"/>
      <c r="HL5" s="356"/>
      <c r="HM5" s="356"/>
      <c r="HN5" s="356"/>
      <c r="HO5" s="206"/>
      <c r="HP5" s="206"/>
    </row>
    <row r="6" spans="1:224" ht="24" customHeight="1" x14ac:dyDescent="0.25">
      <c r="A6" s="112"/>
      <c r="B6" s="317" t="s">
        <v>519</v>
      </c>
      <c r="C6" s="318"/>
      <c r="D6" s="372" t="s">
        <v>9</v>
      </c>
      <c r="E6" s="50" t="s">
        <v>1</v>
      </c>
      <c r="F6" s="55"/>
      <c r="G6" s="51">
        <v>1.2</v>
      </c>
      <c r="H6" s="5">
        <v>150</v>
      </c>
      <c r="I6" s="112"/>
      <c r="J6" s="317" t="s">
        <v>519</v>
      </c>
      <c r="K6" s="318"/>
      <c r="L6" s="370" t="s">
        <v>2</v>
      </c>
      <c r="M6" s="50" t="s">
        <v>1</v>
      </c>
      <c r="N6" s="55"/>
      <c r="O6" s="138">
        <v>250</v>
      </c>
      <c r="P6" s="128">
        <v>1250</v>
      </c>
      <c r="Q6" s="112"/>
      <c r="R6" s="317" t="s">
        <v>519</v>
      </c>
      <c r="S6" s="318"/>
      <c r="T6" s="370" t="s">
        <v>2</v>
      </c>
      <c r="U6" s="50" t="s">
        <v>1</v>
      </c>
      <c r="V6" s="55"/>
      <c r="W6" s="136">
        <v>1550</v>
      </c>
      <c r="X6" s="128">
        <v>7750</v>
      </c>
      <c r="Y6" s="112"/>
      <c r="Z6" s="317" t="s">
        <v>519</v>
      </c>
      <c r="AA6" s="318"/>
      <c r="AB6" s="370" t="s">
        <v>2</v>
      </c>
      <c r="AC6" s="50" t="s">
        <v>1</v>
      </c>
      <c r="AD6" s="55"/>
      <c r="AE6" s="138">
        <v>1170</v>
      </c>
      <c r="AF6" s="128">
        <v>5850</v>
      </c>
      <c r="AH6" s="317" t="s">
        <v>519</v>
      </c>
      <c r="AI6" s="318"/>
      <c r="AJ6" s="370" t="s">
        <v>2</v>
      </c>
      <c r="AK6" s="50" t="s">
        <v>1</v>
      </c>
      <c r="AL6" s="55"/>
      <c r="AM6" s="138">
        <v>132.49999999999997</v>
      </c>
      <c r="AN6" s="128">
        <v>662.5</v>
      </c>
      <c r="AP6" s="317" t="s">
        <v>519</v>
      </c>
      <c r="AQ6" s="318"/>
      <c r="AR6" s="370" t="s">
        <v>2</v>
      </c>
      <c r="AS6" s="50" t="s">
        <v>1</v>
      </c>
      <c r="AT6" s="55"/>
      <c r="AU6" s="138">
        <v>157.5</v>
      </c>
      <c r="AV6" s="128">
        <v>787.5</v>
      </c>
      <c r="AX6" s="317" t="s">
        <v>519</v>
      </c>
      <c r="AY6" s="318"/>
      <c r="AZ6" s="372" t="s">
        <v>9</v>
      </c>
      <c r="BA6" s="50" t="s">
        <v>1</v>
      </c>
      <c r="BB6" s="55"/>
      <c r="BC6" s="138">
        <v>146</v>
      </c>
      <c r="BD6" s="128">
        <v>18250</v>
      </c>
      <c r="BF6" s="317" t="s">
        <v>519</v>
      </c>
      <c r="BG6" s="318"/>
      <c r="BH6" s="370" t="s">
        <v>2</v>
      </c>
      <c r="BI6" s="50" t="s">
        <v>1</v>
      </c>
      <c r="BJ6" s="55"/>
      <c r="BK6" s="51">
        <v>0</v>
      </c>
      <c r="BL6" s="5">
        <v>0</v>
      </c>
      <c r="BM6" s="112"/>
      <c r="BN6" s="317" t="s">
        <v>519</v>
      </c>
      <c r="BO6" s="318"/>
      <c r="BP6" s="370" t="s">
        <v>2</v>
      </c>
      <c r="BQ6" s="50" t="s">
        <v>1</v>
      </c>
      <c r="BR6" s="55"/>
      <c r="BS6" s="51">
        <v>107.5</v>
      </c>
      <c r="BT6" s="5">
        <v>537.5</v>
      </c>
      <c r="BU6" s="209"/>
      <c r="BV6" s="317" t="s">
        <v>519</v>
      </c>
      <c r="BW6" s="318"/>
      <c r="BX6" s="370" t="s">
        <v>2</v>
      </c>
      <c r="BY6" s="50" t="s">
        <v>1</v>
      </c>
      <c r="BZ6" s="55"/>
      <c r="CA6" s="51">
        <v>4.5</v>
      </c>
      <c r="CB6" s="5">
        <v>562.5</v>
      </c>
      <c r="CC6" s="112"/>
      <c r="CD6" s="317" t="s">
        <v>519</v>
      </c>
      <c r="CE6" s="318"/>
      <c r="CF6" s="370" t="s">
        <v>2</v>
      </c>
      <c r="CG6" s="50" t="s">
        <v>1</v>
      </c>
      <c r="CH6" s="55"/>
      <c r="CI6" s="51">
        <v>0</v>
      </c>
      <c r="CJ6" s="5">
        <v>0</v>
      </c>
      <c r="CL6" s="317" t="s">
        <v>519</v>
      </c>
      <c r="CM6" s="318"/>
      <c r="CN6" s="370" t="s">
        <v>2</v>
      </c>
      <c r="CO6" s="50" t="s">
        <v>1</v>
      </c>
      <c r="CP6" s="55"/>
      <c r="CQ6" s="51">
        <v>200</v>
      </c>
      <c r="CR6" s="5">
        <v>1000</v>
      </c>
      <c r="CT6" s="317" t="s">
        <v>519</v>
      </c>
      <c r="CU6" s="318"/>
      <c r="CV6" s="372" t="s">
        <v>2</v>
      </c>
      <c r="CW6" s="50" t="s">
        <v>1</v>
      </c>
      <c r="CX6" s="55"/>
      <c r="CY6" s="51">
        <v>6</v>
      </c>
      <c r="CZ6" s="5">
        <v>750</v>
      </c>
      <c r="DB6" s="382"/>
      <c r="DC6" s="382"/>
      <c r="DD6" s="358"/>
      <c r="DE6" s="111"/>
      <c r="DF6" s="110"/>
      <c r="DG6" s="207"/>
      <c r="DH6" s="108"/>
      <c r="DI6" s="112"/>
      <c r="DJ6" s="382"/>
      <c r="DK6" s="382"/>
      <c r="DL6" s="358"/>
      <c r="DM6" s="111"/>
      <c r="DN6" s="110"/>
      <c r="DO6" s="207"/>
      <c r="DP6" s="108"/>
      <c r="DQ6" s="112"/>
      <c r="DR6" s="382"/>
      <c r="DS6" s="382"/>
      <c r="DT6" s="358"/>
      <c r="DU6" s="111"/>
      <c r="DV6" s="110"/>
      <c r="DW6" s="207"/>
      <c r="DX6" s="108"/>
      <c r="DY6" s="112"/>
      <c r="DZ6" s="382"/>
      <c r="EA6" s="382"/>
      <c r="EB6" s="358"/>
      <c r="EC6" s="111"/>
      <c r="ED6" s="110"/>
      <c r="EE6" s="207"/>
      <c r="EF6" s="108"/>
      <c r="EG6" s="112"/>
      <c r="EH6" s="382"/>
      <c r="EI6" s="382"/>
      <c r="EJ6" s="358"/>
      <c r="EK6" s="111"/>
      <c r="EL6" s="110"/>
      <c r="EM6" s="207"/>
      <c r="EN6" s="108"/>
      <c r="EO6" s="112"/>
      <c r="EP6" s="382"/>
      <c r="EQ6" s="382"/>
      <c r="ER6" s="358"/>
      <c r="ES6" s="111"/>
      <c r="ET6" s="110"/>
      <c r="EU6" s="207"/>
      <c r="EV6" s="108"/>
      <c r="EW6" s="112"/>
      <c r="EX6" s="382"/>
      <c r="EY6" s="382"/>
      <c r="EZ6" s="358"/>
      <c r="FA6" s="111"/>
      <c r="FB6" s="110"/>
      <c r="FC6" s="207"/>
      <c r="FD6" s="108"/>
      <c r="FE6" s="112"/>
      <c r="FF6" s="382"/>
      <c r="FG6" s="382"/>
      <c r="FH6" s="358"/>
      <c r="FI6" s="111"/>
      <c r="FJ6" s="110"/>
      <c r="FK6" s="207"/>
      <c r="FL6" s="108"/>
      <c r="FM6" s="112"/>
      <c r="FN6" s="382"/>
      <c r="FO6" s="382"/>
      <c r="FP6" s="358"/>
      <c r="FQ6" s="111"/>
      <c r="FR6" s="110"/>
      <c r="FS6" s="207"/>
      <c r="FT6" s="108"/>
      <c r="FU6" s="112"/>
      <c r="FV6" s="382"/>
      <c r="FW6" s="382"/>
      <c r="FX6" s="358"/>
      <c r="FY6" s="111"/>
      <c r="FZ6" s="110"/>
      <c r="GA6" s="207"/>
      <c r="GB6" s="108"/>
      <c r="GC6" s="112"/>
      <c r="GD6" s="382"/>
      <c r="GE6" s="382"/>
      <c r="GF6" s="358"/>
      <c r="GG6" s="111"/>
      <c r="GH6" s="110"/>
      <c r="GI6" s="207"/>
      <c r="GJ6" s="108"/>
      <c r="GK6" s="112"/>
      <c r="GL6" s="382"/>
      <c r="GM6" s="382"/>
      <c r="GN6" s="358"/>
      <c r="GO6" s="111"/>
      <c r="GP6" s="110"/>
      <c r="GQ6" s="207"/>
      <c r="GR6" s="108"/>
      <c r="GS6" s="112"/>
      <c r="GT6" s="382"/>
      <c r="GU6" s="382"/>
      <c r="GV6" s="358"/>
      <c r="GW6" s="111"/>
      <c r="GX6" s="110"/>
      <c r="GY6" s="207"/>
      <c r="GZ6" s="108"/>
      <c r="HA6" s="112"/>
      <c r="HB6" s="382"/>
      <c r="HC6" s="382"/>
      <c r="HD6" s="358"/>
      <c r="HE6" s="111"/>
      <c r="HF6" s="110"/>
      <c r="HG6" s="207"/>
      <c r="HH6" s="108"/>
      <c r="HI6" s="112"/>
      <c r="HJ6" s="382"/>
      <c r="HK6" s="382"/>
      <c r="HL6" s="358"/>
      <c r="HM6" s="111"/>
      <c r="HN6" s="110"/>
      <c r="HO6" s="207"/>
      <c r="HP6" s="108"/>
    </row>
    <row r="7" spans="1:224" ht="24" customHeight="1" thickBot="1" x14ac:dyDescent="0.3">
      <c r="A7" s="112"/>
      <c r="B7" s="319"/>
      <c r="C7" s="320"/>
      <c r="D7" s="373"/>
      <c r="E7" s="54" t="s">
        <v>3</v>
      </c>
      <c r="F7" s="56"/>
      <c r="G7" s="52">
        <v>1.2</v>
      </c>
      <c r="H7" s="3">
        <v>210</v>
      </c>
      <c r="I7" s="112"/>
      <c r="J7" s="319"/>
      <c r="K7" s="320"/>
      <c r="L7" s="371"/>
      <c r="M7" s="54" t="s">
        <v>3</v>
      </c>
      <c r="N7" s="56"/>
      <c r="O7" s="137">
        <v>2.2000000000000002</v>
      </c>
      <c r="P7" s="129">
        <v>660</v>
      </c>
      <c r="Q7" s="112"/>
      <c r="R7" s="319"/>
      <c r="S7" s="320"/>
      <c r="T7" s="371"/>
      <c r="U7" s="54" t="s">
        <v>3</v>
      </c>
      <c r="V7" s="56"/>
      <c r="W7" s="137">
        <v>22</v>
      </c>
      <c r="X7" s="129">
        <v>6600</v>
      </c>
      <c r="Y7" s="112"/>
      <c r="Z7" s="319"/>
      <c r="AA7" s="320"/>
      <c r="AB7" s="371"/>
      <c r="AC7" s="54" t="s">
        <v>3</v>
      </c>
      <c r="AD7" s="56"/>
      <c r="AE7" s="137">
        <v>25</v>
      </c>
      <c r="AF7" s="129">
        <v>4375</v>
      </c>
      <c r="AH7" s="319"/>
      <c r="AI7" s="320"/>
      <c r="AJ7" s="371"/>
      <c r="AK7" s="54" t="s">
        <v>3</v>
      </c>
      <c r="AL7" s="56"/>
      <c r="AM7" s="137">
        <v>1.5</v>
      </c>
      <c r="AN7" s="129">
        <v>450</v>
      </c>
      <c r="AP7" s="319"/>
      <c r="AQ7" s="320"/>
      <c r="AR7" s="371"/>
      <c r="AS7" s="54" t="s">
        <v>3</v>
      </c>
      <c r="AT7" s="56"/>
      <c r="AU7" s="137">
        <v>1.2</v>
      </c>
      <c r="AV7" s="129">
        <v>360</v>
      </c>
      <c r="AX7" s="319"/>
      <c r="AY7" s="320"/>
      <c r="AZ7" s="373"/>
      <c r="BA7" s="54" t="s">
        <v>3</v>
      </c>
      <c r="BB7" s="56"/>
      <c r="BC7" s="137">
        <v>146</v>
      </c>
      <c r="BD7" s="129">
        <v>25550</v>
      </c>
      <c r="BF7" s="319"/>
      <c r="BG7" s="320"/>
      <c r="BH7" s="371"/>
      <c r="BI7" s="54" t="s">
        <v>3</v>
      </c>
      <c r="BJ7" s="56"/>
      <c r="BK7" s="52">
        <v>0</v>
      </c>
      <c r="BL7" s="3">
        <v>0</v>
      </c>
      <c r="BM7" s="112"/>
      <c r="BN7" s="319"/>
      <c r="BO7" s="320"/>
      <c r="BP7" s="371"/>
      <c r="BQ7" s="54" t="s">
        <v>3</v>
      </c>
      <c r="BR7" s="56"/>
      <c r="BS7" s="52">
        <v>8</v>
      </c>
      <c r="BT7" s="3">
        <v>1400</v>
      </c>
      <c r="BU7" s="209"/>
      <c r="BV7" s="319"/>
      <c r="BW7" s="320"/>
      <c r="BX7" s="371"/>
      <c r="BY7" s="54" t="s">
        <v>3</v>
      </c>
      <c r="BZ7" s="56"/>
      <c r="CA7" s="52">
        <v>4.5</v>
      </c>
      <c r="CB7" s="3">
        <v>787.5</v>
      </c>
      <c r="CC7" s="112"/>
      <c r="CD7" s="319"/>
      <c r="CE7" s="320"/>
      <c r="CF7" s="371"/>
      <c r="CG7" s="54" t="s">
        <v>3</v>
      </c>
      <c r="CH7" s="56"/>
      <c r="CI7" s="52">
        <v>0</v>
      </c>
      <c r="CJ7" s="3">
        <v>0</v>
      </c>
      <c r="CL7" s="319"/>
      <c r="CM7" s="320"/>
      <c r="CN7" s="371"/>
      <c r="CO7" s="54" t="s">
        <v>3</v>
      </c>
      <c r="CP7" s="56"/>
      <c r="CQ7" s="52">
        <v>7</v>
      </c>
      <c r="CR7" s="3">
        <v>1225</v>
      </c>
      <c r="CT7" s="319"/>
      <c r="CU7" s="320"/>
      <c r="CV7" s="373"/>
      <c r="CW7" s="54" t="s">
        <v>3</v>
      </c>
      <c r="CX7" s="56"/>
      <c r="CY7" s="52">
        <v>6</v>
      </c>
      <c r="CZ7" s="3">
        <v>1050</v>
      </c>
      <c r="DB7" s="382"/>
      <c r="DC7" s="382"/>
      <c r="DD7" s="358"/>
      <c r="DE7" s="111"/>
      <c r="DF7" s="110"/>
      <c r="DG7" s="207"/>
      <c r="DH7" s="108"/>
      <c r="DI7" s="112"/>
      <c r="DJ7" s="382"/>
      <c r="DK7" s="382"/>
      <c r="DL7" s="358"/>
      <c r="DM7" s="111"/>
      <c r="DN7" s="110"/>
      <c r="DO7" s="207"/>
      <c r="DP7" s="108"/>
      <c r="DQ7" s="112"/>
      <c r="DR7" s="382"/>
      <c r="DS7" s="382"/>
      <c r="DT7" s="358"/>
      <c r="DU7" s="111"/>
      <c r="DV7" s="110"/>
      <c r="DW7" s="207"/>
      <c r="DX7" s="108"/>
      <c r="DY7" s="112"/>
      <c r="DZ7" s="382"/>
      <c r="EA7" s="382"/>
      <c r="EB7" s="358"/>
      <c r="EC7" s="111"/>
      <c r="ED7" s="110"/>
      <c r="EE7" s="207"/>
      <c r="EF7" s="108"/>
      <c r="EG7" s="112"/>
      <c r="EH7" s="382"/>
      <c r="EI7" s="382"/>
      <c r="EJ7" s="358"/>
      <c r="EK7" s="111"/>
      <c r="EL7" s="110"/>
      <c r="EM7" s="207"/>
      <c r="EN7" s="108"/>
      <c r="EO7" s="112"/>
      <c r="EP7" s="382"/>
      <c r="EQ7" s="382"/>
      <c r="ER7" s="358"/>
      <c r="ES7" s="111"/>
      <c r="ET7" s="110"/>
      <c r="EU7" s="207"/>
      <c r="EV7" s="108"/>
      <c r="EW7" s="112"/>
      <c r="EX7" s="382"/>
      <c r="EY7" s="382"/>
      <c r="EZ7" s="358"/>
      <c r="FA7" s="111"/>
      <c r="FB7" s="110"/>
      <c r="FC7" s="207"/>
      <c r="FD7" s="108"/>
      <c r="FE7" s="112"/>
      <c r="FF7" s="382"/>
      <c r="FG7" s="382"/>
      <c r="FH7" s="358"/>
      <c r="FI7" s="111"/>
      <c r="FJ7" s="110"/>
      <c r="FK7" s="207"/>
      <c r="FL7" s="108"/>
      <c r="FM7" s="112"/>
      <c r="FN7" s="382"/>
      <c r="FO7" s="382"/>
      <c r="FP7" s="358"/>
      <c r="FQ7" s="111"/>
      <c r="FR7" s="110"/>
      <c r="FS7" s="207"/>
      <c r="FT7" s="108"/>
      <c r="FU7" s="112"/>
      <c r="FV7" s="382"/>
      <c r="FW7" s="382"/>
      <c r="FX7" s="358"/>
      <c r="FY7" s="111"/>
      <c r="FZ7" s="110"/>
      <c r="GA7" s="207"/>
      <c r="GB7" s="108"/>
      <c r="GC7" s="112"/>
      <c r="GD7" s="382"/>
      <c r="GE7" s="382"/>
      <c r="GF7" s="358"/>
      <c r="GG7" s="111"/>
      <c r="GH7" s="110"/>
      <c r="GI7" s="207"/>
      <c r="GJ7" s="108"/>
      <c r="GK7" s="112"/>
      <c r="GL7" s="382"/>
      <c r="GM7" s="382"/>
      <c r="GN7" s="358"/>
      <c r="GO7" s="111"/>
      <c r="GP7" s="110"/>
      <c r="GQ7" s="207"/>
      <c r="GR7" s="108"/>
      <c r="GS7" s="112"/>
      <c r="GT7" s="382"/>
      <c r="GU7" s="382"/>
      <c r="GV7" s="358"/>
      <c r="GW7" s="111"/>
      <c r="GX7" s="110"/>
      <c r="GY7" s="207"/>
      <c r="GZ7" s="108"/>
      <c r="HA7" s="112"/>
      <c r="HB7" s="382"/>
      <c r="HC7" s="382"/>
      <c r="HD7" s="358"/>
      <c r="HE7" s="111"/>
      <c r="HF7" s="110"/>
      <c r="HG7" s="207"/>
      <c r="HH7" s="108"/>
      <c r="HI7" s="112"/>
      <c r="HJ7" s="382"/>
      <c r="HK7" s="382"/>
      <c r="HL7" s="358"/>
      <c r="HM7" s="111"/>
      <c r="HN7" s="110"/>
      <c r="HO7" s="207"/>
      <c r="HP7" s="108"/>
    </row>
    <row r="9" spans="1:224" s="105" customFormat="1" x14ac:dyDescent="0.25">
      <c r="B9" s="107" t="s">
        <v>118</v>
      </c>
      <c r="F9" s="106"/>
      <c r="J9" s="107"/>
      <c r="N9" s="106"/>
      <c r="R9" s="107"/>
      <c r="V9" s="106"/>
    </row>
    <row r="10" spans="1:224" ht="15.75" thickBot="1" x14ac:dyDescent="0.3">
      <c r="B10" s="11" t="s">
        <v>524</v>
      </c>
      <c r="J10" s="11"/>
      <c r="R10" s="11"/>
    </row>
    <row r="11" spans="1:224" s="172" customFormat="1" ht="19.5" thickBot="1" x14ac:dyDescent="0.35">
      <c r="A11" s="170"/>
      <c r="B11" s="403" t="s">
        <v>354</v>
      </c>
      <c r="C11" s="404"/>
      <c r="D11" s="404"/>
      <c r="E11" s="404"/>
      <c r="F11" s="404"/>
      <c r="G11" s="404"/>
      <c r="H11" s="405"/>
      <c r="I11" s="170"/>
      <c r="J11" s="399" t="s">
        <v>336</v>
      </c>
      <c r="K11" s="400"/>
      <c r="L11" s="400"/>
      <c r="M11" s="400"/>
      <c r="N11" s="400"/>
      <c r="O11" s="400"/>
      <c r="P11" s="401"/>
      <c r="Q11" s="171"/>
      <c r="R11" s="399" t="s">
        <v>337</v>
      </c>
      <c r="S11" s="400"/>
      <c r="T11" s="400"/>
      <c r="U11" s="400"/>
      <c r="V11" s="400"/>
      <c r="W11" s="400"/>
      <c r="X11" s="401"/>
      <c r="Y11" s="171"/>
      <c r="Z11" s="399" t="s">
        <v>341</v>
      </c>
      <c r="AA11" s="400"/>
      <c r="AB11" s="400"/>
      <c r="AC11" s="400"/>
      <c r="AD11" s="400"/>
      <c r="AE11" s="400"/>
      <c r="AF11" s="401"/>
      <c r="AH11" s="399" t="s">
        <v>344</v>
      </c>
      <c r="AI11" s="400"/>
      <c r="AJ11" s="400"/>
      <c r="AK11" s="400"/>
      <c r="AL11" s="400"/>
      <c r="AM11" s="400"/>
      <c r="AN11" s="401"/>
      <c r="AP11" s="399" t="s">
        <v>348</v>
      </c>
      <c r="AQ11" s="400"/>
      <c r="AR11" s="400"/>
      <c r="AS11" s="400"/>
      <c r="AT11" s="400"/>
      <c r="AU11" s="400"/>
      <c r="AV11" s="401"/>
      <c r="AX11" s="399" t="s">
        <v>357</v>
      </c>
      <c r="AY11" s="400"/>
      <c r="AZ11" s="400"/>
      <c r="BA11" s="400"/>
      <c r="BB11" s="400"/>
      <c r="BC11" s="400"/>
      <c r="BD11" s="401"/>
      <c r="BF11" s="399" t="s">
        <v>16</v>
      </c>
      <c r="BG11" s="400"/>
      <c r="BH11" s="400"/>
      <c r="BI11" s="400"/>
      <c r="BJ11" s="400"/>
      <c r="BK11" s="400"/>
      <c r="BL11" s="401"/>
      <c r="BN11" s="399" t="s">
        <v>127</v>
      </c>
      <c r="BO11" s="400"/>
      <c r="BP11" s="400"/>
      <c r="BQ11" s="400"/>
      <c r="BR11" s="400"/>
      <c r="BS11" s="400"/>
      <c r="BT11" s="401"/>
      <c r="BV11" s="399" t="s">
        <v>358</v>
      </c>
      <c r="BW11" s="400"/>
      <c r="BX11" s="400"/>
      <c r="BY11" s="400"/>
      <c r="BZ11" s="400"/>
      <c r="CA11" s="400"/>
      <c r="CB11" s="401"/>
      <c r="CD11" s="399" t="s">
        <v>356</v>
      </c>
      <c r="CE11" s="400"/>
      <c r="CF11" s="400"/>
      <c r="CG11" s="400"/>
      <c r="CH11" s="400"/>
      <c r="CI11" s="400"/>
      <c r="CJ11" s="401"/>
      <c r="CL11" s="399" t="s">
        <v>340</v>
      </c>
      <c r="CM11" s="400"/>
      <c r="CN11" s="400"/>
      <c r="CO11" s="400"/>
      <c r="CP11" s="400"/>
      <c r="CQ11" s="400"/>
      <c r="CR11" s="401"/>
      <c r="CT11" s="399" t="s">
        <v>113</v>
      </c>
      <c r="CU11" s="400"/>
      <c r="CV11" s="400"/>
      <c r="CW11" s="400"/>
      <c r="CX11" s="400"/>
      <c r="CY11" s="400"/>
      <c r="CZ11" s="401"/>
      <c r="DB11" s="399" t="s">
        <v>534</v>
      </c>
      <c r="DC11" s="400"/>
      <c r="DD11" s="400"/>
      <c r="DE11" s="400"/>
      <c r="DF11" s="400"/>
      <c r="DG11" s="400"/>
      <c r="DH11" s="401"/>
      <c r="DJ11" s="399" t="s">
        <v>89</v>
      </c>
      <c r="DK11" s="400"/>
      <c r="DL11" s="400"/>
      <c r="DM11" s="400"/>
      <c r="DN11" s="400"/>
      <c r="DO11" s="400"/>
      <c r="DP11" s="401"/>
      <c r="DR11" s="399" t="s">
        <v>115</v>
      </c>
      <c r="DS11" s="400"/>
      <c r="DT11" s="400"/>
      <c r="DU11" s="400"/>
      <c r="DV11" s="400"/>
      <c r="DW11" s="400"/>
      <c r="DX11" s="401"/>
      <c r="DZ11" s="399" t="s">
        <v>535</v>
      </c>
      <c r="EA11" s="400"/>
      <c r="EB11" s="400"/>
      <c r="EC11" s="400"/>
      <c r="ED11" s="400"/>
      <c r="EE11" s="400"/>
      <c r="EF11" s="401"/>
      <c r="EH11" s="399" t="s">
        <v>536</v>
      </c>
      <c r="EI11" s="400"/>
      <c r="EJ11" s="400"/>
      <c r="EK11" s="400"/>
      <c r="EL11" s="400"/>
      <c r="EM11" s="400"/>
      <c r="EN11" s="401"/>
      <c r="EP11" s="399" t="s">
        <v>355</v>
      </c>
      <c r="EQ11" s="400"/>
      <c r="ER11" s="400"/>
      <c r="ES11" s="400"/>
      <c r="ET11" s="400"/>
      <c r="EU11" s="400"/>
      <c r="EV11" s="401"/>
      <c r="EX11" s="399" t="s">
        <v>537</v>
      </c>
      <c r="EY11" s="400"/>
      <c r="EZ11" s="400"/>
      <c r="FA11" s="400"/>
      <c r="FB11" s="400"/>
      <c r="FC11" s="400"/>
      <c r="FD11" s="401"/>
      <c r="FF11" s="399" t="s">
        <v>538</v>
      </c>
      <c r="FG11" s="400"/>
      <c r="FH11" s="400"/>
      <c r="FI11" s="400"/>
      <c r="FJ11" s="400"/>
      <c r="FK11" s="400"/>
      <c r="FL11" s="401"/>
      <c r="FN11" s="399" t="s">
        <v>338</v>
      </c>
      <c r="FO11" s="400"/>
      <c r="FP11" s="400"/>
      <c r="FQ11" s="400"/>
      <c r="FR11" s="400"/>
      <c r="FS11" s="400"/>
      <c r="FT11" s="401"/>
      <c r="FV11" s="399" t="s">
        <v>539</v>
      </c>
      <c r="FW11" s="400"/>
      <c r="FX11" s="400"/>
      <c r="FY11" s="400"/>
      <c r="FZ11" s="400"/>
      <c r="GA11" s="400"/>
      <c r="GB11" s="401"/>
      <c r="GD11" s="399" t="s">
        <v>540</v>
      </c>
      <c r="GE11" s="400"/>
      <c r="GF11" s="400"/>
      <c r="GG11" s="400"/>
      <c r="GH11" s="400"/>
      <c r="GI11" s="400"/>
      <c r="GJ11" s="401"/>
      <c r="GL11" s="399" t="s">
        <v>541</v>
      </c>
      <c r="GM11" s="400"/>
      <c r="GN11" s="400"/>
      <c r="GO11" s="400"/>
      <c r="GP11" s="400"/>
      <c r="GQ11" s="400"/>
      <c r="GR11" s="401"/>
      <c r="GT11" s="399" t="s">
        <v>347</v>
      </c>
      <c r="GU11" s="400"/>
      <c r="GV11" s="400"/>
      <c r="GW11" s="400"/>
      <c r="GX11" s="400"/>
      <c r="GY11" s="400"/>
      <c r="GZ11" s="401"/>
      <c r="HB11" s="399" t="s">
        <v>346</v>
      </c>
      <c r="HC11" s="400"/>
      <c r="HD11" s="400"/>
      <c r="HE11" s="400"/>
      <c r="HF11" s="400"/>
      <c r="HG11" s="400"/>
      <c r="HH11" s="401"/>
      <c r="HJ11" s="399" t="s">
        <v>542</v>
      </c>
      <c r="HK11" s="400"/>
      <c r="HL11" s="400"/>
      <c r="HM11" s="400"/>
      <c r="HN11" s="400"/>
      <c r="HO11" s="400"/>
      <c r="HP11" s="401"/>
    </row>
    <row r="12" spans="1:224" s="44" customFormat="1" ht="72" customHeight="1" thickBot="1" x14ac:dyDescent="0.3">
      <c r="B12" s="291" t="s">
        <v>0</v>
      </c>
      <c r="C12" s="296"/>
      <c r="D12" s="280" t="s">
        <v>11</v>
      </c>
      <c r="E12" s="292"/>
      <c r="F12" s="42" t="s">
        <v>23</v>
      </c>
      <c r="G12" s="42" t="s">
        <v>10</v>
      </c>
      <c r="H12" s="48" t="s">
        <v>91</v>
      </c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Q12" s="150"/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Y12" s="150"/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291" t="s">
        <v>0</v>
      </c>
      <c r="BO12" s="296"/>
      <c r="BP12" s="280" t="s">
        <v>11</v>
      </c>
      <c r="BQ12" s="292"/>
      <c r="BR12" s="42" t="s">
        <v>23</v>
      </c>
      <c r="BS12" s="42" t="s">
        <v>10</v>
      </c>
      <c r="BT12" s="48" t="s">
        <v>91</v>
      </c>
      <c r="BV12" s="291" t="s">
        <v>0</v>
      </c>
      <c r="BW12" s="296"/>
      <c r="BX12" s="280" t="s">
        <v>11</v>
      </c>
      <c r="BY12" s="292"/>
      <c r="BZ12" s="42" t="s">
        <v>23</v>
      </c>
      <c r="CA12" s="42" t="s">
        <v>10</v>
      </c>
      <c r="CB12" s="48" t="s">
        <v>91</v>
      </c>
      <c r="CD12" s="291" t="s">
        <v>0</v>
      </c>
      <c r="CE12" s="296"/>
      <c r="CF12" s="280" t="s">
        <v>11</v>
      </c>
      <c r="CG12" s="292"/>
      <c r="CH12" s="42" t="s">
        <v>23</v>
      </c>
      <c r="CI12" s="42" t="s">
        <v>10</v>
      </c>
      <c r="CJ12" s="48" t="s">
        <v>91</v>
      </c>
      <c r="CL12" s="291" t="s">
        <v>0</v>
      </c>
      <c r="CM12" s="296"/>
      <c r="CN12" s="280" t="s">
        <v>11</v>
      </c>
      <c r="CO12" s="292"/>
      <c r="CP12" s="42" t="s">
        <v>23</v>
      </c>
      <c r="CQ12" s="42" t="s">
        <v>10</v>
      </c>
      <c r="CR12" s="48" t="s">
        <v>91</v>
      </c>
      <c r="CT12" s="291" t="s">
        <v>0</v>
      </c>
      <c r="CU12" s="296"/>
      <c r="CV12" s="280" t="s">
        <v>11</v>
      </c>
      <c r="CW12" s="292"/>
      <c r="CX12" s="42" t="s">
        <v>23</v>
      </c>
      <c r="CY12" s="42" t="s">
        <v>10</v>
      </c>
      <c r="CZ12" s="48" t="s">
        <v>91</v>
      </c>
      <c r="DB12" s="291" t="s">
        <v>0</v>
      </c>
      <c r="DC12" s="296"/>
      <c r="DD12" s="280" t="s">
        <v>11</v>
      </c>
      <c r="DE12" s="292"/>
      <c r="DF12" s="42" t="s">
        <v>23</v>
      </c>
      <c r="DG12" s="42" t="s">
        <v>10</v>
      </c>
      <c r="DH12" s="48" t="s">
        <v>91</v>
      </c>
      <c r="DJ12" s="291" t="s">
        <v>0</v>
      </c>
      <c r="DK12" s="296"/>
      <c r="DL12" s="280" t="s">
        <v>11</v>
      </c>
      <c r="DM12" s="292"/>
      <c r="DN12" s="42" t="s">
        <v>23</v>
      </c>
      <c r="DO12" s="42" t="s">
        <v>10</v>
      </c>
      <c r="DP12" s="48" t="s">
        <v>91</v>
      </c>
      <c r="DR12" s="291" t="s">
        <v>0</v>
      </c>
      <c r="DS12" s="296"/>
      <c r="DT12" s="280" t="s">
        <v>11</v>
      </c>
      <c r="DU12" s="292"/>
      <c r="DV12" s="42" t="s">
        <v>23</v>
      </c>
      <c r="DW12" s="42" t="s">
        <v>10</v>
      </c>
      <c r="DX12" s="48" t="s">
        <v>91</v>
      </c>
      <c r="DZ12" s="291" t="s">
        <v>0</v>
      </c>
      <c r="EA12" s="296"/>
      <c r="EB12" s="280" t="s">
        <v>11</v>
      </c>
      <c r="EC12" s="292"/>
      <c r="ED12" s="42" t="s">
        <v>23</v>
      </c>
      <c r="EE12" s="42" t="s">
        <v>10</v>
      </c>
      <c r="EF12" s="48" t="s">
        <v>91</v>
      </c>
      <c r="EH12" s="291" t="s">
        <v>0</v>
      </c>
      <c r="EI12" s="296"/>
      <c r="EJ12" s="280" t="s">
        <v>11</v>
      </c>
      <c r="EK12" s="292"/>
      <c r="EL12" s="42" t="s">
        <v>23</v>
      </c>
      <c r="EM12" s="42" t="s">
        <v>10</v>
      </c>
      <c r="EN12" s="48" t="s">
        <v>91</v>
      </c>
      <c r="EP12" s="291" t="s">
        <v>0</v>
      </c>
      <c r="EQ12" s="296"/>
      <c r="ER12" s="280" t="s">
        <v>11</v>
      </c>
      <c r="ES12" s="292"/>
      <c r="ET12" s="42" t="s">
        <v>23</v>
      </c>
      <c r="EU12" s="42" t="s">
        <v>10</v>
      </c>
      <c r="EV12" s="48" t="s">
        <v>91</v>
      </c>
      <c r="EX12" s="291" t="s">
        <v>0</v>
      </c>
      <c r="EY12" s="296"/>
      <c r="EZ12" s="280" t="s">
        <v>11</v>
      </c>
      <c r="FA12" s="292"/>
      <c r="FB12" s="42" t="s">
        <v>23</v>
      </c>
      <c r="FC12" s="42" t="s">
        <v>10</v>
      </c>
      <c r="FD12" s="48" t="s">
        <v>91</v>
      </c>
      <c r="FF12" s="291" t="s">
        <v>0</v>
      </c>
      <c r="FG12" s="296"/>
      <c r="FH12" s="280" t="s">
        <v>11</v>
      </c>
      <c r="FI12" s="292"/>
      <c r="FJ12" s="42" t="s">
        <v>23</v>
      </c>
      <c r="FK12" s="42" t="s">
        <v>10</v>
      </c>
      <c r="FL12" s="48" t="s">
        <v>91</v>
      </c>
      <c r="FN12" s="291" t="s">
        <v>0</v>
      </c>
      <c r="FO12" s="296"/>
      <c r="FP12" s="280" t="s">
        <v>11</v>
      </c>
      <c r="FQ12" s="292"/>
      <c r="FR12" s="42" t="s">
        <v>23</v>
      </c>
      <c r="FS12" s="42" t="s">
        <v>10</v>
      </c>
      <c r="FT12" s="48" t="s">
        <v>91</v>
      </c>
      <c r="FV12" s="291" t="s">
        <v>0</v>
      </c>
      <c r="FW12" s="296"/>
      <c r="FX12" s="280" t="s">
        <v>11</v>
      </c>
      <c r="FY12" s="292"/>
      <c r="FZ12" s="42" t="s">
        <v>23</v>
      </c>
      <c r="GA12" s="42" t="s">
        <v>10</v>
      </c>
      <c r="GB12" s="48" t="s">
        <v>91</v>
      </c>
      <c r="GD12" s="291" t="s">
        <v>0</v>
      </c>
      <c r="GE12" s="296"/>
      <c r="GF12" s="280" t="s">
        <v>11</v>
      </c>
      <c r="GG12" s="292"/>
      <c r="GH12" s="42" t="s">
        <v>23</v>
      </c>
      <c r="GI12" s="42" t="s">
        <v>10</v>
      </c>
      <c r="GJ12" s="48" t="s">
        <v>91</v>
      </c>
      <c r="GL12" s="291" t="s">
        <v>0</v>
      </c>
      <c r="GM12" s="296"/>
      <c r="GN12" s="280" t="s">
        <v>11</v>
      </c>
      <c r="GO12" s="292"/>
      <c r="GP12" s="42" t="s">
        <v>23</v>
      </c>
      <c r="GQ12" s="42" t="s">
        <v>10</v>
      </c>
      <c r="GR12" s="48" t="s">
        <v>91</v>
      </c>
      <c r="GT12" s="291" t="s">
        <v>0</v>
      </c>
      <c r="GU12" s="296"/>
      <c r="GV12" s="280" t="s">
        <v>11</v>
      </c>
      <c r="GW12" s="292"/>
      <c r="GX12" s="42" t="s">
        <v>23</v>
      </c>
      <c r="GY12" s="42" t="s">
        <v>10</v>
      </c>
      <c r="GZ12" s="48" t="s">
        <v>91</v>
      </c>
      <c r="HB12" s="291" t="s">
        <v>0</v>
      </c>
      <c r="HC12" s="296"/>
      <c r="HD12" s="280" t="s">
        <v>11</v>
      </c>
      <c r="HE12" s="292"/>
      <c r="HF12" s="42" t="s">
        <v>23</v>
      </c>
      <c r="HG12" s="42" t="s">
        <v>10</v>
      </c>
      <c r="HH12" s="48" t="s">
        <v>91</v>
      </c>
      <c r="HJ12" s="291" t="s">
        <v>0</v>
      </c>
      <c r="HK12" s="296"/>
      <c r="HL12" s="280" t="s">
        <v>11</v>
      </c>
      <c r="HM12" s="292"/>
      <c r="HN12" s="42" t="s">
        <v>23</v>
      </c>
      <c r="HO12" s="42" t="s">
        <v>10</v>
      </c>
      <c r="HP12" s="48" t="s">
        <v>91</v>
      </c>
    </row>
    <row r="13" spans="1:224" ht="15" customHeight="1" x14ac:dyDescent="0.25">
      <c r="A13" s="13"/>
      <c r="B13" s="376" t="s">
        <v>9</v>
      </c>
      <c r="C13" s="377"/>
      <c r="D13" s="273" t="s">
        <v>526</v>
      </c>
      <c r="E13" s="15" t="s">
        <v>4</v>
      </c>
      <c r="F13" s="16">
        <v>0.8</v>
      </c>
      <c r="G13" s="154">
        <f>F13*125</f>
        <v>100</v>
      </c>
      <c r="H13" s="388" t="s">
        <v>530</v>
      </c>
      <c r="I13" s="13"/>
      <c r="J13" s="359" t="s">
        <v>2</v>
      </c>
      <c r="K13" s="367"/>
      <c r="L13" s="273" t="s">
        <v>526</v>
      </c>
      <c r="M13" s="15" t="s">
        <v>4</v>
      </c>
      <c r="N13" s="16">
        <v>46</v>
      </c>
      <c r="O13" s="152">
        <f>N13*5</f>
        <v>230</v>
      </c>
      <c r="P13" s="283" t="s">
        <v>531</v>
      </c>
      <c r="Q13" s="125"/>
      <c r="R13" s="359" t="s">
        <v>2</v>
      </c>
      <c r="S13" s="367"/>
      <c r="T13" s="273" t="s">
        <v>526</v>
      </c>
      <c r="U13" s="15" t="s">
        <v>4</v>
      </c>
      <c r="V13" s="16">
        <v>100</v>
      </c>
      <c r="W13" s="19">
        <f>V13*5</f>
        <v>500</v>
      </c>
      <c r="X13" s="283" t="s">
        <v>376</v>
      </c>
      <c r="Y13" s="125"/>
      <c r="Z13" s="359" t="s">
        <v>2</v>
      </c>
      <c r="AA13" s="367"/>
      <c r="AB13" s="273" t="s">
        <v>526</v>
      </c>
      <c r="AC13" s="15" t="s">
        <v>4</v>
      </c>
      <c r="AD13" s="16">
        <v>54</v>
      </c>
      <c r="AE13" s="19">
        <f>AD13*5</f>
        <v>270</v>
      </c>
      <c r="AF13" s="283" t="s">
        <v>376</v>
      </c>
      <c r="AH13" s="359" t="s">
        <v>2</v>
      </c>
      <c r="AI13" s="367"/>
      <c r="AJ13" s="273" t="s">
        <v>526</v>
      </c>
      <c r="AK13" s="15" t="s">
        <v>4</v>
      </c>
      <c r="AL13" s="16">
        <v>6.2</v>
      </c>
      <c r="AM13" s="152">
        <f>AL13*5</f>
        <v>31</v>
      </c>
      <c r="AN13" s="388" t="s">
        <v>503</v>
      </c>
      <c r="AP13" s="359" t="s">
        <v>2</v>
      </c>
      <c r="AQ13" s="367"/>
      <c r="AR13" s="273" t="s">
        <v>526</v>
      </c>
      <c r="AS13" s="15" t="s">
        <v>4</v>
      </c>
      <c r="AT13" s="16">
        <v>19.8</v>
      </c>
      <c r="AU13" s="19">
        <f>AT13*5</f>
        <v>99</v>
      </c>
      <c r="AV13" s="283" t="s">
        <v>376</v>
      </c>
      <c r="AX13" s="380" t="s">
        <v>9</v>
      </c>
      <c r="AY13" s="406"/>
      <c r="AZ13" s="273" t="s">
        <v>526</v>
      </c>
      <c r="BA13" s="15" t="s">
        <v>4</v>
      </c>
      <c r="BB13" s="16">
        <v>5.6</v>
      </c>
      <c r="BC13" s="19">
        <f>BB13*125</f>
        <v>700</v>
      </c>
      <c r="BD13" s="283" t="s">
        <v>505</v>
      </c>
      <c r="BF13" s="359" t="s">
        <v>2</v>
      </c>
      <c r="BG13" s="367"/>
      <c r="BH13" s="273" t="s">
        <v>526</v>
      </c>
      <c r="BI13" s="15" t="s">
        <v>4</v>
      </c>
      <c r="BJ13" s="16">
        <v>24</v>
      </c>
      <c r="BK13" s="19">
        <f>BJ13*5</f>
        <v>120</v>
      </c>
      <c r="BL13" s="283" t="s">
        <v>234</v>
      </c>
      <c r="BN13" s="359" t="s">
        <v>2</v>
      </c>
      <c r="BO13" s="367"/>
      <c r="BP13" s="273" t="s">
        <v>526</v>
      </c>
      <c r="BQ13" s="15" t="s">
        <v>4</v>
      </c>
      <c r="BR13" s="16">
        <v>9.6</v>
      </c>
      <c r="BS13" s="19">
        <f>BR13*5</f>
        <v>48</v>
      </c>
      <c r="BT13" s="283" t="s">
        <v>234</v>
      </c>
      <c r="BV13" s="380" t="s">
        <v>9</v>
      </c>
      <c r="BW13" s="406"/>
      <c r="BX13" s="412" t="s">
        <v>526</v>
      </c>
      <c r="BY13" s="173" t="s">
        <v>4</v>
      </c>
      <c r="BZ13" s="151">
        <v>3</v>
      </c>
      <c r="CA13" s="152">
        <f>SUM(BZ13)*125</f>
        <v>375</v>
      </c>
      <c r="CB13" s="388" t="s">
        <v>279</v>
      </c>
      <c r="CD13" s="359" t="s">
        <v>2</v>
      </c>
      <c r="CE13" s="367"/>
      <c r="CF13" s="273" t="s">
        <v>526</v>
      </c>
      <c r="CG13" s="15" t="s">
        <v>4</v>
      </c>
      <c r="CH13" s="16">
        <v>20</v>
      </c>
      <c r="CI13" s="19">
        <f>CH13*5</f>
        <v>100</v>
      </c>
      <c r="CJ13" s="283" t="s">
        <v>532</v>
      </c>
      <c r="CL13" s="359" t="s">
        <v>2</v>
      </c>
      <c r="CM13" s="367"/>
      <c r="CN13" s="273" t="s">
        <v>526</v>
      </c>
      <c r="CO13" s="15" t="s">
        <v>4</v>
      </c>
      <c r="CP13" s="16">
        <v>32.700000000000003</v>
      </c>
      <c r="CQ13" s="19">
        <f>CP13*5</f>
        <v>163.5</v>
      </c>
      <c r="CR13" s="283" t="s">
        <v>533</v>
      </c>
      <c r="CT13" s="380" t="s">
        <v>9</v>
      </c>
      <c r="CU13" s="406"/>
      <c r="CV13" s="393" t="s">
        <v>526</v>
      </c>
      <c r="CW13" s="162" t="s">
        <v>4</v>
      </c>
      <c r="CX13" s="139"/>
      <c r="CY13" s="140"/>
      <c r="CZ13" s="390"/>
      <c r="DB13" s="359" t="s">
        <v>2</v>
      </c>
      <c r="DC13" s="367"/>
      <c r="DD13" s="273" t="s">
        <v>526</v>
      </c>
      <c r="DE13" s="15" t="s">
        <v>4</v>
      </c>
      <c r="DF13" s="16">
        <v>1</v>
      </c>
      <c r="DG13" s="19">
        <f>DF13*5</f>
        <v>5</v>
      </c>
      <c r="DH13" s="283" t="s">
        <v>544</v>
      </c>
      <c r="DJ13" s="359" t="s">
        <v>2</v>
      </c>
      <c r="DK13" s="367"/>
      <c r="DL13" s="273" t="s">
        <v>526</v>
      </c>
      <c r="DM13" s="15" t="s">
        <v>4</v>
      </c>
      <c r="DN13" s="16">
        <v>50</v>
      </c>
      <c r="DO13" s="19">
        <f t="shared" ref="DO13:DO19" si="0">DN13*5</f>
        <v>250</v>
      </c>
      <c r="DP13" s="283" t="s">
        <v>545</v>
      </c>
      <c r="DR13" s="359" t="s">
        <v>2</v>
      </c>
      <c r="DS13" s="367"/>
      <c r="DT13" s="393" t="s">
        <v>526</v>
      </c>
      <c r="DU13" s="162" t="s">
        <v>4</v>
      </c>
      <c r="DV13" s="139"/>
      <c r="DW13" s="140"/>
      <c r="DX13" s="390"/>
      <c r="DZ13" s="380" t="s">
        <v>9</v>
      </c>
      <c r="EA13" s="406"/>
      <c r="EB13" s="393" t="s">
        <v>526</v>
      </c>
      <c r="EC13" s="162" t="s">
        <v>4</v>
      </c>
      <c r="ED13" s="139"/>
      <c r="EE13" s="140"/>
      <c r="EF13" s="423"/>
      <c r="EH13" s="380" t="s">
        <v>9</v>
      </c>
      <c r="EI13" s="406"/>
      <c r="EJ13" s="393" t="s">
        <v>526</v>
      </c>
      <c r="EK13" s="162" t="s">
        <v>4</v>
      </c>
      <c r="EL13" s="139"/>
      <c r="EM13" s="140"/>
      <c r="EN13" s="390"/>
      <c r="EP13" s="380" t="s">
        <v>9</v>
      </c>
      <c r="EQ13" s="406"/>
      <c r="ER13" s="273" t="s">
        <v>526</v>
      </c>
      <c r="ES13" s="15" t="s">
        <v>4</v>
      </c>
      <c r="ET13" s="16">
        <v>0.5</v>
      </c>
      <c r="EU13" s="19">
        <f>ET13*125</f>
        <v>62.5</v>
      </c>
      <c r="EV13" s="283" t="s">
        <v>205</v>
      </c>
      <c r="EX13" s="380" t="s">
        <v>9</v>
      </c>
      <c r="EY13" s="406"/>
      <c r="EZ13" s="273" t="s">
        <v>526</v>
      </c>
      <c r="FA13" s="15" t="s">
        <v>4</v>
      </c>
      <c r="FB13" s="16">
        <v>2.6</v>
      </c>
      <c r="FC13" s="19">
        <f>FB13*125</f>
        <v>325</v>
      </c>
      <c r="FD13" s="283" t="s">
        <v>543</v>
      </c>
      <c r="FF13" s="380" t="s">
        <v>9</v>
      </c>
      <c r="FG13" s="406"/>
      <c r="FH13" s="273" t="s">
        <v>526</v>
      </c>
      <c r="FI13" s="15" t="s">
        <v>4</v>
      </c>
      <c r="FJ13" s="16">
        <v>0.6</v>
      </c>
      <c r="FK13" s="19">
        <f t="shared" ref="FK13:FK18" si="1">FJ13*125</f>
        <v>75</v>
      </c>
      <c r="FL13" s="283" t="s">
        <v>550</v>
      </c>
      <c r="FN13" s="359" t="s">
        <v>2</v>
      </c>
      <c r="FO13" s="367"/>
      <c r="FP13" s="273" t="s">
        <v>526</v>
      </c>
      <c r="FQ13" s="15" t="s">
        <v>4</v>
      </c>
      <c r="FR13" s="16">
        <v>5</v>
      </c>
      <c r="FS13" s="19">
        <f t="shared" ref="FS13:FS26" si="2">FR13*5</f>
        <v>25</v>
      </c>
      <c r="FT13" s="283" t="s">
        <v>551</v>
      </c>
      <c r="FV13" s="359" t="s">
        <v>2</v>
      </c>
      <c r="FW13" s="367"/>
      <c r="FX13" s="273" t="s">
        <v>526</v>
      </c>
      <c r="FY13" s="15" t="s">
        <v>4</v>
      </c>
      <c r="FZ13" s="16">
        <v>7</v>
      </c>
      <c r="GA13" s="19">
        <f t="shared" ref="GA13:GA18" si="3">FZ13*5</f>
        <v>35</v>
      </c>
      <c r="GB13" s="283" t="s">
        <v>552</v>
      </c>
      <c r="GD13" s="359" t="s">
        <v>2</v>
      </c>
      <c r="GE13" s="367"/>
      <c r="GF13" s="273" t="s">
        <v>526</v>
      </c>
      <c r="GG13" s="15" t="s">
        <v>4</v>
      </c>
      <c r="GH13" s="16">
        <v>6</v>
      </c>
      <c r="GI13" s="19">
        <f t="shared" ref="GI13:GI40" si="4">GH13*5</f>
        <v>30</v>
      </c>
      <c r="GJ13" s="283" t="s">
        <v>238</v>
      </c>
      <c r="GL13" s="380" t="s">
        <v>9</v>
      </c>
      <c r="GM13" s="406"/>
      <c r="GN13" s="273" t="s">
        <v>526</v>
      </c>
      <c r="GO13" s="15" t="s">
        <v>4</v>
      </c>
      <c r="GP13" s="16">
        <v>1.6</v>
      </c>
      <c r="GQ13" s="19">
        <f>GP13*125</f>
        <v>200</v>
      </c>
      <c r="GR13" s="283" t="s">
        <v>553</v>
      </c>
      <c r="GT13" s="359" t="s">
        <v>2</v>
      </c>
      <c r="GU13" s="367"/>
      <c r="GV13" s="273" t="s">
        <v>526</v>
      </c>
      <c r="GW13" s="15" t="s">
        <v>4</v>
      </c>
      <c r="GX13" s="16">
        <v>1.8</v>
      </c>
      <c r="GY13" s="19">
        <f t="shared" ref="GY13:GY40" si="5">GX13*5</f>
        <v>9</v>
      </c>
      <c r="GZ13" s="283" t="s">
        <v>241</v>
      </c>
      <c r="HB13" s="359" t="s">
        <v>2</v>
      </c>
      <c r="HC13" s="367"/>
      <c r="HD13" s="273" t="s">
        <v>526</v>
      </c>
      <c r="HE13" s="15" t="s">
        <v>4</v>
      </c>
      <c r="HF13" s="16">
        <v>9.3000000000000007</v>
      </c>
      <c r="HG13" s="19">
        <f t="shared" ref="HG13:HG40" si="6">HF13*5</f>
        <v>46.5</v>
      </c>
      <c r="HH13" s="283" t="s">
        <v>546</v>
      </c>
      <c r="HJ13" s="359" t="s">
        <v>2</v>
      </c>
      <c r="HK13" s="367"/>
      <c r="HL13" s="393" t="s">
        <v>526</v>
      </c>
      <c r="HM13" s="162" t="s">
        <v>4</v>
      </c>
      <c r="HN13" s="139"/>
      <c r="HO13" s="140"/>
      <c r="HP13" s="390"/>
    </row>
    <row r="14" spans="1:224" ht="15" customHeight="1" x14ac:dyDescent="0.25">
      <c r="A14" s="13"/>
      <c r="B14" s="376"/>
      <c r="C14" s="377"/>
      <c r="D14" s="274"/>
      <c r="E14" s="21" t="s">
        <v>5</v>
      </c>
      <c r="F14" s="83">
        <v>0.8</v>
      </c>
      <c r="G14" s="154">
        <f>F14*125</f>
        <v>100</v>
      </c>
      <c r="H14" s="388"/>
      <c r="I14" s="13"/>
      <c r="J14" s="361"/>
      <c r="K14" s="368"/>
      <c r="L14" s="274"/>
      <c r="M14" s="21" t="s">
        <v>5</v>
      </c>
      <c r="N14" s="83">
        <v>46</v>
      </c>
      <c r="O14" s="154">
        <f t="shared" ref="O14:O20" si="7">N14*5</f>
        <v>230</v>
      </c>
      <c r="P14" s="283"/>
      <c r="Q14" s="125"/>
      <c r="R14" s="361"/>
      <c r="S14" s="368"/>
      <c r="T14" s="274"/>
      <c r="U14" s="21" t="s">
        <v>5</v>
      </c>
      <c r="V14" s="83">
        <v>100</v>
      </c>
      <c r="W14" s="25">
        <f t="shared" ref="W14:W20" si="8">V14*5</f>
        <v>500</v>
      </c>
      <c r="X14" s="283"/>
      <c r="Y14" s="125"/>
      <c r="Z14" s="361"/>
      <c r="AA14" s="368"/>
      <c r="AB14" s="274"/>
      <c r="AC14" s="21" t="s">
        <v>5</v>
      </c>
      <c r="AD14" s="83">
        <v>54</v>
      </c>
      <c r="AE14" s="25">
        <f t="shared" ref="AE14:AE20" si="9">AD14*5</f>
        <v>270</v>
      </c>
      <c r="AF14" s="283"/>
      <c r="AH14" s="361"/>
      <c r="AI14" s="368"/>
      <c r="AJ14" s="274"/>
      <c r="AK14" s="21" t="s">
        <v>5</v>
      </c>
      <c r="AL14" s="83">
        <v>6.2</v>
      </c>
      <c r="AM14" s="154">
        <f t="shared" ref="AM14:AM20" si="10">AL14*5</f>
        <v>31</v>
      </c>
      <c r="AN14" s="388"/>
      <c r="AP14" s="361"/>
      <c r="AQ14" s="368"/>
      <c r="AR14" s="274"/>
      <c r="AS14" s="21" t="s">
        <v>5</v>
      </c>
      <c r="AT14" s="83">
        <v>19.8</v>
      </c>
      <c r="AU14" s="25">
        <f t="shared" ref="AU14:AU20" si="11">AT14*5</f>
        <v>99</v>
      </c>
      <c r="AV14" s="283"/>
      <c r="AX14" s="376"/>
      <c r="AY14" s="407"/>
      <c r="AZ14" s="274"/>
      <c r="BA14" s="21" t="s">
        <v>5</v>
      </c>
      <c r="BB14" s="83">
        <v>5.6</v>
      </c>
      <c r="BC14" s="25">
        <f t="shared" ref="BC14:BC20" si="12">BB14*125</f>
        <v>700</v>
      </c>
      <c r="BD14" s="283"/>
      <c r="BF14" s="361"/>
      <c r="BG14" s="368"/>
      <c r="BH14" s="274"/>
      <c r="BI14" s="21" t="s">
        <v>5</v>
      </c>
      <c r="BJ14" s="83">
        <v>24</v>
      </c>
      <c r="BK14" s="25">
        <f>BJ14*5</f>
        <v>120</v>
      </c>
      <c r="BL14" s="283"/>
      <c r="BN14" s="361"/>
      <c r="BO14" s="368"/>
      <c r="BP14" s="274"/>
      <c r="BQ14" s="21" t="s">
        <v>5</v>
      </c>
      <c r="BR14" s="83">
        <v>9.6</v>
      </c>
      <c r="BS14" s="25">
        <f t="shared" ref="BS14:BS20" si="13">BR14*5</f>
        <v>48</v>
      </c>
      <c r="BT14" s="283"/>
      <c r="BV14" s="376"/>
      <c r="BW14" s="407"/>
      <c r="BX14" s="413"/>
      <c r="BY14" s="165" t="s">
        <v>5</v>
      </c>
      <c r="BZ14" s="153">
        <v>3</v>
      </c>
      <c r="CA14" s="154">
        <f>SUM(BZ14)*125</f>
        <v>375</v>
      </c>
      <c r="CB14" s="388"/>
      <c r="CD14" s="361"/>
      <c r="CE14" s="368"/>
      <c r="CF14" s="274"/>
      <c r="CG14" s="21" t="s">
        <v>5</v>
      </c>
      <c r="CH14" s="83">
        <v>20</v>
      </c>
      <c r="CI14" s="25">
        <f t="shared" ref="CI14:CI19" si="14">CH14*5</f>
        <v>100</v>
      </c>
      <c r="CJ14" s="283"/>
      <c r="CL14" s="361"/>
      <c r="CM14" s="368"/>
      <c r="CN14" s="274"/>
      <c r="CO14" s="21" t="s">
        <v>5</v>
      </c>
      <c r="CP14" s="83">
        <v>32.700000000000003</v>
      </c>
      <c r="CQ14" s="25">
        <f t="shared" ref="CQ14:CQ20" si="15">CP14*5</f>
        <v>163.5</v>
      </c>
      <c r="CR14" s="283"/>
      <c r="CT14" s="376"/>
      <c r="CU14" s="407"/>
      <c r="CV14" s="394"/>
      <c r="CW14" s="160" t="s">
        <v>5</v>
      </c>
      <c r="CX14" s="141"/>
      <c r="CY14" s="142"/>
      <c r="CZ14" s="390"/>
      <c r="DB14" s="361"/>
      <c r="DC14" s="368"/>
      <c r="DD14" s="274"/>
      <c r="DE14" s="21" t="s">
        <v>5</v>
      </c>
      <c r="DF14" s="83">
        <v>1</v>
      </c>
      <c r="DG14" s="25">
        <f>DF14*5</f>
        <v>5</v>
      </c>
      <c r="DH14" s="283"/>
      <c r="DJ14" s="361"/>
      <c r="DK14" s="368"/>
      <c r="DL14" s="274"/>
      <c r="DM14" s="21" t="s">
        <v>5</v>
      </c>
      <c r="DN14" s="83">
        <v>50</v>
      </c>
      <c r="DO14" s="25">
        <f t="shared" si="0"/>
        <v>250</v>
      </c>
      <c r="DP14" s="283"/>
      <c r="DR14" s="361"/>
      <c r="DS14" s="368"/>
      <c r="DT14" s="394"/>
      <c r="DU14" s="160" t="s">
        <v>5</v>
      </c>
      <c r="DV14" s="141"/>
      <c r="DW14" s="142"/>
      <c r="DX14" s="390"/>
      <c r="DZ14" s="376"/>
      <c r="EA14" s="407"/>
      <c r="EB14" s="394"/>
      <c r="EC14" s="160" t="s">
        <v>5</v>
      </c>
      <c r="ED14" s="141"/>
      <c r="EE14" s="142"/>
      <c r="EF14" s="390"/>
      <c r="EH14" s="376"/>
      <c r="EI14" s="407"/>
      <c r="EJ14" s="394"/>
      <c r="EK14" s="160" t="s">
        <v>5</v>
      </c>
      <c r="EL14" s="141"/>
      <c r="EM14" s="142"/>
      <c r="EN14" s="390"/>
      <c r="EP14" s="376"/>
      <c r="EQ14" s="407"/>
      <c r="ER14" s="274"/>
      <c r="ES14" s="21" t="s">
        <v>5</v>
      </c>
      <c r="ET14" s="83">
        <v>0.5</v>
      </c>
      <c r="EU14" s="25">
        <f t="shared" ref="EU14:EU40" si="16">ET14*125</f>
        <v>62.5</v>
      </c>
      <c r="EV14" s="283"/>
      <c r="EX14" s="376"/>
      <c r="EY14" s="407"/>
      <c r="EZ14" s="274"/>
      <c r="FA14" s="21" t="s">
        <v>5</v>
      </c>
      <c r="FB14" s="83">
        <v>2.6</v>
      </c>
      <c r="FC14" s="25">
        <f>FB14*125</f>
        <v>325</v>
      </c>
      <c r="FD14" s="283"/>
      <c r="FF14" s="376"/>
      <c r="FG14" s="407"/>
      <c r="FH14" s="274"/>
      <c r="FI14" s="21" t="s">
        <v>5</v>
      </c>
      <c r="FJ14" s="83">
        <v>0.6</v>
      </c>
      <c r="FK14" s="25">
        <f t="shared" si="1"/>
        <v>75</v>
      </c>
      <c r="FL14" s="283"/>
      <c r="FN14" s="361"/>
      <c r="FO14" s="368"/>
      <c r="FP14" s="274"/>
      <c r="FQ14" s="21" t="s">
        <v>5</v>
      </c>
      <c r="FR14" s="83">
        <v>5</v>
      </c>
      <c r="FS14" s="25">
        <f t="shared" si="2"/>
        <v>25</v>
      </c>
      <c r="FT14" s="283"/>
      <c r="FV14" s="361"/>
      <c r="FW14" s="368"/>
      <c r="FX14" s="274"/>
      <c r="FY14" s="21" t="s">
        <v>5</v>
      </c>
      <c r="FZ14" s="83">
        <v>7</v>
      </c>
      <c r="GA14" s="25">
        <f t="shared" si="3"/>
        <v>35</v>
      </c>
      <c r="GB14" s="283"/>
      <c r="GD14" s="361"/>
      <c r="GE14" s="368"/>
      <c r="GF14" s="274"/>
      <c r="GG14" s="21" t="s">
        <v>5</v>
      </c>
      <c r="GH14" s="83">
        <v>6</v>
      </c>
      <c r="GI14" s="25">
        <f t="shared" si="4"/>
        <v>30</v>
      </c>
      <c r="GJ14" s="283"/>
      <c r="GL14" s="376"/>
      <c r="GM14" s="407"/>
      <c r="GN14" s="274"/>
      <c r="GO14" s="21" t="s">
        <v>5</v>
      </c>
      <c r="GP14" s="83">
        <v>1.6</v>
      </c>
      <c r="GQ14" s="25">
        <f>GP14*125</f>
        <v>200</v>
      </c>
      <c r="GR14" s="283"/>
      <c r="GT14" s="361"/>
      <c r="GU14" s="368"/>
      <c r="GV14" s="274"/>
      <c r="GW14" s="21" t="s">
        <v>5</v>
      </c>
      <c r="GX14" s="83">
        <v>1.8</v>
      </c>
      <c r="GY14" s="25">
        <f t="shared" si="5"/>
        <v>9</v>
      </c>
      <c r="GZ14" s="283"/>
      <c r="HB14" s="361"/>
      <c r="HC14" s="368"/>
      <c r="HD14" s="274"/>
      <c r="HE14" s="21" t="s">
        <v>5</v>
      </c>
      <c r="HF14" s="83">
        <v>9.3000000000000007</v>
      </c>
      <c r="HG14" s="25">
        <f t="shared" si="6"/>
        <v>46.5</v>
      </c>
      <c r="HH14" s="283"/>
      <c r="HJ14" s="361"/>
      <c r="HK14" s="368"/>
      <c r="HL14" s="394"/>
      <c r="HM14" s="160" t="s">
        <v>5</v>
      </c>
      <c r="HN14" s="141"/>
      <c r="HO14" s="142"/>
      <c r="HP14" s="390"/>
    </row>
    <row r="15" spans="1:224" ht="15" customHeight="1" x14ac:dyDescent="0.25">
      <c r="A15" s="13"/>
      <c r="B15" s="376"/>
      <c r="C15" s="377"/>
      <c r="D15" s="274"/>
      <c r="E15" s="21" t="s">
        <v>6</v>
      </c>
      <c r="F15" s="16">
        <v>0.8</v>
      </c>
      <c r="G15" s="154">
        <f>F15*125</f>
        <v>100</v>
      </c>
      <c r="H15" s="388"/>
      <c r="I15" s="13"/>
      <c r="J15" s="361"/>
      <c r="K15" s="368"/>
      <c r="L15" s="274"/>
      <c r="M15" s="21" t="s">
        <v>6</v>
      </c>
      <c r="N15" s="16">
        <v>46</v>
      </c>
      <c r="O15" s="154">
        <f t="shared" si="7"/>
        <v>230</v>
      </c>
      <c r="P15" s="283"/>
      <c r="Q15" s="125"/>
      <c r="R15" s="361"/>
      <c r="S15" s="368"/>
      <c r="T15" s="274"/>
      <c r="U15" s="21" t="s">
        <v>6</v>
      </c>
      <c r="V15" s="16">
        <v>100</v>
      </c>
      <c r="W15" s="25">
        <f t="shared" si="8"/>
        <v>500</v>
      </c>
      <c r="X15" s="283"/>
      <c r="Y15" s="125"/>
      <c r="Z15" s="361"/>
      <c r="AA15" s="368"/>
      <c r="AB15" s="274"/>
      <c r="AC15" s="21" t="s">
        <v>6</v>
      </c>
      <c r="AD15" s="16">
        <v>54</v>
      </c>
      <c r="AE15" s="25">
        <f t="shared" si="9"/>
        <v>270</v>
      </c>
      <c r="AF15" s="283"/>
      <c r="AH15" s="361"/>
      <c r="AI15" s="368"/>
      <c r="AJ15" s="274"/>
      <c r="AK15" s="21" t="s">
        <v>6</v>
      </c>
      <c r="AL15" s="16">
        <v>6.2</v>
      </c>
      <c r="AM15" s="154">
        <f t="shared" si="10"/>
        <v>31</v>
      </c>
      <c r="AN15" s="388"/>
      <c r="AP15" s="361"/>
      <c r="AQ15" s="368"/>
      <c r="AR15" s="274"/>
      <c r="AS15" s="21" t="s">
        <v>6</v>
      </c>
      <c r="AT15" s="16">
        <v>19.8</v>
      </c>
      <c r="AU15" s="25">
        <f t="shared" si="11"/>
        <v>99</v>
      </c>
      <c r="AV15" s="283"/>
      <c r="AX15" s="376"/>
      <c r="AY15" s="407"/>
      <c r="AZ15" s="274"/>
      <c r="BA15" s="21" t="s">
        <v>6</v>
      </c>
      <c r="BB15" s="16">
        <v>5.6</v>
      </c>
      <c r="BC15" s="25">
        <f t="shared" si="12"/>
        <v>700</v>
      </c>
      <c r="BD15" s="283"/>
      <c r="BF15" s="361"/>
      <c r="BG15" s="368"/>
      <c r="BH15" s="274"/>
      <c r="BI15" s="21" t="s">
        <v>6</v>
      </c>
      <c r="BJ15" s="16">
        <v>24</v>
      </c>
      <c r="BK15" s="25">
        <f>BJ15*5</f>
        <v>120</v>
      </c>
      <c r="BL15" s="283"/>
      <c r="BN15" s="361"/>
      <c r="BO15" s="368"/>
      <c r="BP15" s="274"/>
      <c r="BQ15" s="21" t="s">
        <v>6</v>
      </c>
      <c r="BR15" s="16">
        <v>9.6</v>
      </c>
      <c r="BS15" s="25">
        <f t="shared" si="13"/>
        <v>48</v>
      </c>
      <c r="BT15" s="283"/>
      <c r="BV15" s="376"/>
      <c r="BW15" s="407"/>
      <c r="BX15" s="413"/>
      <c r="BY15" s="165" t="s">
        <v>6</v>
      </c>
      <c r="BZ15" s="151">
        <v>3</v>
      </c>
      <c r="CA15" s="154">
        <f>SUM(BZ15)*125</f>
        <v>375</v>
      </c>
      <c r="CB15" s="388"/>
      <c r="CD15" s="361"/>
      <c r="CE15" s="368"/>
      <c r="CF15" s="274"/>
      <c r="CG15" s="21" t="s">
        <v>6</v>
      </c>
      <c r="CH15" s="16">
        <v>20</v>
      </c>
      <c r="CI15" s="25">
        <f t="shared" si="14"/>
        <v>100</v>
      </c>
      <c r="CJ15" s="283"/>
      <c r="CL15" s="361"/>
      <c r="CM15" s="368"/>
      <c r="CN15" s="274"/>
      <c r="CO15" s="21" t="s">
        <v>6</v>
      </c>
      <c r="CP15" s="16">
        <v>32.700000000000003</v>
      </c>
      <c r="CQ15" s="25">
        <f t="shared" si="15"/>
        <v>163.5</v>
      </c>
      <c r="CR15" s="283"/>
      <c r="CT15" s="376"/>
      <c r="CU15" s="407"/>
      <c r="CV15" s="394"/>
      <c r="CW15" s="160" t="s">
        <v>6</v>
      </c>
      <c r="CX15" s="139"/>
      <c r="CY15" s="142"/>
      <c r="CZ15" s="390"/>
      <c r="DB15" s="361"/>
      <c r="DC15" s="368"/>
      <c r="DD15" s="274"/>
      <c r="DE15" s="21" t="s">
        <v>6</v>
      </c>
      <c r="DF15" s="16">
        <v>1</v>
      </c>
      <c r="DG15" s="25">
        <f>DF15*5</f>
        <v>5</v>
      </c>
      <c r="DH15" s="283"/>
      <c r="DJ15" s="361"/>
      <c r="DK15" s="368"/>
      <c r="DL15" s="274"/>
      <c r="DM15" s="21" t="s">
        <v>6</v>
      </c>
      <c r="DN15" s="16">
        <v>50</v>
      </c>
      <c r="DO15" s="25">
        <f t="shared" si="0"/>
        <v>250</v>
      </c>
      <c r="DP15" s="283"/>
      <c r="DR15" s="361"/>
      <c r="DS15" s="368"/>
      <c r="DT15" s="394"/>
      <c r="DU15" s="160" t="s">
        <v>6</v>
      </c>
      <c r="DV15" s="139"/>
      <c r="DW15" s="142"/>
      <c r="DX15" s="390"/>
      <c r="DZ15" s="376"/>
      <c r="EA15" s="407"/>
      <c r="EB15" s="394"/>
      <c r="EC15" s="160" t="s">
        <v>6</v>
      </c>
      <c r="ED15" s="139"/>
      <c r="EE15" s="142"/>
      <c r="EF15" s="390"/>
      <c r="EH15" s="376"/>
      <c r="EI15" s="407"/>
      <c r="EJ15" s="394"/>
      <c r="EK15" s="160" t="s">
        <v>6</v>
      </c>
      <c r="EL15" s="139"/>
      <c r="EM15" s="142"/>
      <c r="EN15" s="390"/>
      <c r="EP15" s="376"/>
      <c r="EQ15" s="407"/>
      <c r="ER15" s="274"/>
      <c r="ES15" s="21" t="s">
        <v>6</v>
      </c>
      <c r="ET15" s="16">
        <v>0.5</v>
      </c>
      <c r="EU15" s="25">
        <f t="shared" si="16"/>
        <v>62.5</v>
      </c>
      <c r="EV15" s="283"/>
      <c r="EX15" s="376"/>
      <c r="EY15" s="407"/>
      <c r="EZ15" s="274"/>
      <c r="FA15" s="21" t="s">
        <v>6</v>
      </c>
      <c r="FB15" s="16">
        <v>2.6</v>
      </c>
      <c r="FC15" s="25">
        <f>FB15*125</f>
        <v>325</v>
      </c>
      <c r="FD15" s="283"/>
      <c r="FF15" s="376"/>
      <c r="FG15" s="407"/>
      <c r="FH15" s="274"/>
      <c r="FI15" s="21" t="s">
        <v>6</v>
      </c>
      <c r="FJ15" s="16">
        <v>0.6</v>
      </c>
      <c r="FK15" s="25">
        <f t="shared" si="1"/>
        <v>75</v>
      </c>
      <c r="FL15" s="283"/>
      <c r="FN15" s="361"/>
      <c r="FO15" s="368"/>
      <c r="FP15" s="274"/>
      <c r="FQ15" s="21" t="s">
        <v>6</v>
      </c>
      <c r="FR15" s="16">
        <v>5</v>
      </c>
      <c r="FS15" s="25">
        <f t="shared" si="2"/>
        <v>25</v>
      </c>
      <c r="FT15" s="283"/>
      <c r="FV15" s="361"/>
      <c r="FW15" s="368"/>
      <c r="FX15" s="274"/>
      <c r="FY15" s="21" t="s">
        <v>6</v>
      </c>
      <c r="FZ15" s="16">
        <v>7</v>
      </c>
      <c r="GA15" s="25">
        <f t="shared" si="3"/>
        <v>35</v>
      </c>
      <c r="GB15" s="283"/>
      <c r="GD15" s="361"/>
      <c r="GE15" s="368"/>
      <c r="GF15" s="274"/>
      <c r="GG15" s="21" t="s">
        <v>6</v>
      </c>
      <c r="GH15" s="16">
        <v>6</v>
      </c>
      <c r="GI15" s="25">
        <f t="shared" si="4"/>
        <v>30</v>
      </c>
      <c r="GJ15" s="283"/>
      <c r="GL15" s="376"/>
      <c r="GM15" s="407"/>
      <c r="GN15" s="274"/>
      <c r="GO15" s="21" t="s">
        <v>6</v>
      </c>
      <c r="GP15" s="16">
        <v>1.6</v>
      </c>
      <c r="GQ15" s="25">
        <f>GP15*125</f>
        <v>200</v>
      </c>
      <c r="GR15" s="283"/>
      <c r="GT15" s="361"/>
      <c r="GU15" s="368"/>
      <c r="GV15" s="274"/>
      <c r="GW15" s="21" t="s">
        <v>6</v>
      </c>
      <c r="GX15" s="16">
        <v>1.8</v>
      </c>
      <c r="GY15" s="25">
        <f t="shared" si="5"/>
        <v>9</v>
      </c>
      <c r="GZ15" s="283"/>
      <c r="HB15" s="361"/>
      <c r="HC15" s="368"/>
      <c r="HD15" s="274"/>
      <c r="HE15" s="21" t="s">
        <v>6</v>
      </c>
      <c r="HF15" s="16">
        <v>9.3000000000000007</v>
      </c>
      <c r="HG15" s="25">
        <f t="shared" si="6"/>
        <v>46.5</v>
      </c>
      <c r="HH15" s="283"/>
      <c r="HJ15" s="361"/>
      <c r="HK15" s="368"/>
      <c r="HL15" s="394"/>
      <c r="HM15" s="160" t="s">
        <v>6</v>
      </c>
      <c r="HN15" s="139"/>
      <c r="HO15" s="142"/>
      <c r="HP15" s="390"/>
    </row>
    <row r="16" spans="1:224" ht="15" customHeight="1" x14ac:dyDescent="0.25">
      <c r="A16" s="13"/>
      <c r="B16" s="376"/>
      <c r="C16" s="377"/>
      <c r="D16" s="274"/>
      <c r="E16" s="21" t="s">
        <v>5</v>
      </c>
      <c r="F16" s="83">
        <v>0.8</v>
      </c>
      <c r="G16" s="154">
        <f>F16*125</f>
        <v>100</v>
      </c>
      <c r="H16" s="388"/>
      <c r="I16" s="13"/>
      <c r="J16" s="361"/>
      <c r="K16" s="368"/>
      <c r="L16" s="274"/>
      <c r="M16" s="21" t="s">
        <v>5</v>
      </c>
      <c r="N16" s="83">
        <v>46</v>
      </c>
      <c r="O16" s="166">
        <f t="shared" si="7"/>
        <v>230</v>
      </c>
      <c r="P16" s="283"/>
      <c r="Q16" s="125"/>
      <c r="R16" s="361"/>
      <c r="S16" s="368"/>
      <c r="T16" s="274"/>
      <c r="U16" s="21" t="s">
        <v>5</v>
      </c>
      <c r="V16" s="83">
        <v>100</v>
      </c>
      <c r="W16" s="25">
        <f t="shared" si="8"/>
        <v>500</v>
      </c>
      <c r="X16" s="283"/>
      <c r="Y16" s="125"/>
      <c r="Z16" s="361"/>
      <c r="AA16" s="368"/>
      <c r="AB16" s="274"/>
      <c r="AC16" s="21" t="s">
        <v>5</v>
      </c>
      <c r="AD16" s="83">
        <v>54</v>
      </c>
      <c r="AE16" s="25">
        <f t="shared" si="9"/>
        <v>270</v>
      </c>
      <c r="AF16" s="283"/>
      <c r="AH16" s="361"/>
      <c r="AI16" s="368"/>
      <c r="AJ16" s="274"/>
      <c r="AK16" s="21" t="s">
        <v>5</v>
      </c>
      <c r="AL16" s="83">
        <v>6.2</v>
      </c>
      <c r="AM16" s="166">
        <f t="shared" si="10"/>
        <v>31</v>
      </c>
      <c r="AN16" s="388"/>
      <c r="AP16" s="361"/>
      <c r="AQ16" s="368"/>
      <c r="AR16" s="274"/>
      <c r="AS16" s="21" t="s">
        <v>5</v>
      </c>
      <c r="AT16" s="83">
        <v>19.8</v>
      </c>
      <c r="AU16" s="25">
        <f t="shared" si="11"/>
        <v>99</v>
      </c>
      <c r="AV16" s="283"/>
      <c r="AX16" s="376"/>
      <c r="AY16" s="407"/>
      <c r="AZ16" s="274"/>
      <c r="BA16" s="21" t="s">
        <v>5</v>
      </c>
      <c r="BB16" s="83">
        <v>5.6</v>
      </c>
      <c r="BC16" s="25">
        <f t="shared" si="12"/>
        <v>700</v>
      </c>
      <c r="BD16" s="283"/>
      <c r="BF16" s="361"/>
      <c r="BG16" s="368"/>
      <c r="BH16" s="274"/>
      <c r="BI16" s="21" t="s">
        <v>5</v>
      </c>
      <c r="BJ16" s="83">
        <v>24</v>
      </c>
      <c r="BK16" s="25">
        <f>BJ16*5</f>
        <v>120</v>
      </c>
      <c r="BL16" s="283"/>
      <c r="BN16" s="361"/>
      <c r="BO16" s="368"/>
      <c r="BP16" s="274"/>
      <c r="BQ16" s="21" t="s">
        <v>5</v>
      </c>
      <c r="BR16" s="83">
        <v>9.6</v>
      </c>
      <c r="BS16" s="25">
        <f t="shared" si="13"/>
        <v>48</v>
      </c>
      <c r="BT16" s="283"/>
      <c r="BV16" s="376"/>
      <c r="BW16" s="407"/>
      <c r="BX16" s="413"/>
      <c r="BY16" s="165" t="s">
        <v>5</v>
      </c>
      <c r="BZ16" s="153">
        <v>3</v>
      </c>
      <c r="CA16" s="154">
        <f>SUM(BZ16)*125</f>
        <v>375</v>
      </c>
      <c r="CB16" s="388"/>
      <c r="CD16" s="361"/>
      <c r="CE16" s="368"/>
      <c r="CF16" s="274"/>
      <c r="CG16" s="21" t="s">
        <v>5</v>
      </c>
      <c r="CH16" s="83">
        <v>20</v>
      </c>
      <c r="CI16" s="25">
        <f t="shared" si="14"/>
        <v>100</v>
      </c>
      <c r="CJ16" s="283"/>
      <c r="CL16" s="361"/>
      <c r="CM16" s="368"/>
      <c r="CN16" s="274"/>
      <c r="CO16" s="21" t="s">
        <v>5</v>
      </c>
      <c r="CP16" s="83">
        <v>32.700000000000003</v>
      </c>
      <c r="CQ16" s="25">
        <f t="shared" si="15"/>
        <v>163.5</v>
      </c>
      <c r="CR16" s="283"/>
      <c r="CT16" s="376"/>
      <c r="CU16" s="407"/>
      <c r="CV16" s="394"/>
      <c r="CW16" s="160" t="s">
        <v>5</v>
      </c>
      <c r="CX16" s="141"/>
      <c r="CY16" s="142"/>
      <c r="CZ16" s="390"/>
      <c r="DB16" s="361"/>
      <c r="DC16" s="368"/>
      <c r="DD16" s="274"/>
      <c r="DE16" s="21" t="s">
        <v>5</v>
      </c>
      <c r="DF16" s="83"/>
      <c r="DG16" s="25"/>
      <c r="DH16" s="283"/>
      <c r="DJ16" s="361"/>
      <c r="DK16" s="368"/>
      <c r="DL16" s="274"/>
      <c r="DM16" s="21" t="s">
        <v>5</v>
      </c>
      <c r="DN16" s="83">
        <v>50</v>
      </c>
      <c r="DO16" s="25">
        <f t="shared" si="0"/>
        <v>250</v>
      </c>
      <c r="DP16" s="283"/>
      <c r="DR16" s="361"/>
      <c r="DS16" s="368"/>
      <c r="DT16" s="394"/>
      <c r="DU16" s="160" t="s">
        <v>5</v>
      </c>
      <c r="DV16" s="141"/>
      <c r="DW16" s="142"/>
      <c r="DX16" s="390"/>
      <c r="DZ16" s="376"/>
      <c r="EA16" s="407"/>
      <c r="EB16" s="394"/>
      <c r="EC16" s="160" t="s">
        <v>5</v>
      </c>
      <c r="ED16" s="141"/>
      <c r="EE16" s="142"/>
      <c r="EF16" s="390"/>
      <c r="EH16" s="376"/>
      <c r="EI16" s="407"/>
      <c r="EJ16" s="394"/>
      <c r="EK16" s="160" t="s">
        <v>5</v>
      </c>
      <c r="EL16" s="141"/>
      <c r="EM16" s="142"/>
      <c r="EN16" s="390"/>
      <c r="EP16" s="376"/>
      <c r="EQ16" s="407"/>
      <c r="ER16" s="274"/>
      <c r="ES16" s="21" t="s">
        <v>5</v>
      </c>
      <c r="ET16" s="83">
        <v>0.5</v>
      </c>
      <c r="EU16" s="25">
        <f t="shared" si="16"/>
        <v>62.5</v>
      </c>
      <c r="EV16" s="283"/>
      <c r="EX16" s="376"/>
      <c r="EY16" s="407"/>
      <c r="EZ16" s="274"/>
      <c r="FA16" s="21" t="s">
        <v>5</v>
      </c>
      <c r="FB16" s="83">
        <v>2.6</v>
      </c>
      <c r="FC16" s="25">
        <f>FB16*125</f>
        <v>325</v>
      </c>
      <c r="FD16" s="283"/>
      <c r="FF16" s="376"/>
      <c r="FG16" s="407"/>
      <c r="FH16" s="274"/>
      <c r="FI16" s="21" t="s">
        <v>5</v>
      </c>
      <c r="FJ16" s="83">
        <v>0.6</v>
      </c>
      <c r="FK16" s="25">
        <f t="shared" si="1"/>
        <v>75</v>
      </c>
      <c r="FL16" s="283"/>
      <c r="FN16" s="361"/>
      <c r="FO16" s="368"/>
      <c r="FP16" s="274"/>
      <c r="FQ16" s="21" t="s">
        <v>5</v>
      </c>
      <c r="FR16" s="83">
        <v>5</v>
      </c>
      <c r="FS16" s="25">
        <f t="shared" si="2"/>
        <v>25</v>
      </c>
      <c r="FT16" s="283"/>
      <c r="FV16" s="361"/>
      <c r="FW16" s="368"/>
      <c r="FX16" s="274"/>
      <c r="FY16" s="21" t="s">
        <v>5</v>
      </c>
      <c r="FZ16" s="83">
        <v>7</v>
      </c>
      <c r="GA16" s="25">
        <f t="shared" si="3"/>
        <v>35</v>
      </c>
      <c r="GB16" s="283"/>
      <c r="GD16" s="361"/>
      <c r="GE16" s="368"/>
      <c r="GF16" s="274"/>
      <c r="GG16" s="21" t="s">
        <v>5</v>
      </c>
      <c r="GH16" s="83">
        <v>6</v>
      </c>
      <c r="GI16" s="25">
        <f t="shared" si="4"/>
        <v>30</v>
      </c>
      <c r="GJ16" s="283"/>
      <c r="GL16" s="376"/>
      <c r="GM16" s="407"/>
      <c r="GN16" s="274"/>
      <c r="GO16" s="21" t="s">
        <v>5</v>
      </c>
      <c r="GP16" s="83">
        <v>1.6</v>
      </c>
      <c r="GQ16" s="25">
        <f>GP16*125</f>
        <v>200</v>
      </c>
      <c r="GR16" s="283"/>
      <c r="GT16" s="361"/>
      <c r="GU16" s="368"/>
      <c r="GV16" s="274"/>
      <c r="GW16" s="21" t="s">
        <v>5</v>
      </c>
      <c r="GX16" s="83">
        <v>1.8</v>
      </c>
      <c r="GY16" s="25">
        <f t="shared" si="5"/>
        <v>9</v>
      </c>
      <c r="GZ16" s="283"/>
      <c r="HB16" s="361"/>
      <c r="HC16" s="368"/>
      <c r="HD16" s="274"/>
      <c r="HE16" s="21" t="s">
        <v>5</v>
      </c>
      <c r="HF16" s="83">
        <v>9.3000000000000007</v>
      </c>
      <c r="HG16" s="25">
        <f t="shared" si="6"/>
        <v>46.5</v>
      </c>
      <c r="HH16" s="283"/>
      <c r="HJ16" s="361"/>
      <c r="HK16" s="368"/>
      <c r="HL16" s="394"/>
      <c r="HM16" s="160" t="s">
        <v>5</v>
      </c>
      <c r="HN16" s="141"/>
      <c r="HO16" s="142"/>
      <c r="HP16" s="390"/>
    </row>
    <row r="17" spans="1:224" ht="15" customHeight="1" x14ac:dyDescent="0.25">
      <c r="A17" s="13"/>
      <c r="B17" s="376"/>
      <c r="C17" s="377"/>
      <c r="D17" s="274"/>
      <c r="E17" s="21" t="s">
        <v>7</v>
      </c>
      <c r="F17" s="16"/>
      <c r="G17" s="154"/>
      <c r="H17" s="388"/>
      <c r="I17" s="13"/>
      <c r="J17" s="361"/>
      <c r="K17" s="368"/>
      <c r="L17" s="274"/>
      <c r="M17" s="21" t="s">
        <v>7</v>
      </c>
      <c r="N17" s="16">
        <v>46</v>
      </c>
      <c r="O17" s="166">
        <f t="shared" si="7"/>
        <v>230</v>
      </c>
      <c r="P17" s="283"/>
      <c r="Q17" s="125"/>
      <c r="R17" s="361"/>
      <c r="S17" s="368"/>
      <c r="T17" s="274"/>
      <c r="U17" s="21" t="s">
        <v>7</v>
      </c>
      <c r="V17" s="16">
        <v>100</v>
      </c>
      <c r="W17" s="25">
        <f t="shared" si="8"/>
        <v>500</v>
      </c>
      <c r="X17" s="283"/>
      <c r="Y17" s="125"/>
      <c r="Z17" s="361"/>
      <c r="AA17" s="368"/>
      <c r="AB17" s="274"/>
      <c r="AC17" s="21" t="s">
        <v>7</v>
      </c>
      <c r="AD17" s="16">
        <v>54</v>
      </c>
      <c r="AE17" s="25">
        <f t="shared" si="9"/>
        <v>270</v>
      </c>
      <c r="AF17" s="283"/>
      <c r="AH17" s="361"/>
      <c r="AI17" s="368"/>
      <c r="AJ17" s="274"/>
      <c r="AK17" s="21" t="s">
        <v>7</v>
      </c>
      <c r="AL17" s="16">
        <v>6.2</v>
      </c>
      <c r="AM17" s="166">
        <f t="shared" si="10"/>
        <v>31</v>
      </c>
      <c r="AN17" s="388"/>
      <c r="AP17" s="361"/>
      <c r="AQ17" s="368"/>
      <c r="AR17" s="274"/>
      <c r="AS17" s="21" t="s">
        <v>7</v>
      </c>
      <c r="AT17" s="16">
        <v>19.8</v>
      </c>
      <c r="AU17" s="25">
        <f t="shared" si="11"/>
        <v>99</v>
      </c>
      <c r="AV17" s="283"/>
      <c r="AX17" s="376"/>
      <c r="AY17" s="407"/>
      <c r="AZ17" s="274"/>
      <c r="BA17" s="21" t="s">
        <v>7</v>
      </c>
      <c r="BB17" s="16">
        <v>5.6</v>
      </c>
      <c r="BC17" s="25">
        <f t="shared" si="12"/>
        <v>700</v>
      </c>
      <c r="BD17" s="283"/>
      <c r="BF17" s="361"/>
      <c r="BG17" s="368"/>
      <c r="BH17" s="274"/>
      <c r="BI17" s="21" t="s">
        <v>7</v>
      </c>
      <c r="BJ17" s="16"/>
      <c r="BK17" s="25"/>
      <c r="BL17" s="283"/>
      <c r="BN17" s="361"/>
      <c r="BO17" s="368"/>
      <c r="BP17" s="274"/>
      <c r="BQ17" s="21" t="s">
        <v>7</v>
      </c>
      <c r="BR17" s="16">
        <v>9.6</v>
      </c>
      <c r="BS17" s="25">
        <f t="shared" si="13"/>
        <v>48</v>
      </c>
      <c r="BT17" s="283"/>
      <c r="BV17" s="376"/>
      <c r="BW17" s="407"/>
      <c r="BX17" s="413"/>
      <c r="BY17" s="165" t="s">
        <v>7</v>
      </c>
      <c r="BZ17" s="151">
        <v>3</v>
      </c>
      <c r="CA17" s="154">
        <f>SUM(BZ17)*125</f>
        <v>375</v>
      </c>
      <c r="CB17" s="388"/>
      <c r="CD17" s="361"/>
      <c r="CE17" s="368"/>
      <c r="CF17" s="274"/>
      <c r="CG17" s="21" t="s">
        <v>7</v>
      </c>
      <c r="CH17" s="16">
        <v>20</v>
      </c>
      <c r="CI17" s="25">
        <f t="shared" si="14"/>
        <v>100</v>
      </c>
      <c r="CJ17" s="283"/>
      <c r="CL17" s="361"/>
      <c r="CM17" s="368"/>
      <c r="CN17" s="274"/>
      <c r="CO17" s="21" t="s">
        <v>7</v>
      </c>
      <c r="CP17" s="16">
        <v>32.700000000000003</v>
      </c>
      <c r="CQ17" s="25">
        <f t="shared" si="15"/>
        <v>163.5</v>
      </c>
      <c r="CR17" s="283"/>
      <c r="CT17" s="376"/>
      <c r="CU17" s="407"/>
      <c r="CV17" s="394"/>
      <c r="CW17" s="160" t="s">
        <v>7</v>
      </c>
      <c r="CX17" s="139"/>
      <c r="CY17" s="142"/>
      <c r="CZ17" s="390"/>
      <c r="DB17" s="361"/>
      <c r="DC17" s="368"/>
      <c r="DD17" s="274"/>
      <c r="DE17" s="21" t="s">
        <v>7</v>
      </c>
      <c r="DF17" s="16"/>
      <c r="DG17" s="25"/>
      <c r="DH17" s="283"/>
      <c r="DJ17" s="361"/>
      <c r="DK17" s="368"/>
      <c r="DL17" s="274"/>
      <c r="DM17" s="21" t="s">
        <v>7</v>
      </c>
      <c r="DN17" s="16">
        <v>50</v>
      </c>
      <c r="DO17" s="25">
        <f t="shared" si="0"/>
        <v>250</v>
      </c>
      <c r="DP17" s="283"/>
      <c r="DR17" s="361"/>
      <c r="DS17" s="368"/>
      <c r="DT17" s="394"/>
      <c r="DU17" s="160" t="s">
        <v>7</v>
      </c>
      <c r="DV17" s="139"/>
      <c r="DW17" s="142"/>
      <c r="DX17" s="390"/>
      <c r="DZ17" s="376"/>
      <c r="EA17" s="407"/>
      <c r="EB17" s="394"/>
      <c r="EC17" s="160" t="s">
        <v>7</v>
      </c>
      <c r="ED17" s="139"/>
      <c r="EE17" s="142"/>
      <c r="EF17" s="390"/>
      <c r="EH17" s="376"/>
      <c r="EI17" s="407"/>
      <c r="EJ17" s="394"/>
      <c r="EK17" s="160" t="s">
        <v>7</v>
      </c>
      <c r="EL17" s="139"/>
      <c r="EM17" s="142"/>
      <c r="EN17" s="390"/>
      <c r="EP17" s="376"/>
      <c r="EQ17" s="407"/>
      <c r="ER17" s="274"/>
      <c r="ES17" s="21" t="s">
        <v>7</v>
      </c>
      <c r="ET17" s="16">
        <v>0.5</v>
      </c>
      <c r="EU17" s="25">
        <f t="shared" si="16"/>
        <v>62.5</v>
      </c>
      <c r="EV17" s="283"/>
      <c r="EX17" s="376"/>
      <c r="EY17" s="407"/>
      <c r="EZ17" s="274"/>
      <c r="FA17" s="21" t="s">
        <v>7</v>
      </c>
      <c r="FB17" s="16"/>
      <c r="FC17" s="25"/>
      <c r="FD17" s="283"/>
      <c r="FF17" s="376"/>
      <c r="FG17" s="407"/>
      <c r="FH17" s="274"/>
      <c r="FI17" s="21" t="s">
        <v>7</v>
      </c>
      <c r="FJ17" s="16">
        <v>0.6</v>
      </c>
      <c r="FK17" s="25">
        <f t="shared" si="1"/>
        <v>75</v>
      </c>
      <c r="FL17" s="283"/>
      <c r="FN17" s="361"/>
      <c r="FO17" s="368"/>
      <c r="FP17" s="274"/>
      <c r="FQ17" s="21" t="s">
        <v>7</v>
      </c>
      <c r="FR17" s="16">
        <v>5</v>
      </c>
      <c r="FS17" s="25">
        <f t="shared" si="2"/>
        <v>25</v>
      </c>
      <c r="FT17" s="283"/>
      <c r="FV17" s="361"/>
      <c r="FW17" s="368"/>
      <c r="FX17" s="274"/>
      <c r="FY17" s="21" t="s">
        <v>7</v>
      </c>
      <c r="FZ17" s="16">
        <v>7</v>
      </c>
      <c r="GA17" s="25">
        <f t="shared" si="3"/>
        <v>35</v>
      </c>
      <c r="GB17" s="283"/>
      <c r="GD17" s="361"/>
      <c r="GE17" s="368"/>
      <c r="GF17" s="274"/>
      <c r="GG17" s="21" t="s">
        <v>7</v>
      </c>
      <c r="GH17" s="16">
        <v>6</v>
      </c>
      <c r="GI17" s="25">
        <f t="shared" si="4"/>
        <v>30</v>
      </c>
      <c r="GJ17" s="283"/>
      <c r="GL17" s="376"/>
      <c r="GM17" s="407"/>
      <c r="GN17" s="274"/>
      <c r="GO17" s="21" t="s">
        <v>7</v>
      </c>
      <c r="GP17" s="16">
        <v>1.6</v>
      </c>
      <c r="GQ17" s="25">
        <f>GP17*125</f>
        <v>200</v>
      </c>
      <c r="GR17" s="283"/>
      <c r="GT17" s="361"/>
      <c r="GU17" s="368"/>
      <c r="GV17" s="274"/>
      <c r="GW17" s="21" t="s">
        <v>7</v>
      </c>
      <c r="GX17" s="16"/>
      <c r="GY17" s="25">
        <f t="shared" si="5"/>
        <v>0</v>
      </c>
      <c r="GZ17" s="283"/>
      <c r="HB17" s="361"/>
      <c r="HC17" s="368"/>
      <c r="HD17" s="274"/>
      <c r="HE17" s="21" t="s">
        <v>7</v>
      </c>
      <c r="HF17" s="16">
        <v>9.3000000000000007</v>
      </c>
      <c r="HG17" s="25">
        <f t="shared" si="6"/>
        <v>46.5</v>
      </c>
      <c r="HH17" s="283"/>
      <c r="HJ17" s="361"/>
      <c r="HK17" s="368"/>
      <c r="HL17" s="394"/>
      <c r="HM17" s="160" t="s">
        <v>7</v>
      </c>
      <c r="HN17" s="139"/>
      <c r="HO17" s="142"/>
      <c r="HP17" s="390"/>
    </row>
    <row r="18" spans="1:224" ht="15" customHeight="1" x14ac:dyDescent="0.25">
      <c r="A18" s="13"/>
      <c r="B18" s="376"/>
      <c r="C18" s="377"/>
      <c r="D18" s="274"/>
      <c r="E18" s="27" t="s">
        <v>8</v>
      </c>
      <c r="F18" s="22"/>
      <c r="G18" s="154"/>
      <c r="H18" s="388"/>
      <c r="I18" s="13"/>
      <c r="J18" s="361"/>
      <c r="K18" s="368"/>
      <c r="L18" s="274"/>
      <c r="M18" s="27" t="s">
        <v>8</v>
      </c>
      <c r="N18" s="22">
        <v>46</v>
      </c>
      <c r="O18" s="154">
        <f t="shared" si="7"/>
        <v>230</v>
      </c>
      <c r="P18" s="283"/>
      <c r="Q18" s="125"/>
      <c r="R18" s="361"/>
      <c r="S18" s="368"/>
      <c r="T18" s="274"/>
      <c r="U18" s="27" t="s">
        <v>8</v>
      </c>
      <c r="V18" s="22">
        <v>100</v>
      </c>
      <c r="W18" s="25">
        <f t="shared" si="8"/>
        <v>500</v>
      </c>
      <c r="X18" s="283"/>
      <c r="Y18" s="125"/>
      <c r="Z18" s="361"/>
      <c r="AA18" s="368"/>
      <c r="AB18" s="274"/>
      <c r="AC18" s="27" t="s">
        <v>8</v>
      </c>
      <c r="AD18" s="22">
        <v>54</v>
      </c>
      <c r="AE18" s="25">
        <f t="shared" si="9"/>
        <v>270</v>
      </c>
      <c r="AF18" s="283"/>
      <c r="AH18" s="361"/>
      <c r="AI18" s="368"/>
      <c r="AJ18" s="274"/>
      <c r="AK18" s="27" t="s">
        <v>8</v>
      </c>
      <c r="AL18" s="22">
        <v>6.2</v>
      </c>
      <c r="AM18" s="154">
        <f t="shared" si="10"/>
        <v>31</v>
      </c>
      <c r="AN18" s="388"/>
      <c r="AP18" s="361"/>
      <c r="AQ18" s="368"/>
      <c r="AR18" s="274"/>
      <c r="AS18" s="27" t="s">
        <v>8</v>
      </c>
      <c r="AT18" s="22">
        <v>19.8</v>
      </c>
      <c r="AU18" s="25">
        <f t="shared" si="11"/>
        <v>99</v>
      </c>
      <c r="AV18" s="283"/>
      <c r="AX18" s="376"/>
      <c r="AY18" s="407"/>
      <c r="AZ18" s="274"/>
      <c r="BA18" s="27" t="s">
        <v>8</v>
      </c>
      <c r="BB18" s="22"/>
      <c r="BC18" s="25"/>
      <c r="BD18" s="283"/>
      <c r="BF18" s="361"/>
      <c r="BG18" s="368"/>
      <c r="BH18" s="274"/>
      <c r="BI18" s="27" t="s">
        <v>8</v>
      </c>
      <c r="BJ18" s="22"/>
      <c r="BK18" s="25"/>
      <c r="BL18" s="283"/>
      <c r="BN18" s="361"/>
      <c r="BO18" s="368"/>
      <c r="BP18" s="274"/>
      <c r="BQ18" s="27" t="s">
        <v>8</v>
      </c>
      <c r="BR18" s="22">
        <v>9.6</v>
      </c>
      <c r="BS18" s="25">
        <f t="shared" si="13"/>
        <v>48</v>
      </c>
      <c r="BT18" s="283"/>
      <c r="BV18" s="376"/>
      <c r="BW18" s="407"/>
      <c r="BX18" s="413"/>
      <c r="BY18" s="168" t="s">
        <v>8</v>
      </c>
      <c r="BZ18" s="156"/>
      <c r="CA18" s="154"/>
      <c r="CB18" s="388"/>
      <c r="CD18" s="361"/>
      <c r="CE18" s="368"/>
      <c r="CF18" s="274"/>
      <c r="CG18" s="27" t="s">
        <v>8</v>
      </c>
      <c r="CH18" s="22"/>
      <c r="CI18" s="25"/>
      <c r="CJ18" s="283"/>
      <c r="CL18" s="361"/>
      <c r="CM18" s="368"/>
      <c r="CN18" s="274"/>
      <c r="CO18" s="27" t="s">
        <v>8</v>
      </c>
      <c r="CP18" s="22">
        <v>32.700000000000003</v>
      </c>
      <c r="CQ18" s="25">
        <f t="shared" si="15"/>
        <v>163.5</v>
      </c>
      <c r="CR18" s="283"/>
      <c r="CT18" s="376"/>
      <c r="CU18" s="407"/>
      <c r="CV18" s="394"/>
      <c r="CW18" s="161" t="s">
        <v>8</v>
      </c>
      <c r="CX18" s="143"/>
      <c r="CY18" s="142"/>
      <c r="CZ18" s="390"/>
      <c r="DB18" s="361"/>
      <c r="DC18" s="368"/>
      <c r="DD18" s="274"/>
      <c r="DE18" s="27" t="s">
        <v>8</v>
      </c>
      <c r="DF18" s="22"/>
      <c r="DG18" s="25"/>
      <c r="DH18" s="283"/>
      <c r="DJ18" s="361"/>
      <c r="DK18" s="368"/>
      <c r="DL18" s="274"/>
      <c r="DM18" s="27" t="s">
        <v>8</v>
      </c>
      <c r="DN18" s="22">
        <v>50</v>
      </c>
      <c r="DO18" s="25">
        <f t="shared" si="0"/>
        <v>250</v>
      </c>
      <c r="DP18" s="283"/>
      <c r="DR18" s="361"/>
      <c r="DS18" s="368"/>
      <c r="DT18" s="394"/>
      <c r="DU18" s="161" t="s">
        <v>8</v>
      </c>
      <c r="DV18" s="143"/>
      <c r="DW18" s="142"/>
      <c r="DX18" s="390"/>
      <c r="DZ18" s="376"/>
      <c r="EA18" s="407"/>
      <c r="EB18" s="394"/>
      <c r="EC18" s="161" t="s">
        <v>8</v>
      </c>
      <c r="ED18" s="143"/>
      <c r="EE18" s="142"/>
      <c r="EF18" s="390"/>
      <c r="EH18" s="376"/>
      <c r="EI18" s="407"/>
      <c r="EJ18" s="394"/>
      <c r="EK18" s="161" t="s">
        <v>8</v>
      </c>
      <c r="EL18" s="143"/>
      <c r="EM18" s="142"/>
      <c r="EN18" s="390"/>
      <c r="EP18" s="376"/>
      <c r="EQ18" s="407"/>
      <c r="ER18" s="274"/>
      <c r="ES18" s="27" t="s">
        <v>8</v>
      </c>
      <c r="ET18" s="22"/>
      <c r="EU18" s="25"/>
      <c r="EV18" s="283"/>
      <c r="EX18" s="376"/>
      <c r="EY18" s="407"/>
      <c r="EZ18" s="274"/>
      <c r="FA18" s="27" t="s">
        <v>8</v>
      </c>
      <c r="FB18" s="22"/>
      <c r="FC18" s="25"/>
      <c r="FD18" s="283"/>
      <c r="FF18" s="376"/>
      <c r="FG18" s="407"/>
      <c r="FH18" s="274"/>
      <c r="FI18" s="27" t="s">
        <v>8</v>
      </c>
      <c r="FJ18" s="22">
        <v>0.6</v>
      </c>
      <c r="FK18" s="25">
        <f t="shared" si="1"/>
        <v>75</v>
      </c>
      <c r="FL18" s="283"/>
      <c r="FN18" s="361"/>
      <c r="FO18" s="368"/>
      <c r="FP18" s="274"/>
      <c r="FQ18" s="27" t="s">
        <v>8</v>
      </c>
      <c r="FR18" s="22">
        <v>5</v>
      </c>
      <c r="FS18" s="25">
        <f t="shared" si="2"/>
        <v>25</v>
      </c>
      <c r="FT18" s="283"/>
      <c r="FV18" s="361"/>
      <c r="FW18" s="368"/>
      <c r="FX18" s="274"/>
      <c r="FY18" s="27" t="s">
        <v>8</v>
      </c>
      <c r="FZ18" s="22">
        <v>7</v>
      </c>
      <c r="GA18" s="25">
        <f t="shared" si="3"/>
        <v>35</v>
      </c>
      <c r="GB18" s="283"/>
      <c r="GD18" s="361"/>
      <c r="GE18" s="368"/>
      <c r="GF18" s="274"/>
      <c r="GG18" s="27" t="s">
        <v>8</v>
      </c>
      <c r="GH18" s="22">
        <v>6</v>
      </c>
      <c r="GI18" s="25">
        <f t="shared" si="4"/>
        <v>30</v>
      </c>
      <c r="GJ18" s="283"/>
      <c r="GL18" s="376"/>
      <c r="GM18" s="407"/>
      <c r="GN18" s="274"/>
      <c r="GO18" s="27" t="s">
        <v>8</v>
      </c>
      <c r="GP18" s="22"/>
      <c r="GQ18" s="25"/>
      <c r="GR18" s="283"/>
      <c r="GT18" s="361"/>
      <c r="GU18" s="368"/>
      <c r="GV18" s="274"/>
      <c r="GW18" s="27" t="s">
        <v>8</v>
      </c>
      <c r="GX18" s="22"/>
      <c r="GY18" s="25">
        <f t="shared" si="5"/>
        <v>0</v>
      </c>
      <c r="GZ18" s="283"/>
      <c r="HB18" s="361"/>
      <c r="HC18" s="368"/>
      <c r="HD18" s="274"/>
      <c r="HE18" s="27" t="s">
        <v>8</v>
      </c>
      <c r="HF18" s="22">
        <v>9.3000000000000007</v>
      </c>
      <c r="HG18" s="25">
        <f t="shared" si="6"/>
        <v>46.5</v>
      </c>
      <c r="HH18" s="283"/>
      <c r="HJ18" s="361"/>
      <c r="HK18" s="368"/>
      <c r="HL18" s="394"/>
      <c r="HM18" s="161" t="s">
        <v>8</v>
      </c>
      <c r="HN18" s="143"/>
      <c r="HO18" s="142"/>
      <c r="HP18" s="390"/>
    </row>
    <row r="19" spans="1:224" ht="15" customHeight="1" thickBot="1" x14ac:dyDescent="0.3">
      <c r="A19" s="13"/>
      <c r="B19" s="378"/>
      <c r="C19" s="379"/>
      <c r="D19" s="275"/>
      <c r="E19" s="15" t="s">
        <v>8</v>
      </c>
      <c r="F19" s="28"/>
      <c r="G19" s="158"/>
      <c r="H19" s="389"/>
      <c r="I19" s="13"/>
      <c r="J19" s="363"/>
      <c r="K19" s="369"/>
      <c r="L19" s="275"/>
      <c r="M19" s="15" t="s">
        <v>8</v>
      </c>
      <c r="N19" s="28">
        <v>46</v>
      </c>
      <c r="O19" s="158">
        <f t="shared" si="7"/>
        <v>230</v>
      </c>
      <c r="P19" s="284"/>
      <c r="Q19" s="125"/>
      <c r="R19" s="363"/>
      <c r="S19" s="369"/>
      <c r="T19" s="275"/>
      <c r="U19" s="15" t="s">
        <v>8</v>
      </c>
      <c r="V19" s="28">
        <v>100</v>
      </c>
      <c r="W19" s="29">
        <f t="shared" si="8"/>
        <v>500</v>
      </c>
      <c r="X19" s="284"/>
      <c r="Y19" s="125"/>
      <c r="Z19" s="363"/>
      <c r="AA19" s="369"/>
      <c r="AB19" s="275"/>
      <c r="AC19" s="15" t="s">
        <v>8</v>
      </c>
      <c r="AD19" s="28">
        <v>54</v>
      </c>
      <c r="AE19" s="29">
        <f t="shared" si="9"/>
        <v>270</v>
      </c>
      <c r="AF19" s="284"/>
      <c r="AH19" s="363"/>
      <c r="AI19" s="369"/>
      <c r="AJ19" s="275"/>
      <c r="AK19" s="15" t="s">
        <v>8</v>
      </c>
      <c r="AL19" s="28">
        <v>6.2</v>
      </c>
      <c r="AM19" s="158">
        <f t="shared" si="10"/>
        <v>31</v>
      </c>
      <c r="AN19" s="389"/>
      <c r="AP19" s="363"/>
      <c r="AQ19" s="369"/>
      <c r="AR19" s="275"/>
      <c r="AS19" s="15" t="s">
        <v>8</v>
      </c>
      <c r="AT19" s="28">
        <v>19.8</v>
      </c>
      <c r="AU19" s="29">
        <f t="shared" si="11"/>
        <v>99</v>
      </c>
      <c r="AV19" s="284"/>
      <c r="AX19" s="378"/>
      <c r="AY19" s="408"/>
      <c r="AZ19" s="275"/>
      <c r="BA19" s="15" t="s">
        <v>8</v>
      </c>
      <c r="BB19" s="28">
        <v>5.6</v>
      </c>
      <c r="BC19" s="29">
        <f t="shared" si="12"/>
        <v>700</v>
      </c>
      <c r="BD19" s="284"/>
      <c r="BF19" s="363"/>
      <c r="BG19" s="369"/>
      <c r="BH19" s="275"/>
      <c r="BI19" s="15" t="s">
        <v>8</v>
      </c>
      <c r="BJ19" s="28"/>
      <c r="BK19" s="29"/>
      <c r="BL19" s="284"/>
      <c r="BN19" s="363"/>
      <c r="BO19" s="369"/>
      <c r="BP19" s="275"/>
      <c r="BQ19" s="15" t="s">
        <v>8</v>
      </c>
      <c r="BR19" s="28">
        <v>9.6</v>
      </c>
      <c r="BS19" s="29">
        <f t="shared" si="13"/>
        <v>48</v>
      </c>
      <c r="BT19" s="284"/>
      <c r="BV19" s="378"/>
      <c r="BW19" s="408"/>
      <c r="BX19" s="414"/>
      <c r="BY19" s="173" t="s">
        <v>8</v>
      </c>
      <c r="BZ19" s="157"/>
      <c r="CA19" s="158"/>
      <c r="CB19" s="389"/>
      <c r="CD19" s="363"/>
      <c r="CE19" s="369"/>
      <c r="CF19" s="275"/>
      <c r="CG19" s="15" t="s">
        <v>8</v>
      </c>
      <c r="CH19" s="28">
        <v>18</v>
      </c>
      <c r="CI19" s="29">
        <f t="shared" si="14"/>
        <v>90</v>
      </c>
      <c r="CJ19" s="284"/>
      <c r="CL19" s="363"/>
      <c r="CM19" s="369"/>
      <c r="CN19" s="275"/>
      <c r="CO19" s="15" t="s">
        <v>8</v>
      </c>
      <c r="CP19" s="28">
        <v>32.700000000000003</v>
      </c>
      <c r="CQ19" s="29">
        <f t="shared" si="15"/>
        <v>163.5</v>
      </c>
      <c r="CR19" s="284"/>
      <c r="CT19" s="378"/>
      <c r="CU19" s="408"/>
      <c r="CV19" s="395"/>
      <c r="CW19" s="162" t="s">
        <v>8</v>
      </c>
      <c r="CX19" s="144"/>
      <c r="CY19" s="145"/>
      <c r="CZ19" s="391"/>
      <c r="DB19" s="363"/>
      <c r="DC19" s="369"/>
      <c r="DD19" s="275"/>
      <c r="DE19" s="15" t="s">
        <v>8</v>
      </c>
      <c r="DF19" s="28"/>
      <c r="DG19" s="29"/>
      <c r="DH19" s="284"/>
      <c r="DJ19" s="363"/>
      <c r="DK19" s="369"/>
      <c r="DL19" s="275"/>
      <c r="DM19" s="15" t="s">
        <v>8</v>
      </c>
      <c r="DN19" s="28">
        <v>50</v>
      </c>
      <c r="DO19" s="29">
        <f t="shared" si="0"/>
        <v>250</v>
      </c>
      <c r="DP19" s="284"/>
      <c r="DR19" s="363"/>
      <c r="DS19" s="369"/>
      <c r="DT19" s="395"/>
      <c r="DU19" s="162" t="s">
        <v>8</v>
      </c>
      <c r="DV19" s="144"/>
      <c r="DW19" s="145"/>
      <c r="DX19" s="391"/>
      <c r="DZ19" s="378"/>
      <c r="EA19" s="408"/>
      <c r="EB19" s="395"/>
      <c r="EC19" s="162" t="s">
        <v>8</v>
      </c>
      <c r="ED19" s="144"/>
      <c r="EE19" s="145"/>
      <c r="EF19" s="391"/>
      <c r="EH19" s="378"/>
      <c r="EI19" s="408"/>
      <c r="EJ19" s="395"/>
      <c r="EK19" s="162" t="s">
        <v>8</v>
      </c>
      <c r="EL19" s="144"/>
      <c r="EM19" s="145"/>
      <c r="EN19" s="391"/>
      <c r="EP19" s="378"/>
      <c r="EQ19" s="408"/>
      <c r="ER19" s="275"/>
      <c r="ES19" s="15" t="s">
        <v>8</v>
      </c>
      <c r="ET19" s="28">
        <v>0.4</v>
      </c>
      <c r="EU19" s="29">
        <f t="shared" si="16"/>
        <v>50</v>
      </c>
      <c r="EV19" s="284"/>
      <c r="EX19" s="378"/>
      <c r="EY19" s="408"/>
      <c r="EZ19" s="275"/>
      <c r="FA19" s="15" t="s">
        <v>8</v>
      </c>
      <c r="FB19" s="28"/>
      <c r="FC19" s="29"/>
      <c r="FD19" s="284"/>
      <c r="FF19" s="378"/>
      <c r="FG19" s="408"/>
      <c r="FH19" s="275"/>
      <c r="FI19" s="15" t="s">
        <v>8</v>
      </c>
      <c r="FJ19" s="28"/>
      <c r="FK19" s="29"/>
      <c r="FL19" s="284"/>
      <c r="FN19" s="363"/>
      <c r="FO19" s="369"/>
      <c r="FP19" s="275"/>
      <c r="FQ19" s="15" t="s">
        <v>8</v>
      </c>
      <c r="FR19" s="28">
        <v>5</v>
      </c>
      <c r="FS19" s="29">
        <f t="shared" si="2"/>
        <v>25</v>
      </c>
      <c r="FT19" s="284"/>
      <c r="FV19" s="363"/>
      <c r="FW19" s="369"/>
      <c r="FX19" s="275"/>
      <c r="FY19" s="15" t="s">
        <v>8</v>
      </c>
      <c r="FZ19" s="28">
        <v>7</v>
      </c>
      <c r="GA19" s="29">
        <f t="shared" ref="GA19:GA40" si="17">FZ19*5</f>
        <v>35</v>
      </c>
      <c r="GB19" s="284"/>
      <c r="GD19" s="363"/>
      <c r="GE19" s="369"/>
      <c r="GF19" s="275"/>
      <c r="GG19" s="15" t="s">
        <v>8</v>
      </c>
      <c r="GH19" s="28">
        <v>6</v>
      </c>
      <c r="GI19" s="29">
        <f t="shared" si="4"/>
        <v>30</v>
      </c>
      <c r="GJ19" s="284"/>
      <c r="GL19" s="378"/>
      <c r="GM19" s="408"/>
      <c r="GN19" s="275"/>
      <c r="GO19" s="15" t="s">
        <v>8</v>
      </c>
      <c r="GP19" s="28"/>
      <c r="GQ19" s="29"/>
      <c r="GR19" s="284"/>
      <c r="GT19" s="363"/>
      <c r="GU19" s="369"/>
      <c r="GV19" s="275"/>
      <c r="GW19" s="15" t="s">
        <v>8</v>
      </c>
      <c r="GX19" s="28"/>
      <c r="GY19" s="29">
        <f t="shared" si="5"/>
        <v>0</v>
      </c>
      <c r="GZ19" s="284"/>
      <c r="HB19" s="363"/>
      <c r="HC19" s="369"/>
      <c r="HD19" s="275"/>
      <c r="HE19" s="15" t="s">
        <v>8</v>
      </c>
      <c r="HF19" s="28">
        <v>9.3000000000000007</v>
      </c>
      <c r="HG19" s="29">
        <f t="shared" si="6"/>
        <v>46.5</v>
      </c>
      <c r="HH19" s="284"/>
      <c r="HJ19" s="363"/>
      <c r="HK19" s="369"/>
      <c r="HL19" s="395"/>
      <c r="HM19" s="162" t="s">
        <v>8</v>
      </c>
      <c r="HN19" s="144"/>
      <c r="HO19" s="145"/>
      <c r="HP19" s="391"/>
    </row>
    <row r="20" spans="1:224" ht="15" customHeight="1" x14ac:dyDescent="0.25">
      <c r="A20" s="13"/>
      <c r="B20" s="380" t="s">
        <v>9</v>
      </c>
      <c r="C20" s="381"/>
      <c r="D20" s="273" t="s">
        <v>527</v>
      </c>
      <c r="E20" s="30" t="s">
        <v>4</v>
      </c>
      <c r="F20" s="16">
        <v>0.8</v>
      </c>
      <c r="G20" s="154">
        <f t="shared" ref="G20:G37" si="18">F20*125</f>
        <v>100</v>
      </c>
      <c r="H20" s="388" t="s">
        <v>530</v>
      </c>
      <c r="I20" s="13"/>
      <c r="J20" s="359" t="s">
        <v>2</v>
      </c>
      <c r="K20" s="367"/>
      <c r="L20" s="273" t="s">
        <v>527</v>
      </c>
      <c r="M20" s="30" t="s">
        <v>4</v>
      </c>
      <c r="N20" s="16">
        <v>46</v>
      </c>
      <c r="O20" s="152">
        <f t="shared" si="7"/>
        <v>230</v>
      </c>
      <c r="P20" s="283" t="s">
        <v>531</v>
      </c>
      <c r="Q20" s="125"/>
      <c r="R20" s="359" t="s">
        <v>2</v>
      </c>
      <c r="S20" s="367"/>
      <c r="T20" s="273" t="s">
        <v>527</v>
      </c>
      <c r="U20" s="30" t="s">
        <v>4</v>
      </c>
      <c r="V20" s="16">
        <v>100</v>
      </c>
      <c r="W20" s="19">
        <f t="shared" si="8"/>
        <v>500</v>
      </c>
      <c r="X20" s="283" t="s">
        <v>376</v>
      </c>
      <c r="Y20" s="125"/>
      <c r="Z20" s="359" t="s">
        <v>2</v>
      </c>
      <c r="AA20" s="367"/>
      <c r="AB20" s="273" t="s">
        <v>527</v>
      </c>
      <c r="AC20" s="30" t="s">
        <v>4</v>
      </c>
      <c r="AD20" s="16">
        <v>54</v>
      </c>
      <c r="AE20" s="19">
        <f t="shared" si="9"/>
        <v>270</v>
      </c>
      <c r="AF20" s="283" t="s">
        <v>376</v>
      </c>
      <c r="AH20" s="359" t="s">
        <v>2</v>
      </c>
      <c r="AI20" s="367"/>
      <c r="AJ20" s="273" t="s">
        <v>527</v>
      </c>
      <c r="AK20" s="30" t="s">
        <v>4</v>
      </c>
      <c r="AL20" s="16">
        <v>6.2</v>
      </c>
      <c r="AM20" s="152">
        <f t="shared" si="10"/>
        <v>31</v>
      </c>
      <c r="AN20" s="388" t="s">
        <v>503</v>
      </c>
      <c r="AP20" s="359" t="s">
        <v>2</v>
      </c>
      <c r="AQ20" s="367"/>
      <c r="AR20" s="273" t="s">
        <v>527</v>
      </c>
      <c r="AS20" s="30" t="s">
        <v>4</v>
      </c>
      <c r="AT20" s="16">
        <v>19.8</v>
      </c>
      <c r="AU20" s="19">
        <f t="shared" si="11"/>
        <v>99</v>
      </c>
      <c r="AV20" s="283" t="s">
        <v>376</v>
      </c>
      <c r="AX20" s="380" t="s">
        <v>9</v>
      </c>
      <c r="AY20" s="406"/>
      <c r="AZ20" s="273" t="s">
        <v>527</v>
      </c>
      <c r="BA20" s="30" t="s">
        <v>4</v>
      </c>
      <c r="BB20" s="16">
        <v>5.6</v>
      </c>
      <c r="BC20" s="19">
        <f t="shared" si="12"/>
        <v>700</v>
      </c>
      <c r="BD20" s="283" t="s">
        <v>505</v>
      </c>
      <c r="BF20" s="359" t="s">
        <v>2</v>
      </c>
      <c r="BG20" s="367"/>
      <c r="BH20" s="273" t="s">
        <v>527</v>
      </c>
      <c r="BI20" s="30" t="s">
        <v>4</v>
      </c>
      <c r="BJ20" s="16">
        <v>24</v>
      </c>
      <c r="BK20" s="19">
        <f>BJ20*5</f>
        <v>120</v>
      </c>
      <c r="BL20" s="283" t="s">
        <v>234</v>
      </c>
      <c r="BN20" s="359" t="s">
        <v>2</v>
      </c>
      <c r="BO20" s="367"/>
      <c r="BP20" s="273" t="s">
        <v>527</v>
      </c>
      <c r="BQ20" s="30" t="s">
        <v>4</v>
      </c>
      <c r="BR20" s="16">
        <v>9.6</v>
      </c>
      <c r="BS20" s="19">
        <f t="shared" si="13"/>
        <v>48</v>
      </c>
      <c r="BT20" s="283" t="s">
        <v>234</v>
      </c>
      <c r="BV20" s="380" t="s">
        <v>9</v>
      </c>
      <c r="BW20" s="406"/>
      <c r="BX20" s="412" t="s">
        <v>527</v>
      </c>
      <c r="BY20" s="164" t="s">
        <v>4</v>
      </c>
      <c r="BZ20" s="151">
        <v>3</v>
      </c>
      <c r="CA20" s="152">
        <f t="shared" ref="CA20:CA38" si="19">SUM(BZ20)*125</f>
        <v>375</v>
      </c>
      <c r="CB20" s="388" t="s">
        <v>279</v>
      </c>
      <c r="CD20" s="359" t="s">
        <v>2</v>
      </c>
      <c r="CE20" s="367"/>
      <c r="CF20" s="273" t="s">
        <v>527</v>
      </c>
      <c r="CG20" s="30" t="s">
        <v>4</v>
      </c>
      <c r="CH20" s="16">
        <v>20</v>
      </c>
      <c r="CI20" s="19">
        <v>100</v>
      </c>
      <c r="CJ20" s="283" t="s">
        <v>532</v>
      </c>
      <c r="CL20" s="359" t="s">
        <v>2</v>
      </c>
      <c r="CM20" s="367"/>
      <c r="CN20" s="273" t="s">
        <v>527</v>
      </c>
      <c r="CO20" s="30" t="s">
        <v>4</v>
      </c>
      <c r="CP20" s="16">
        <v>32.700000000000003</v>
      </c>
      <c r="CQ20" s="19">
        <f t="shared" si="15"/>
        <v>163.5</v>
      </c>
      <c r="CR20" s="283" t="s">
        <v>533</v>
      </c>
      <c r="CT20" s="380" t="s">
        <v>9</v>
      </c>
      <c r="CU20" s="406"/>
      <c r="CV20" s="393" t="s">
        <v>527</v>
      </c>
      <c r="CW20" s="159" t="s">
        <v>4</v>
      </c>
      <c r="CX20" s="139"/>
      <c r="CY20" s="140"/>
      <c r="CZ20" s="390"/>
      <c r="DB20" s="359" t="s">
        <v>2</v>
      </c>
      <c r="DC20" s="367"/>
      <c r="DD20" s="273" t="s">
        <v>527</v>
      </c>
      <c r="DE20" s="30" t="s">
        <v>4</v>
      </c>
      <c r="DF20" s="16">
        <v>1</v>
      </c>
      <c r="DG20" s="19">
        <f>DF20*5</f>
        <v>5</v>
      </c>
      <c r="DH20" s="283" t="s">
        <v>544</v>
      </c>
      <c r="DJ20" s="359" t="s">
        <v>2</v>
      </c>
      <c r="DK20" s="367"/>
      <c r="DL20" s="273" t="s">
        <v>527</v>
      </c>
      <c r="DM20" s="30" t="s">
        <v>4</v>
      </c>
      <c r="DN20" s="16">
        <v>50</v>
      </c>
      <c r="DO20" s="19">
        <f t="shared" ref="DO20:DO40" si="20">DN20*5</f>
        <v>250</v>
      </c>
      <c r="DP20" s="283" t="s">
        <v>545</v>
      </c>
      <c r="DR20" s="359" t="s">
        <v>2</v>
      </c>
      <c r="DS20" s="367"/>
      <c r="DT20" s="393" t="s">
        <v>527</v>
      </c>
      <c r="DU20" s="159" t="s">
        <v>4</v>
      </c>
      <c r="DV20" s="139"/>
      <c r="DW20" s="140"/>
      <c r="DX20" s="390"/>
      <c r="DZ20" s="380" t="s">
        <v>9</v>
      </c>
      <c r="EA20" s="406"/>
      <c r="EB20" s="393" t="s">
        <v>527</v>
      </c>
      <c r="EC20" s="159" t="s">
        <v>4</v>
      </c>
      <c r="ED20" s="139"/>
      <c r="EE20" s="140"/>
      <c r="EF20" s="423"/>
      <c r="EH20" s="380" t="s">
        <v>9</v>
      </c>
      <c r="EI20" s="406"/>
      <c r="EJ20" s="393" t="s">
        <v>527</v>
      </c>
      <c r="EK20" s="159" t="s">
        <v>4</v>
      </c>
      <c r="EL20" s="139"/>
      <c r="EM20" s="140"/>
      <c r="EN20" s="390"/>
      <c r="EP20" s="380" t="s">
        <v>9</v>
      </c>
      <c r="EQ20" s="406"/>
      <c r="ER20" s="273" t="s">
        <v>527</v>
      </c>
      <c r="ES20" s="30" t="s">
        <v>4</v>
      </c>
      <c r="ET20" s="16">
        <v>0.5</v>
      </c>
      <c r="EU20" s="19">
        <f t="shared" si="16"/>
        <v>62.5</v>
      </c>
      <c r="EV20" s="283"/>
      <c r="EX20" s="380" t="s">
        <v>9</v>
      </c>
      <c r="EY20" s="406"/>
      <c r="EZ20" s="273" t="s">
        <v>527</v>
      </c>
      <c r="FA20" s="30" t="s">
        <v>4</v>
      </c>
      <c r="FB20" s="16">
        <v>2.6</v>
      </c>
      <c r="FC20" s="19">
        <f t="shared" ref="FC20:FC37" si="21">FB20*125</f>
        <v>325</v>
      </c>
      <c r="FD20" s="283" t="s">
        <v>543</v>
      </c>
      <c r="FF20" s="380" t="s">
        <v>9</v>
      </c>
      <c r="FG20" s="406"/>
      <c r="FH20" s="273" t="s">
        <v>527</v>
      </c>
      <c r="FI20" s="30" t="s">
        <v>4</v>
      </c>
      <c r="FJ20" s="16">
        <v>0.6</v>
      </c>
      <c r="FK20" s="19">
        <f t="shared" ref="FK20:FK39" si="22">FJ20*125</f>
        <v>75</v>
      </c>
      <c r="FL20" s="283" t="s">
        <v>550</v>
      </c>
      <c r="FN20" s="359" t="s">
        <v>2</v>
      </c>
      <c r="FO20" s="367"/>
      <c r="FP20" s="273" t="s">
        <v>527</v>
      </c>
      <c r="FQ20" s="30" t="s">
        <v>4</v>
      </c>
      <c r="FR20" s="16">
        <v>5</v>
      </c>
      <c r="FS20" s="19">
        <f t="shared" si="2"/>
        <v>25</v>
      </c>
      <c r="FT20" s="283" t="s">
        <v>551</v>
      </c>
      <c r="FV20" s="359" t="s">
        <v>2</v>
      </c>
      <c r="FW20" s="367"/>
      <c r="FX20" s="273" t="s">
        <v>527</v>
      </c>
      <c r="FY20" s="30" t="s">
        <v>4</v>
      </c>
      <c r="FZ20" s="16">
        <v>7</v>
      </c>
      <c r="GA20" s="19">
        <f t="shared" si="17"/>
        <v>35</v>
      </c>
      <c r="GB20" s="283" t="s">
        <v>552</v>
      </c>
      <c r="GD20" s="359" t="s">
        <v>2</v>
      </c>
      <c r="GE20" s="367"/>
      <c r="GF20" s="273" t="s">
        <v>527</v>
      </c>
      <c r="GG20" s="30" t="s">
        <v>4</v>
      </c>
      <c r="GH20" s="16">
        <v>6</v>
      </c>
      <c r="GI20" s="19">
        <f t="shared" si="4"/>
        <v>30</v>
      </c>
      <c r="GJ20" s="283" t="s">
        <v>238</v>
      </c>
      <c r="GL20" s="380" t="s">
        <v>9</v>
      </c>
      <c r="GM20" s="406"/>
      <c r="GN20" s="273" t="s">
        <v>527</v>
      </c>
      <c r="GO20" s="30" t="s">
        <v>4</v>
      </c>
      <c r="GP20" s="16">
        <v>1.6</v>
      </c>
      <c r="GQ20" s="19">
        <f t="shared" ref="GQ20:GQ38" si="23">GP20*125</f>
        <v>200</v>
      </c>
      <c r="GR20" s="283" t="s">
        <v>553</v>
      </c>
      <c r="GT20" s="359" t="s">
        <v>2</v>
      </c>
      <c r="GU20" s="367"/>
      <c r="GV20" s="273" t="s">
        <v>527</v>
      </c>
      <c r="GW20" s="30" t="s">
        <v>4</v>
      </c>
      <c r="GX20" s="16">
        <v>1.8</v>
      </c>
      <c r="GY20" s="19">
        <f t="shared" si="5"/>
        <v>9</v>
      </c>
      <c r="GZ20" s="283" t="s">
        <v>241</v>
      </c>
      <c r="HB20" s="359" t="s">
        <v>2</v>
      </c>
      <c r="HC20" s="367"/>
      <c r="HD20" s="273" t="s">
        <v>527</v>
      </c>
      <c r="HE20" s="30" t="s">
        <v>4</v>
      </c>
      <c r="HF20" s="16">
        <v>9.3000000000000007</v>
      </c>
      <c r="HG20" s="19">
        <f t="shared" si="6"/>
        <v>46.5</v>
      </c>
      <c r="HH20" s="283" t="s">
        <v>546</v>
      </c>
      <c r="HJ20" s="359" t="s">
        <v>2</v>
      </c>
      <c r="HK20" s="367"/>
      <c r="HL20" s="393" t="s">
        <v>527</v>
      </c>
      <c r="HM20" s="159" t="s">
        <v>4</v>
      </c>
      <c r="HN20" s="139"/>
      <c r="HO20" s="140"/>
      <c r="HP20" s="390"/>
    </row>
    <row r="21" spans="1:224" ht="15" customHeight="1" x14ac:dyDescent="0.25">
      <c r="A21" s="13"/>
      <c r="B21" s="376"/>
      <c r="C21" s="377"/>
      <c r="D21" s="274"/>
      <c r="E21" s="21" t="s">
        <v>5</v>
      </c>
      <c r="F21" s="83">
        <v>0.8</v>
      </c>
      <c r="G21" s="154">
        <f t="shared" si="18"/>
        <v>100</v>
      </c>
      <c r="H21" s="388"/>
      <c r="I21" s="13"/>
      <c r="J21" s="361"/>
      <c r="K21" s="368"/>
      <c r="L21" s="274"/>
      <c r="M21" s="21" t="s">
        <v>5</v>
      </c>
      <c r="N21" s="83">
        <v>46</v>
      </c>
      <c r="O21" s="154">
        <f t="shared" ref="O21:O40" si="24">N21*5</f>
        <v>230</v>
      </c>
      <c r="P21" s="283"/>
      <c r="Q21" s="125"/>
      <c r="R21" s="361"/>
      <c r="S21" s="368"/>
      <c r="T21" s="274"/>
      <c r="U21" s="21" t="s">
        <v>5</v>
      </c>
      <c r="V21" s="83">
        <v>100</v>
      </c>
      <c r="W21" s="25">
        <f t="shared" ref="W21:W40" si="25">V21*5</f>
        <v>500</v>
      </c>
      <c r="X21" s="283"/>
      <c r="Y21" s="125"/>
      <c r="Z21" s="361"/>
      <c r="AA21" s="368"/>
      <c r="AB21" s="274"/>
      <c r="AC21" s="21" t="s">
        <v>5</v>
      </c>
      <c r="AD21" s="83">
        <v>54</v>
      </c>
      <c r="AE21" s="25">
        <f t="shared" ref="AE21:AE40" si="26">AD21*5</f>
        <v>270</v>
      </c>
      <c r="AF21" s="283"/>
      <c r="AH21" s="361"/>
      <c r="AI21" s="368"/>
      <c r="AJ21" s="274"/>
      <c r="AK21" s="21" t="s">
        <v>5</v>
      </c>
      <c r="AL21" s="83">
        <v>6.2</v>
      </c>
      <c r="AM21" s="154">
        <f t="shared" ref="AM21:AM40" si="27">AL21*5</f>
        <v>31</v>
      </c>
      <c r="AN21" s="388"/>
      <c r="AP21" s="361"/>
      <c r="AQ21" s="368"/>
      <c r="AR21" s="274"/>
      <c r="AS21" s="21" t="s">
        <v>5</v>
      </c>
      <c r="AT21" s="83">
        <v>19.8</v>
      </c>
      <c r="AU21" s="25">
        <f t="shared" ref="AU21:AU40" si="28">AT21*5</f>
        <v>99</v>
      </c>
      <c r="AV21" s="283"/>
      <c r="AX21" s="376"/>
      <c r="AY21" s="407"/>
      <c r="AZ21" s="274"/>
      <c r="BA21" s="21" t="s">
        <v>5</v>
      </c>
      <c r="BB21" s="83">
        <v>5.6</v>
      </c>
      <c r="BC21" s="25">
        <f>BB21*125</f>
        <v>700</v>
      </c>
      <c r="BD21" s="283"/>
      <c r="BF21" s="361"/>
      <c r="BG21" s="368"/>
      <c r="BH21" s="274"/>
      <c r="BI21" s="21" t="s">
        <v>5</v>
      </c>
      <c r="BJ21" s="83">
        <v>24</v>
      </c>
      <c r="BK21" s="25">
        <f>BJ21*5</f>
        <v>120</v>
      </c>
      <c r="BL21" s="283"/>
      <c r="BN21" s="361"/>
      <c r="BO21" s="368"/>
      <c r="BP21" s="274"/>
      <c r="BQ21" s="21" t="s">
        <v>5</v>
      </c>
      <c r="BR21" s="83">
        <v>9.6</v>
      </c>
      <c r="BS21" s="25">
        <f t="shared" ref="BS21:BS40" si="29">BR21*5</f>
        <v>48</v>
      </c>
      <c r="BT21" s="283"/>
      <c r="BV21" s="376"/>
      <c r="BW21" s="407"/>
      <c r="BX21" s="413"/>
      <c r="BY21" s="165" t="s">
        <v>5</v>
      </c>
      <c r="BZ21" s="153">
        <v>3</v>
      </c>
      <c r="CA21" s="154">
        <f t="shared" si="19"/>
        <v>375</v>
      </c>
      <c r="CB21" s="388"/>
      <c r="CD21" s="361"/>
      <c r="CE21" s="368"/>
      <c r="CF21" s="274"/>
      <c r="CG21" s="21" t="s">
        <v>5</v>
      </c>
      <c r="CH21" s="83">
        <v>20</v>
      </c>
      <c r="CI21" s="25">
        <v>100</v>
      </c>
      <c r="CJ21" s="283"/>
      <c r="CL21" s="361"/>
      <c r="CM21" s="368"/>
      <c r="CN21" s="274"/>
      <c r="CO21" s="21" t="s">
        <v>5</v>
      </c>
      <c r="CP21" s="83">
        <v>32.700000000000003</v>
      </c>
      <c r="CQ21" s="25">
        <f t="shared" ref="CQ21:CQ40" si="30">CP21*5</f>
        <v>163.5</v>
      </c>
      <c r="CR21" s="283"/>
      <c r="CT21" s="376"/>
      <c r="CU21" s="407"/>
      <c r="CV21" s="394"/>
      <c r="CW21" s="160" t="s">
        <v>5</v>
      </c>
      <c r="CX21" s="141"/>
      <c r="CY21" s="142"/>
      <c r="CZ21" s="390"/>
      <c r="DB21" s="361"/>
      <c r="DC21" s="368"/>
      <c r="DD21" s="274"/>
      <c r="DE21" s="21" t="s">
        <v>5</v>
      </c>
      <c r="DF21" s="83">
        <v>1</v>
      </c>
      <c r="DG21" s="25">
        <f>DF21*5</f>
        <v>5</v>
      </c>
      <c r="DH21" s="283"/>
      <c r="DJ21" s="361"/>
      <c r="DK21" s="368"/>
      <c r="DL21" s="274"/>
      <c r="DM21" s="21" t="s">
        <v>5</v>
      </c>
      <c r="DN21" s="83">
        <v>50</v>
      </c>
      <c r="DO21" s="25">
        <f t="shared" si="20"/>
        <v>250</v>
      </c>
      <c r="DP21" s="283"/>
      <c r="DR21" s="361"/>
      <c r="DS21" s="368"/>
      <c r="DT21" s="394"/>
      <c r="DU21" s="160" t="s">
        <v>5</v>
      </c>
      <c r="DV21" s="141"/>
      <c r="DW21" s="142"/>
      <c r="DX21" s="390"/>
      <c r="DZ21" s="376"/>
      <c r="EA21" s="407"/>
      <c r="EB21" s="394"/>
      <c r="EC21" s="160" t="s">
        <v>5</v>
      </c>
      <c r="ED21" s="141"/>
      <c r="EE21" s="142"/>
      <c r="EF21" s="390"/>
      <c r="EH21" s="376"/>
      <c r="EI21" s="407"/>
      <c r="EJ21" s="394"/>
      <c r="EK21" s="160" t="s">
        <v>5</v>
      </c>
      <c r="EL21" s="141"/>
      <c r="EM21" s="142"/>
      <c r="EN21" s="390"/>
      <c r="EP21" s="376"/>
      <c r="EQ21" s="407"/>
      <c r="ER21" s="274"/>
      <c r="ES21" s="21" t="s">
        <v>5</v>
      </c>
      <c r="ET21" s="83">
        <v>0.5</v>
      </c>
      <c r="EU21" s="25">
        <f t="shared" si="16"/>
        <v>62.5</v>
      </c>
      <c r="EV21" s="283"/>
      <c r="EX21" s="376"/>
      <c r="EY21" s="407"/>
      <c r="EZ21" s="274"/>
      <c r="FA21" s="21" t="s">
        <v>5</v>
      </c>
      <c r="FB21" s="83">
        <v>2.6</v>
      </c>
      <c r="FC21" s="25">
        <f t="shared" si="21"/>
        <v>325</v>
      </c>
      <c r="FD21" s="283"/>
      <c r="FF21" s="376"/>
      <c r="FG21" s="407"/>
      <c r="FH21" s="274"/>
      <c r="FI21" s="21" t="s">
        <v>5</v>
      </c>
      <c r="FJ21" s="83">
        <v>0.6</v>
      </c>
      <c r="FK21" s="25">
        <f t="shared" si="22"/>
        <v>75</v>
      </c>
      <c r="FL21" s="283"/>
      <c r="FN21" s="361"/>
      <c r="FO21" s="368"/>
      <c r="FP21" s="274"/>
      <c r="FQ21" s="21" t="s">
        <v>5</v>
      </c>
      <c r="FR21" s="83">
        <v>5</v>
      </c>
      <c r="FS21" s="25">
        <f t="shared" si="2"/>
        <v>25</v>
      </c>
      <c r="FT21" s="283"/>
      <c r="FV21" s="361"/>
      <c r="FW21" s="368"/>
      <c r="FX21" s="274"/>
      <c r="FY21" s="21" t="s">
        <v>5</v>
      </c>
      <c r="FZ21" s="83">
        <v>7</v>
      </c>
      <c r="GA21" s="25">
        <f t="shared" si="17"/>
        <v>35</v>
      </c>
      <c r="GB21" s="283"/>
      <c r="GD21" s="361"/>
      <c r="GE21" s="368"/>
      <c r="GF21" s="274"/>
      <c r="GG21" s="21" t="s">
        <v>5</v>
      </c>
      <c r="GH21" s="83">
        <v>6</v>
      </c>
      <c r="GI21" s="25">
        <f t="shared" si="4"/>
        <v>30</v>
      </c>
      <c r="GJ21" s="283"/>
      <c r="GL21" s="376"/>
      <c r="GM21" s="407"/>
      <c r="GN21" s="274"/>
      <c r="GO21" s="21" t="s">
        <v>5</v>
      </c>
      <c r="GP21" s="83">
        <v>1.6</v>
      </c>
      <c r="GQ21" s="25">
        <f t="shared" si="23"/>
        <v>200</v>
      </c>
      <c r="GR21" s="283"/>
      <c r="GT21" s="361"/>
      <c r="GU21" s="368"/>
      <c r="GV21" s="274"/>
      <c r="GW21" s="21" t="s">
        <v>5</v>
      </c>
      <c r="GX21" s="83">
        <v>1.8</v>
      </c>
      <c r="GY21" s="25">
        <f t="shared" si="5"/>
        <v>9</v>
      </c>
      <c r="GZ21" s="283"/>
      <c r="HB21" s="361"/>
      <c r="HC21" s="368"/>
      <c r="HD21" s="274"/>
      <c r="HE21" s="21" t="s">
        <v>5</v>
      </c>
      <c r="HF21" s="83">
        <v>9.3000000000000007</v>
      </c>
      <c r="HG21" s="25">
        <f t="shared" si="6"/>
        <v>46.5</v>
      </c>
      <c r="HH21" s="283"/>
      <c r="HJ21" s="361"/>
      <c r="HK21" s="368"/>
      <c r="HL21" s="394"/>
      <c r="HM21" s="160" t="s">
        <v>5</v>
      </c>
      <c r="HN21" s="141"/>
      <c r="HO21" s="142"/>
      <c r="HP21" s="390"/>
    </row>
    <row r="22" spans="1:224" ht="15" customHeight="1" x14ac:dyDescent="0.25">
      <c r="A22" s="13"/>
      <c r="B22" s="376"/>
      <c r="C22" s="377"/>
      <c r="D22" s="274"/>
      <c r="E22" s="21" t="s">
        <v>6</v>
      </c>
      <c r="F22" s="16">
        <v>0.8</v>
      </c>
      <c r="G22" s="154">
        <f t="shared" si="18"/>
        <v>100</v>
      </c>
      <c r="H22" s="388"/>
      <c r="I22" s="13"/>
      <c r="J22" s="361"/>
      <c r="K22" s="368"/>
      <c r="L22" s="274"/>
      <c r="M22" s="21" t="s">
        <v>6</v>
      </c>
      <c r="N22" s="16">
        <v>46</v>
      </c>
      <c r="O22" s="154">
        <f t="shared" si="24"/>
        <v>230</v>
      </c>
      <c r="P22" s="283"/>
      <c r="Q22" s="125"/>
      <c r="R22" s="361"/>
      <c r="S22" s="368"/>
      <c r="T22" s="274"/>
      <c r="U22" s="21" t="s">
        <v>6</v>
      </c>
      <c r="V22" s="16">
        <v>100</v>
      </c>
      <c r="W22" s="25">
        <f t="shared" si="25"/>
        <v>500</v>
      </c>
      <c r="X22" s="283"/>
      <c r="Y22" s="125"/>
      <c r="Z22" s="361"/>
      <c r="AA22" s="368"/>
      <c r="AB22" s="274"/>
      <c r="AC22" s="21" t="s">
        <v>6</v>
      </c>
      <c r="AD22" s="16">
        <v>54</v>
      </c>
      <c r="AE22" s="25">
        <f t="shared" si="26"/>
        <v>270</v>
      </c>
      <c r="AF22" s="283"/>
      <c r="AH22" s="361"/>
      <c r="AI22" s="368"/>
      <c r="AJ22" s="274"/>
      <c r="AK22" s="21" t="s">
        <v>6</v>
      </c>
      <c r="AL22" s="16">
        <v>6.2</v>
      </c>
      <c r="AM22" s="154">
        <f t="shared" si="27"/>
        <v>31</v>
      </c>
      <c r="AN22" s="388"/>
      <c r="AP22" s="361"/>
      <c r="AQ22" s="368"/>
      <c r="AR22" s="274"/>
      <c r="AS22" s="21" t="s">
        <v>6</v>
      </c>
      <c r="AT22" s="16">
        <v>19.8</v>
      </c>
      <c r="AU22" s="25">
        <f t="shared" si="28"/>
        <v>99</v>
      </c>
      <c r="AV22" s="283"/>
      <c r="AX22" s="376"/>
      <c r="AY22" s="407"/>
      <c r="AZ22" s="274"/>
      <c r="BA22" s="21" t="s">
        <v>6</v>
      </c>
      <c r="BB22" s="16">
        <v>5.6</v>
      </c>
      <c r="BC22" s="25">
        <f>BB22*125</f>
        <v>700</v>
      </c>
      <c r="BD22" s="283"/>
      <c r="BF22" s="361"/>
      <c r="BG22" s="368"/>
      <c r="BH22" s="274"/>
      <c r="BI22" s="21" t="s">
        <v>6</v>
      </c>
      <c r="BJ22" s="16">
        <v>24</v>
      </c>
      <c r="BK22" s="25">
        <f>BJ22*5</f>
        <v>120</v>
      </c>
      <c r="BL22" s="283"/>
      <c r="BN22" s="361"/>
      <c r="BO22" s="368"/>
      <c r="BP22" s="274"/>
      <c r="BQ22" s="21" t="s">
        <v>6</v>
      </c>
      <c r="BR22" s="16">
        <v>9.6</v>
      </c>
      <c r="BS22" s="25">
        <f t="shared" si="29"/>
        <v>48</v>
      </c>
      <c r="BT22" s="283"/>
      <c r="BV22" s="376"/>
      <c r="BW22" s="407"/>
      <c r="BX22" s="413"/>
      <c r="BY22" s="165" t="s">
        <v>6</v>
      </c>
      <c r="BZ22" s="151">
        <v>3</v>
      </c>
      <c r="CA22" s="154">
        <f t="shared" si="19"/>
        <v>375</v>
      </c>
      <c r="CB22" s="388"/>
      <c r="CD22" s="361"/>
      <c r="CE22" s="368"/>
      <c r="CF22" s="274"/>
      <c r="CG22" s="21" t="s">
        <v>6</v>
      </c>
      <c r="CH22" s="16">
        <v>20</v>
      </c>
      <c r="CI22" s="25">
        <v>100</v>
      </c>
      <c r="CJ22" s="283"/>
      <c r="CL22" s="361"/>
      <c r="CM22" s="368"/>
      <c r="CN22" s="274"/>
      <c r="CO22" s="21" t="s">
        <v>6</v>
      </c>
      <c r="CP22" s="16">
        <v>32.700000000000003</v>
      </c>
      <c r="CQ22" s="25">
        <f t="shared" si="30"/>
        <v>163.5</v>
      </c>
      <c r="CR22" s="283"/>
      <c r="CT22" s="376"/>
      <c r="CU22" s="407"/>
      <c r="CV22" s="394"/>
      <c r="CW22" s="160" t="s">
        <v>6</v>
      </c>
      <c r="CX22" s="139"/>
      <c r="CY22" s="142"/>
      <c r="CZ22" s="390"/>
      <c r="DB22" s="361"/>
      <c r="DC22" s="368"/>
      <c r="DD22" s="274"/>
      <c r="DE22" s="21" t="s">
        <v>6</v>
      </c>
      <c r="DF22" s="16">
        <v>1</v>
      </c>
      <c r="DG22" s="25">
        <f>DF22*5</f>
        <v>5</v>
      </c>
      <c r="DH22" s="283"/>
      <c r="DJ22" s="361"/>
      <c r="DK22" s="368"/>
      <c r="DL22" s="274"/>
      <c r="DM22" s="21" t="s">
        <v>6</v>
      </c>
      <c r="DN22" s="16">
        <v>50</v>
      </c>
      <c r="DO22" s="25">
        <f t="shared" si="20"/>
        <v>250</v>
      </c>
      <c r="DP22" s="283"/>
      <c r="DR22" s="361"/>
      <c r="DS22" s="368"/>
      <c r="DT22" s="394"/>
      <c r="DU22" s="160" t="s">
        <v>6</v>
      </c>
      <c r="DV22" s="139"/>
      <c r="DW22" s="142"/>
      <c r="DX22" s="390"/>
      <c r="DZ22" s="376"/>
      <c r="EA22" s="407"/>
      <c r="EB22" s="394"/>
      <c r="EC22" s="160" t="s">
        <v>6</v>
      </c>
      <c r="ED22" s="139"/>
      <c r="EE22" s="142"/>
      <c r="EF22" s="390"/>
      <c r="EH22" s="376"/>
      <c r="EI22" s="407"/>
      <c r="EJ22" s="394"/>
      <c r="EK22" s="160" t="s">
        <v>6</v>
      </c>
      <c r="EL22" s="139"/>
      <c r="EM22" s="142"/>
      <c r="EN22" s="390"/>
      <c r="EP22" s="376"/>
      <c r="EQ22" s="407"/>
      <c r="ER22" s="274"/>
      <c r="ES22" s="21" t="s">
        <v>6</v>
      </c>
      <c r="ET22" s="16">
        <v>0.5</v>
      </c>
      <c r="EU22" s="25">
        <f t="shared" si="16"/>
        <v>62.5</v>
      </c>
      <c r="EV22" s="283"/>
      <c r="EX22" s="376"/>
      <c r="EY22" s="407"/>
      <c r="EZ22" s="274"/>
      <c r="FA22" s="21" t="s">
        <v>6</v>
      </c>
      <c r="FB22" s="16">
        <v>2.6</v>
      </c>
      <c r="FC22" s="25">
        <f t="shared" si="21"/>
        <v>325</v>
      </c>
      <c r="FD22" s="283"/>
      <c r="FF22" s="376"/>
      <c r="FG22" s="407"/>
      <c r="FH22" s="274"/>
      <c r="FI22" s="21" t="s">
        <v>6</v>
      </c>
      <c r="FJ22" s="16">
        <v>0.6</v>
      </c>
      <c r="FK22" s="25">
        <f t="shared" si="22"/>
        <v>75</v>
      </c>
      <c r="FL22" s="283"/>
      <c r="FN22" s="361"/>
      <c r="FO22" s="368"/>
      <c r="FP22" s="274"/>
      <c r="FQ22" s="21" t="s">
        <v>6</v>
      </c>
      <c r="FR22" s="16">
        <v>5</v>
      </c>
      <c r="FS22" s="25">
        <f t="shared" si="2"/>
        <v>25</v>
      </c>
      <c r="FT22" s="283"/>
      <c r="FV22" s="361"/>
      <c r="FW22" s="368"/>
      <c r="FX22" s="274"/>
      <c r="FY22" s="21" t="s">
        <v>6</v>
      </c>
      <c r="FZ22" s="16">
        <v>7</v>
      </c>
      <c r="GA22" s="25">
        <f t="shared" si="17"/>
        <v>35</v>
      </c>
      <c r="GB22" s="283"/>
      <c r="GD22" s="361"/>
      <c r="GE22" s="368"/>
      <c r="GF22" s="274"/>
      <c r="GG22" s="21" t="s">
        <v>6</v>
      </c>
      <c r="GH22" s="16">
        <v>6</v>
      </c>
      <c r="GI22" s="25">
        <f t="shared" si="4"/>
        <v>30</v>
      </c>
      <c r="GJ22" s="283"/>
      <c r="GL22" s="376"/>
      <c r="GM22" s="407"/>
      <c r="GN22" s="274"/>
      <c r="GO22" s="21" t="s">
        <v>6</v>
      </c>
      <c r="GP22" s="16">
        <v>1.6</v>
      </c>
      <c r="GQ22" s="25">
        <f t="shared" si="23"/>
        <v>200</v>
      </c>
      <c r="GR22" s="283"/>
      <c r="GT22" s="361"/>
      <c r="GU22" s="368"/>
      <c r="GV22" s="274"/>
      <c r="GW22" s="21" t="s">
        <v>6</v>
      </c>
      <c r="GX22" s="16">
        <v>1.8</v>
      </c>
      <c r="GY22" s="25">
        <f t="shared" si="5"/>
        <v>9</v>
      </c>
      <c r="GZ22" s="283"/>
      <c r="HB22" s="361"/>
      <c r="HC22" s="368"/>
      <c r="HD22" s="274"/>
      <c r="HE22" s="21" t="s">
        <v>6</v>
      </c>
      <c r="HF22" s="16">
        <v>9.3000000000000007</v>
      </c>
      <c r="HG22" s="25">
        <f t="shared" si="6"/>
        <v>46.5</v>
      </c>
      <c r="HH22" s="283"/>
      <c r="HJ22" s="361"/>
      <c r="HK22" s="368"/>
      <c r="HL22" s="394"/>
      <c r="HM22" s="160" t="s">
        <v>6</v>
      </c>
      <c r="HN22" s="139"/>
      <c r="HO22" s="142"/>
      <c r="HP22" s="390"/>
    </row>
    <row r="23" spans="1:224" ht="15" customHeight="1" x14ac:dyDescent="0.25">
      <c r="A23" s="13"/>
      <c r="B23" s="376"/>
      <c r="C23" s="377"/>
      <c r="D23" s="274"/>
      <c r="E23" s="21" t="s">
        <v>5</v>
      </c>
      <c r="F23" s="83">
        <v>0.8</v>
      </c>
      <c r="G23" s="154">
        <f t="shared" si="18"/>
        <v>100</v>
      </c>
      <c r="H23" s="388"/>
      <c r="I23" s="13"/>
      <c r="J23" s="361"/>
      <c r="K23" s="368"/>
      <c r="L23" s="274"/>
      <c r="M23" s="21" t="s">
        <v>5</v>
      </c>
      <c r="N23" s="83">
        <v>46</v>
      </c>
      <c r="O23" s="166">
        <f t="shared" si="24"/>
        <v>230</v>
      </c>
      <c r="P23" s="283"/>
      <c r="Q23" s="125"/>
      <c r="R23" s="361"/>
      <c r="S23" s="368"/>
      <c r="T23" s="274"/>
      <c r="U23" s="21" t="s">
        <v>5</v>
      </c>
      <c r="V23" s="83">
        <v>100</v>
      </c>
      <c r="W23" s="25">
        <f t="shared" si="25"/>
        <v>500</v>
      </c>
      <c r="X23" s="283"/>
      <c r="Y23" s="125"/>
      <c r="Z23" s="361"/>
      <c r="AA23" s="368"/>
      <c r="AB23" s="274"/>
      <c r="AC23" s="21" t="s">
        <v>5</v>
      </c>
      <c r="AD23" s="83">
        <v>54</v>
      </c>
      <c r="AE23" s="25">
        <f t="shared" si="26"/>
        <v>270</v>
      </c>
      <c r="AF23" s="283"/>
      <c r="AH23" s="361"/>
      <c r="AI23" s="368"/>
      <c r="AJ23" s="274"/>
      <c r="AK23" s="21" t="s">
        <v>5</v>
      </c>
      <c r="AL23" s="83">
        <v>6.2</v>
      </c>
      <c r="AM23" s="166">
        <f t="shared" si="27"/>
        <v>31</v>
      </c>
      <c r="AN23" s="388"/>
      <c r="AP23" s="361"/>
      <c r="AQ23" s="368"/>
      <c r="AR23" s="274"/>
      <c r="AS23" s="21" t="s">
        <v>5</v>
      </c>
      <c r="AT23" s="83">
        <v>19.8</v>
      </c>
      <c r="AU23" s="25">
        <f t="shared" si="28"/>
        <v>99</v>
      </c>
      <c r="AV23" s="283"/>
      <c r="AX23" s="376"/>
      <c r="AY23" s="407"/>
      <c r="AZ23" s="274"/>
      <c r="BA23" s="21" t="s">
        <v>5</v>
      </c>
      <c r="BB23" s="83">
        <v>5.6</v>
      </c>
      <c r="BC23" s="25">
        <f>BB23*125</f>
        <v>700</v>
      </c>
      <c r="BD23" s="283"/>
      <c r="BF23" s="361"/>
      <c r="BG23" s="368"/>
      <c r="BH23" s="274"/>
      <c r="BI23" s="21" t="s">
        <v>5</v>
      </c>
      <c r="BJ23" s="83">
        <v>24</v>
      </c>
      <c r="BK23" s="25">
        <f>BJ23*5</f>
        <v>120</v>
      </c>
      <c r="BL23" s="283"/>
      <c r="BN23" s="361"/>
      <c r="BO23" s="368"/>
      <c r="BP23" s="274"/>
      <c r="BQ23" s="21" t="s">
        <v>5</v>
      </c>
      <c r="BR23" s="83">
        <v>9.6</v>
      </c>
      <c r="BS23" s="25">
        <f t="shared" si="29"/>
        <v>48</v>
      </c>
      <c r="BT23" s="283"/>
      <c r="BV23" s="376"/>
      <c r="BW23" s="407"/>
      <c r="BX23" s="413"/>
      <c r="BY23" s="165" t="s">
        <v>5</v>
      </c>
      <c r="BZ23" s="153">
        <v>3</v>
      </c>
      <c r="CA23" s="154">
        <f t="shared" si="19"/>
        <v>375</v>
      </c>
      <c r="CB23" s="388"/>
      <c r="CD23" s="361"/>
      <c r="CE23" s="368"/>
      <c r="CF23" s="274"/>
      <c r="CG23" s="21" t="s">
        <v>5</v>
      </c>
      <c r="CH23" s="83">
        <v>20</v>
      </c>
      <c r="CI23" s="25">
        <v>100</v>
      </c>
      <c r="CJ23" s="283"/>
      <c r="CL23" s="361"/>
      <c r="CM23" s="368"/>
      <c r="CN23" s="274"/>
      <c r="CO23" s="21" t="s">
        <v>5</v>
      </c>
      <c r="CP23" s="83">
        <v>32.700000000000003</v>
      </c>
      <c r="CQ23" s="25">
        <f t="shared" si="30"/>
        <v>163.5</v>
      </c>
      <c r="CR23" s="283"/>
      <c r="CT23" s="376"/>
      <c r="CU23" s="407"/>
      <c r="CV23" s="394"/>
      <c r="CW23" s="160" t="s">
        <v>5</v>
      </c>
      <c r="CX23" s="141"/>
      <c r="CY23" s="142"/>
      <c r="CZ23" s="390"/>
      <c r="DB23" s="361"/>
      <c r="DC23" s="368"/>
      <c r="DD23" s="274"/>
      <c r="DE23" s="21" t="s">
        <v>5</v>
      </c>
      <c r="DF23" s="83"/>
      <c r="DG23" s="25"/>
      <c r="DH23" s="283"/>
      <c r="DJ23" s="361"/>
      <c r="DK23" s="368"/>
      <c r="DL23" s="274"/>
      <c r="DM23" s="21" t="s">
        <v>5</v>
      </c>
      <c r="DN23" s="83">
        <v>50</v>
      </c>
      <c r="DO23" s="25">
        <f t="shared" si="20"/>
        <v>250</v>
      </c>
      <c r="DP23" s="283"/>
      <c r="DR23" s="361"/>
      <c r="DS23" s="368"/>
      <c r="DT23" s="394"/>
      <c r="DU23" s="160" t="s">
        <v>5</v>
      </c>
      <c r="DV23" s="141"/>
      <c r="DW23" s="142"/>
      <c r="DX23" s="390"/>
      <c r="DZ23" s="376"/>
      <c r="EA23" s="407"/>
      <c r="EB23" s="394"/>
      <c r="EC23" s="160" t="s">
        <v>5</v>
      </c>
      <c r="ED23" s="141"/>
      <c r="EE23" s="142"/>
      <c r="EF23" s="390"/>
      <c r="EH23" s="376"/>
      <c r="EI23" s="407"/>
      <c r="EJ23" s="394"/>
      <c r="EK23" s="160" t="s">
        <v>5</v>
      </c>
      <c r="EL23" s="141"/>
      <c r="EM23" s="142"/>
      <c r="EN23" s="390"/>
      <c r="EP23" s="376"/>
      <c r="EQ23" s="407"/>
      <c r="ER23" s="274"/>
      <c r="ES23" s="21" t="s">
        <v>5</v>
      </c>
      <c r="ET23" s="83">
        <v>0.5</v>
      </c>
      <c r="EU23" s="25">
        <f t="shared" si="16"/>
        <v>62.5</v>
      </c>
      <c r="EV23" s="283"/>
      <c r="EX23" s="376"/>
      <c r="EY23" s="407"/>
      <c r="EZ23" s="274"/>
      <c r="FA23" s="21" t="s">
        <v>5</v>
      </c>
      <c r="FB23" s="83">
        <v>2.6</v>
      </c>
      <c r="FC23" s="25">
        <f t="shared" si="21"/>
        <v>325</v>
      </c>
      <c r="FD23" s="283"/>
      <c r="FF23" s="376"/>
      <c r="FG23" s="407"/>
      <c r="FH23" s="274"/>
      <c r="FI23" s="21" t="s">
        <v>5</v>
      </c>
      <c r="FJ23" s="83">
        <v>0.6</v>
      </c>
      <c r="FK23" s="25">
        <f t="shared" si="22"/>
        <v>75</v>
      </c>
      <c r="FL23" s="283"/>
      <c r="FN23" s="361"/>
      <c r="FO23" s="368"/>
      <c r="FP23" s="274"/>
      <c r="FQ23" s="21" t="s">
        <v>5</v>
      </c>
      <c r="FR23" s="83">
        <v>5</v>
      </c>
      <c r="FS23" s="25">
        <f t="shared" si="2"/>
        <v>25</v>
      </c>
      <c r="FT23" s="283"/>
      <c r="FV23" s="361"/>
      <c r="FW23" s="368"/>
      <c r="FX23" s="274"/>
      <c r="FY23" s="21" t="s">
        <v>5</v>
      </c>
      <c r="FZ23" s="83">
        <v>7</v>
      </c>
      <c r="GA23" s="25">
        <f t="shared" si="17"/>
        <v>35</v>
      </c>
      <c r="GB23" s="283"/>
      <c r="GD23" s="361"/>
      <c r="GE23" s="368"/>
      <c r="GF23" s="274"/>
      <c r="GG23" s="21" t="s">
        <v>5</v>
      </c>
      <c r="GH23" s="83">
        <v>6</v>
      </c>
      <c r="GI23" s="25">
        <f t="shared" si="4"/>
        <v>30</v>
      </c>
      <c r="GJ23" s="283"/>
      <c r="GL23" s="376"/>
      <c r="GM23" s="407"/>
      <c r="GN23" s="274"/>
      <c r="GO23" s="21" t="s">
        <v>5</v>
      </c>
      <c r="GP23" s="83">
        <v>1.6</v>
      </c>
      <c r="GQ23" s="25">
        <f t="shared" si="23"/>
        <v>200</v>
      </c>
      <c r="GR23" s="283"/>
      <c r="GT23" s="361"/>
      <c r="GU23" s="368"/>
      <c r="GV23" s="274"/>
      <c r="GW23" s="21" t="s">
        <v>5</v>
      </c>
      <c r="GX23" s="83">
        <v>1.8</v>
      </c>
      <c r="GY23" s="25">
        <f t="shared" si="5"/>
        <v>9</v>
      </c>
      <c r="GZ23" s="283"/>
      <c r="HB23" s="361"/>
      <c r="HC23" s="368"/>
      <c r="HD23" s="274"/>
      <c r="HE23" s="21" t="s">
        <v>5</v>
      </c>
      <c r="HF23" s="83">
        <v>9.3000000000000007</v>
      </c>
      <c r="HG23" s="25">
        <f t="shared" si="6"/>
        <v>46.5</v>
      </c>
      <c r="HH23" s="283"/>
      <c r="HJ23" s="361"/>
      <c r="HK23" s="368"/>
      <c r="HL23" s="394"/>
      <c r="HM23" s="160" t="s">
        <v>5</v>
      </c>
      <c r="HN23" s="141"/>
      <c r="HO23" s="142"/>
      <c r="HP23" s="390"/>
    </row>
    <row r="24" spans="1:224" ht="15" customHeight="1" x14ac:dyDescent="0.25">
      <c r="A24" s="13"/>
      <c r="B24" s="376"/>
      <c r="C24" s="377"/>
      <c r="D24" s="274"/>
      <c r="E24" s="21" t="s">
        <v>7</v>
      </c>
      <c r="F24" s="16"/>
      <c r="G24" s="154"/>
      <c r="H24" s="388"/>
      <c r="I24" s="13"/>
      <c r="J24" s="361"/>
      <c r="K24" s="368"/>
      <c r="L24" s="274"/>
      <c r="M24" s="21" t="s">
        <v>7</v>
      </c>
      <c r="N24" s="16">
        <v>46</v>
      </c>
      <c r="O24" s="166">
        <f t="shared" si="24"/>
        <v>230</v>
      </c>
      <c r="P24" s="283"/>
      <c r="Q24" s="125"/>
      <c r="R24" s="361"/>
      <c r="S24" s="368"/>
      <c r="T24" s="274"/>
      <c r="U24" s="21" t="s">
        <v>7</v>
      </c>
      <c r="V24" s="16">
        <v>100</v>
      </c>
      <c r="W24" s="25">
        <f t="shared" si="25"/>
        <v>500</v>
      </c>
      <c r="X24" s="283"/>
      <c r="Y24" s="125"/>
      <c r="Z24" s="361"/>
      <c r="AA24" s="368"/>
      <c r="AB24" s="274"/>
      <c r="AC24" s="21" t="s">
        <v>7</v>
      </c>
      <c r="AD24" s="16">
        <v>54</v>
      </c>
      <c r="AE24" s="25">
        <f t="shared" si="26"/>
        <v>270</v>
      </c>
      <c r="AF24" s="283"/>
      <c r="AH24" s="361"/>
      <c r="AI24" s="368"/>
      <c r="AJ24" s="274"/>
      <c r="AK24" s="21" t="s">
        <v>7</v>
      </c>
      <c r="AL24" s="16">
        <v>6.2</v>
      </c>
      <c r="AM24" s="166">
        <f t="shared" si="27"/>
        <v>31</v>
      </c>
      <c r="AN24" s="388"/>
      <c r="AP24" s="361"/>
      <c r="AQ24" s="368"/>
      <c r="AR24" s="274"/>
      <c r="AS24" s="21" t="s">
        <v>7</v>
      </c>
      <c r="AT24" s="16">
        <v>19.8</v>
      </c>
      <c r="AU24" s="25">
        <f t="shared" si="28"/>
        <v>99</v>
      </c>
      <c r="AV24" s="283"/>
      <c r="AX24" s="376"/>
      <c r="AY24" s="407"/>
      <c r="AZ24" s="274"/>
      <c r="BA24" s="21" t="s">
        <v>7</v>
      </c>
      <c r="BB24" s="16">
        <v>5.6</v>
      </c>
      <c r="BC24" s="25">
        <f>BB24*125</f>
        <v>700</v>
      </c>
      <c r="BD24" s="283"/>
      <c r="BF24" s="361"/>
      <c r="BG24" s="368"/>
      <c r="BH24" s="274"/>
      <c r="BI24" s="21" t="s">
        <v>7</v>
      </c>
      <c r="BJ24" s="16"/>
      <c r="BK24" s="25"/>
      <c r="BL24" s="283"/>
      <c r="BN24" s="361"/>
      <c r="BO24" s="368"/>
      <c r="BP24" s="274"/>
      <c r="BQ24" s="21" t="s">
        <v>7</v>
      </c>
      <c r="BR24" s="16">
        <v>9.6</v>
      </c>
      <c r="BS24" s="25">
        <f t="shared" si="29"/>
        <v>48</v>
      </c>
      <c r="BT24" s="283"/>
      <c r="BV24" s="376"/>
      <c r="BW24" s="407"/>
      <c r="BX24" s="413"/>
      <c r="BY24" s="165" t="s">
        <v>7</v>
      </c>
      <c r="BZ24" s="151">
        <v>3</v>
      </c>
      <c r="CA24" s="154">
        <f t="shared" si="19"/>
        <v>375</v>
      </c>
      <c r="CB24" s="388"/>
      <c r="CD24" s="361"/>
      <c r="CE24" s="368"/>
      <c r="CF24" s="274"/>
      <c r="CG24" s="21" t="s">
        <v>7</v>
      </c>
      <c r="CH24" s="16">
        <v>20</v>
      </c>
      <c r="CI24" s="25">
        <v>100</v>
      </c>
      <c r="CJ24" s="283"/>
      <c r="CL24" s="361"/>
      <c r="CM24" s="368"/>
      <c r="CN24" s="274"/>
      <c r="CO24" s="21" t="s">
        <v>7</v>
      </c>
      <c r="CP24" s="16">
        <v>32.700000000000003</v>
      </c>
      <c r="CQ24" s="25">
        <f t="shared" si="30"/>
        <v>163.5</v>
      </c>
      <c r="CR24" s="283"/>
      <c r="CT24" s="376"/>
      <c r="CU24" s="407"/>
      <c r="CV24" s="394"/>
      <c r="CW24" s="160" t="s">
        <v>7</v>
      </c>
      <c r="CX24" s="139"/>
      <c r="CY24" s="142"/>
      <c r="CZ24" s="390"/>
      <c r="DB24" s="361"/>
      <c r="DC24" s="368"/>
      <c r="DD24" s="274"/>
      <c r="DE24" s="21" t="s">
        <v>7</v>
      </c>
      <c r="DF24" s="16"/>
      <c r="DG24" s="25"/>
      <c r="DH24" s="283"/>
      <c r="DJ24" s="361"/>
      <c r="DK24" s="368"/>
      <c r="DL24" s="274"/>
      <c r="DM24" s="21" t="s">
        <v>7</v>
      </c>
      <c r="DN24" s="16">
        <v>50</v>
      </c>
      <c r="DO24" s="25">
        <f t="shared" si="20"/>
        <v>250</v>
      </c>
      <c r="DP24" s="283"/>
      <c r="DR24" s="361"/>
      <c r="DS24" s="368"/>
      <c r="DT24" s="394"/>
      <c r="DU24" s="160" t="s">
        <v>7</v>
      </c>
      <c r="DV24" s="139"/>
      <c r="DW24" s="142"/>
      <c r="DX24" s="390"/>
      <c r="DZ24" s="376"/>
      <c r="EA24" s="407"/>
      <c r="EB24" s="394"/>
      <c r="EC24" s="160" t="s">
        <v>7</v>
      </c>
      <c r="ED24" s="139"/>
      <c r="EE24" s="142"/>
      <c r="EF24" s="390"/>
      <c r="EH24" s="376"/>
      <c r="EI24" s="407"/>
      <c r="EJ24" s="394"/>
      <c r="EK24" s="160" t="s">
        <v>7</v>
      </c>
      <c r="EL24" s="139"/>
      <c r="EM24" s="142"/>
      <c r="EN24" s="390"/>
      <c r="EP24" s="376"/>
      <c r="EQ24" s="407"/>
      <c r="ER24" s="274"/>
      <c r="ES24" s="21" t="s">
        <v>7</v>
      </c>
      <c r="ET24" s="16">
        <v>0.5</v>
      </c>
      <c r="EU24" s="25">
        <f t="shared" si="16"/>
        <v>62.5</v>
      </c>
      <c r="EV24" s="283"/>
      <c r="EX24" s="376"/>
      <c r="EY24" s="407"/>
      <c r="EZ24" s="274"/>
      <c r="FA24" s="21" t="s">
        <v>7</v>
      </c>
      <c r="FB24" s="16"/>
      <c r="FC24" s="25"/>
      <c r="FD24" s="283"/>
      <c r="FF24" s="376"/>
      <c r="FG24" s="407"/>
      <c r="FH24" s="274"/>
      <c r="FI24" s="21" t="s">
        <v>7</v>
      </c>
      <c r="FJ24" s="16">
        <v>0.6</v>
      </c>
      <c r="FK24" s="25">
        <f t="shared" si="22"/>
        <v>75</v>
      </c>
      <c r="FL24" s="283"/>
      <c r="FN24" s="361"/>
      <c r="FO24" s="368"/>
      <c r="FP24" s="274"/>
      <c r="FQ24" s="21" t="s">
        <v>7</v>
      </c>
      <c r="FR24" s="16">
        <v>5</v>
      </c>
      <c r="FS24" s="25">
        <f t="shared" si="2"/>
        <v>25</v>
      </c>
      <c r="FT24" s="283"/>
      <c r="FV24" s="361"/>
      <c r="FW24" s="368"/>
      <c r="FX24" s="274"/>
      <c r="FY24" s="21" t="s">
        <v>7</v>
      </c>
      <c r="FZ24" s="16">
        <v>7</v>
      </c>
      <c r="GA24" s="25">
        <f t="shared" si="17"/>
        <v>35</v>
      </c>
      <c r="GB24" s="283"/>
      <c r="GD24" s="361"/>
      <c r="GE24" s="368"/>
      <c r="GF24" s="274"/>
      <c r="GG24" s="21" t="s">
        <v>7</v>
      </c>
      <c r="GH24" s="16">
        <v>6</v>
      </c>
      <c r="GI24" s="25">
        <f t="shared" si="4"/>
        <v>30</v>
      </c>
      <c r="GJ24" s="283"/>
      <c r="GL24" s="376"/>
      <c r="GM24" s="407"/>
      <c r="GN24" s="274"/>
      <c r="GO24" s="21" t="s">
        <v>7</v>
      </c>
      <c r="GP24" s="16">
        <v>1.6</v>
      </c>
      <c r="GQ24" s="25">
        <f t="shared" si="23"/>
        <v>200</v>
      </c>
      <c r="GR24" s="283"/>
      <c r="GT24" s="361"/>
      <c r="GU24" s="368"/>
      <c r="GV24" s="274"/>
      <c r="GW24" s="21" t="s">
        <v>7</v>
      </c>
      <c r="GX24" s="16"/>
      <c r="GY24" s="25">
        <f t="shared" si="5"/>
        <v>0</v>
      </c>
      <c r="GZ24" s="283"/>
      <c r="HB24" s="361"/>
      <c r="HC24" s="368"/>
      <c r="HD24" s="274"/>
      <c r="HE24" s="21" t="s">
        <v>7</v>
      </c>
      <c r="HF24" s="16">
        <v>9.3000000000000007</v>
      </c>
      <c r="HG24" s="25">
        <f t="shared" si="6"/>
        <v>46.5</v>
      </c>
      <c r="HH24" s="283"/>
      <c r="HJ24" s="361"/>
      <c r="HK24" s="368"/>
      <c r="HL24" s="394"/>
      <c r="HM24" s="160" t="s">
        <v>7</v>
      </c>
      <c r="HN24" s="139"/>
      <c r="HO24" s="142"/>
      <c r="HP24" s="390"/>
    </row>
    <row r="25" spans="1:224" ht="15" customHeight="1" x14ac:dyDescent="0.25">
      <c r="A25" s="13"/>
      <c r="B25" s="376"/>
      <c r="C25" s="377"/>
      <c r="D25" s="274"/>
      <c r="E25" s="27" t="s">
        <v>8</v>
      </c>
      <c r="F25" s="22"/>
      <c r="G25" s="154"/>
      <c r="H25" s="388"/>
      <c r="I25" s="13"/>
      <c r="J25" s="361"/>
      <c r="K25" s="368"/>
      <c r="L25" s="274"/>
      <c r="M25" s="27" t="s">
        <v>8</v>
      </c>
      <c r="N25" s="22">
        <v>46</v>
      </c>
      <c r="O25" s="154">
        <f t="shared" si="24"/>
        <v>230</v>
      </c>
      <c r="P25" s="283"/>
      <c r="Q25" s="125"/>
      <c r="R25" s="361"/>
      <c r="S25" s="368"/>
      <c r="T25" s="274"/>
      <c r="U25" s="27" t="s">
        <v>8</v>
      </c>
      <c r="V25" s="22">
        <v>100</v>
      </c>
      <c r="W25" s="25">
        <f t="shared" si="25"/>
        <v>500</v>
      </c>
      <c r="X25" s="283"/>
      <c r="Y25" s="125"/>
      <c r="Z25" s="361"/>
      <c r="AA25" s="368"/>
      <c r="AB25" s="274"/>
      <c r="AC25" s="27" t="s">
        <v>8</v>
      </c>
      <c r="AD25" s="22">
        <v>54</v>
      </c>
      <c r="AE25" s="25">
        <f t="shared" si="26"/>
        <v>270</v>
      </c>
      <c r="AF25" s="283"/>
      <c r="AH25" s="361"/>
      <c r="AI25" s="368"/>
      <c r="AJ25" s="274"/>
      <c r="AK25" s="27" t="s">
        <v>8</v>
      </c>
      <c r="AL25" s="22">
        <v>6.2</v>
      </c>
      <c r="AM25" s="154">
        <f t="shared" si="27"/>
        <v>31</v>
      </c>
      <c r="AN25" s="388"/>
      <c r="AP25" s="361"/>
      <c r="AQ25" s="368"/>
      <c r="AR25" s="274"/>
      <c r="AS25" s="27" t="s">
        <v>8</v>
      </c>
      <c r="AT25" s="22">
        <v>19.8</v>
      </c>
      <c r="AU25" s="25">
        <f t="shared" si="28"/>
        <v>99</v>
      </c>
      <c r="AV25" s="283"/>
      <c r="AX25" s="376"/>
      <c r="AY25" s="407"/>
      <c r="AZ25" s="274"/>
      <c r="BA25" s="27" t="s">
        <v>8</v>
      </c>
      <c r="BB25" s="22"/>
      <c r="BC25" s="25"/>
      <c r="BD25" s="283"/>
      <c r="BF25" s="361"/>
      <c r="BG25" s="368"/>
      <c r="BH25" s="274"/>
      <c r="BI25" s="27" t="s">
        <v>8</v>
      </c>
      <c r="BJ25" s="22"/>
      <c r="BK25" s="25"/>
      <c r="BL25" s="283"/>
      <c r="BN25" s="361"/>
      <c r="BO25" s="368"/>
      <c r="BP25" s="274"/>
      <c r="BQ25" s="27" t="s">
        <v>8</v>
      </c>
      <c r="BR25" s="22">
        <v>9.6</v>
      </c>
      <c r="BS25" s="25">
        <f t="shared" si="29"/>
        <v>48</v>
      </c>
      <c r="BT25" s="283"/>
      <c r="BV25" s="376"/>
      <c r="BW25" s="407"/>
      <c r="BX25" s="413"/>
      <c r="BY25" s="168" t="s">
        <v>8</v>
      </c>
      <c r="BZ25" s="156"/>
      <c r="CA25" s="154"/>
      <c r="CB25" s="388"/>
      <c r="CD25" s="361"/>
      <c r="CE25" s="368"/>
      <c r="CF25" s="274"/>
      <c r="CG25" s="27" t="s">
        <v>8</v>
      </c>
      <c r="CH25" s="22"/>
      <c r="CI25" s="25"/>
      <c r="CJ25" s="283"/>
      <c r="CL25" s="361"/>
      <c r="CM25" s="368"/>
      <c r="CN25" s="274"/>
      <c r="CO25" s="27" t="s">
        <v>8</v>
      </c>
      <c r="CP25" s="22">
        <v>32.700000000000003</v>
      </c>
      <c r="CQ25" s="25">
        <f t="shared" si="30"/>
        <v>163.5</v>
      </c>
      <c r="CR25" s="283"/>
      <c r="CT25" s="376"/>
      <c r="CU25" s="407"/>
      <c r="CV25" s="394"/>
      <c r="CW25" s="161" t="s">
        <v>8</v>
      </c>
      <c r="CX25" s="143"/>
      <c r="CY25" s="142"/>
      <c r="CZ25" s="390"/>
      <c r="DB25" s="361"/>
      <c r="DC25" s="368"/>
      <c r="DD25" s="274"/>
      <c r="DE25" s="27" t="s">
        <v>8</v>
      </c>
      <c r="DF25" s="22"/>
      <c r="DG25" s="25"/>
      <c r="DH25" s="283"/>
      <c r="DJ25" s="361"/>
      <c r="DK25" s="368"/>
      <c r="DL25" s="274"/>
      <c r="DM25" s="27" t="s">
        <v>8</v>
      </c>
      <c r="DN25" s="22">
        <v>50</v>
      </c>
      <c r="DO25" s="25">
        <f t="shared" si="20"/>
        <v>250</v>
      </c>
      <c r="DP25" s="283"/>
      <c r="DR25" s="361"/>
      <c r="DS25" s="368"/>
      <c r="DT25" s="394"/>
      <c r="DU25" s="161" t="s">
        <v>8</v>
      </c>
      <c r="DV25" s="143"/>
      <c r="DW25" s="142"/>
      <c r="DX25" s="390"/>
      <c r="DZ25" s="376"/>
      <c r="EA25" s="407"/>
      <c r="EB25" s="394"/>
      <c r="EC25" s="161" t="s">
        <v>8</v>
      </c>
      <c r="ED25" s="143"/>
      <c r="EE25" s="142"/>
      <c r="EF25" s="390"/>
      <c r="EH25" s="376"/>
      <c r="EI25" s="407"/>
      <c r="EJ25" s="394"/>
      <c r="EK25" s="161" t="s">
        <v>8</v>
      </c>
      <c r="EL25" s="143"/>
      <c r="EM25" s="142"/>
      <c r="EN25" s="390"/>
      <c r="EP25" s="376"/>
      <c r="EQ25" s="407"/>
      <c r="ER25" s="274"/>
      <c r="ES25" s="27" t="s">
        <v>8</v>
      </c>
      <c r="ET25" s="22"/>
      <c r="EU25" s="25"/>
      <c r="EV25" s="283"/>
      <c r="EX25" s="376"/>
      <c r="EY25" s="407"/>
      <c r="EZ25" s="274"/>
      <c r="FA25" s="27" t="s">
        <v>8</v>
      </c>
      <c r="FB25" s="22"/>
      <c r="FC25" s="25"/>
      <c r="FD25" s="283"/>
      <c r="FF25" s="376"/>
      <c r="FG25" s="407"/>
      <c r="FH25" s="274"/>
      <c r="FI25" s="27" t="s">
        <v>8</v>
      </c>
      <c r="FJ25" s="22">
        <v>0.6</v>
      </c>
      <c r="FK25" s="25">
        <f t="shared" si="22"/>
        <v>75</v>
      </c>
      <c r="FL25" s="283"/>
      <c r="FN25" s="361"/>
      <c r="FO25" s="368"/>
      <c r="FP25" s="274"/>
      <c r="FQ25" s="27" t="s">
        <v>8</v>
      </c>
      <c r="FR25" s="22">
        <v>5</v>
      </c>
      <c r="FS25" s="25">
        <f t="shared" si="2"/>
        <v>25</v>
      </c>
      <c r="FT25" s="283"/>
      <c r="FV25" s="361"/>
      <c r="FW25" s="368"/>
      <c r="FX25" s="274"/>
      <c r="FY25" s="27" t="s">
        <v>8</v>
      </c>
      <c r="FZ25" s="22">
        <v>7</v>
      </c>
      <c r="GA25" s="25">
        <f t="shared" si="17"/>
        <v>35</v>
      </c>
      <c r="GB25" s="283"/>
      <c r="GD25" s="361"/>
      <c r="GE25" s="368"/>
      <c r="GF25" s="274"/>
      <c r="GG25" s="27" t="s">
        <v>8</v>
      </c>
      <c r="GH25" s="22">
        <v>6</v>
      </c>
      <c r="GI25" s="25">
        <f t="shared" si="4"/>
        <v>30</v>
      </c>
      <c r="GJ25" s="283"/>
      <c r="GL25" s="376"/>
      <c r="GM25" s="407"/>
      <c r="GN25" s="274"/>
      <c r="GO25" s="27" t="s">
        <v>8</v>
      </c>
      <c r="GP25" s="22"/>
      <c r="GQ25" s="25"/>
      <c r="GR25" s="283"/>
      <c r="GT25" s="361"/>
      <c r="GU25" s="368"/>
      <c r="GV25" s="274"/>
      <c r="GW25" s="27" t="s">
        <v>8</v>
      </c>
      <c r="GX25" s="22"/>
      <c r="GY25" s="25">
        <f t="shared" si="5"/>
        <v>0</v>
      </c>
      <c r="GZ25" s="283"/>
      <c r="HB25" s="361"/>
      <c r="HC25" s="368"/>
      <c r="HD25" s="274"/>
      <c r="HE25" s="27" t="s">
        <v>8</v>
      </c>
      <c r="HF25" s="22">
        <v>9.3000000000000007</v>
      </c>
      <c r="HG25" s="25">
        <f t="shared" si="6"/>
        <v>46.5</v>
      </c>
      <c r="HH25" s="283"/>
      <c r="HJ25" s="361"/>
      <c r="HK25" s="368"/>
      <c r="HL25" s="394"/>
      <c r="HM25" s="161" t="s">
        <v>8</v>
      </c>
      <c r="HN25" s="143"/>
      <c r="HO25" s="142"/>
      <c r="HP25" s="390"/>
    </row>
    <row r="26" spans="1:224" ht="15" customHeight="1" thickBot="1" x14ac:dyDescent="0.3">
      <c r="A26" s="13"/>
      <c r="B26" s="378"/>
      <c r="C26" s="379"/>
      <c r="D26" s="275"/>
      <c r="E26" s="15" t="s">
        <v>8</v>
      </c>
      <c r="F26" s="28"/>
      <c r="G26" s="158"/>
      <c r="H26" s="389"/>
      <c r="I26" s="13"/>
      <c r="J26" s="363"/>
      <c r="K26" s="369"/>
      <c r="L26" s="275"/>
      <c r="M26" s="15" t="s">
        <v>8</v>
      </c>
      <c r="N26" s="28">
        <v>46</v>
      </c>
      <c r="O26" s="158">
        <f t="shared" si="24"/>
        <v>230</v>
      </c>
      <c r="P26" s="284"/>
      <c r="Q26" s="125"/>
      <c r="R26" s="363"/>
      <c r="S26" s="369"/>
      <c r="T26" s="275"/>
      <c r="U26" s="15" t="s">
        <v>8</v>
      </c>
      <c r="V26" s="28">
        <v>100</v>
      </c>
      <c r="W26" s="29">
        <f t="shared" si="25"/>
        <v>500</v>
      </c>
      <c r="X26" s="284"/>
      <c r="Y26" s="125"/>
      <c r="Z26" s="363"/>
      <c r="AA26" s="369"/>
      <c r="AB26" s="275"/>
      <c r="AC26" s="15" t="s">
        <v>8</v>
      </c>
      <c r="AD26" s="28">
        <v>54</v>
      </c>
      <c r="AE26" s="29">
        <f t="shared" si="26"/>
        <v>270</v>
      </c>
      <c r="AF26" s="284"/>
      <c r="AH26" s="363"/>
      <c r="AI26" s="369"/>
      <c r="AJ26" s="275"/>
      <c r="AK26" s="15" t="s">
        <v>8</v>
      </c>
      <c r="AL26" s="28">
        <v>6.2</v>
      </c>
      <c r="AM26" s="158">
        <f t="shared" si="27"/>
        <v>31</v>
      </c>
      <c r="AN26" s="389"/>
      <c r="AP26" s="363"/>
      <c r="AQ26" s="369"/>
      <c r="AR26" s="275"/>
      <c r="AS26" s="15" t="s">
        <v>8</v>
      </c>
      <c r="AT26" s="28">
        <v>19.8</v>
      </c>
      <c r="AU26" s="29">
        <f t="shared" si="28"/>
        <v>99</v>
      </c>
      <c r="AV26" s="284"/>
      <c r="AX26" s="378"/>
      <c r="AY26" s="408"/>
      <c r="AZ26" s="275"/>
      <c r="BA26" s="15" t="s">
        <v>8</v>
      </c>
      <c r="BB26" s="28">
        <v>5.6</v>
      </c>
      <c r="BC26" s="29">
        <f t="shared" ref="BC26:BC31" si="31">BB26*125</f>
        <v>700</v>
      </c>
      <c r="BD26" s="284"/>
      <c r="BF26" s="363"/>
      <c r="BG26" s="369"/>
      <c r="BH26" s="275"/>
      <c r="BI26" s="15" t="s">
        <v>8</v>
      </c>
      <c r="BJ26" s="28"/>
      <c r="BK26" s="29"/>
      <c r="BL26" s="284"/>
      <c r="BN26" s="363"/>
      <c r="BO26" s="369"/>
      <c r="BP26" s="275"/>
      <c r="BQ26" s="15" t="s">
        <v>8</v>
      </c>
      <c r="BR26" s="28">
        <v>9.6</v>
      </c>
      <c r="BS26" s="29">
        <f t="shared" si="29"/>
        <v>48</v>
      </c>
      <c r="BT26" s="284"/>
      <c r="BV26" s="378"/>
      <c r="BW26" s="408"/>
      <c r="BX26" s="414"/>
      <c r="BY26" s="173" t="s">
        <v>8</v>
      </c>
      <c r="BZ26" s="157"/>
      <c r="CA26" s="158"/>
      <c r="CB26" s="389"/>
      <c r="CD26" s="363"/>
      <c r="CE26" s="369"/>
      <c r="CF26" s="275"/>
      <c r="CG26" s="15" t="s">
        <v>8</v>
      </c>
      <c r="CH26" s="28">
        <v>18</v>
      </c>
      <c r="CI26" s="29">
        <v>90</v>
      </c>
      <c r="CJ26" s="284"/>
      <c r="CL26" s="363"/>
      <c r="CM26" s="369"/>
      <c r="CN26" s="275"/>
      <c r="CO26" s="15" t="s">
        <v>8</v>
      </c>
      <c r="CP26" s="28">
        <v>32.700000000000003</v>
      </c>
      <c r="CQ26" s="29">
        <f t="shared" si="30"/>
        <v>163.5</v>
      </c>
      <c r="CR26" s="284"/>
      <c r="CT26" s="378"/>
      <c r="CU26" s="408"/>
      <c r="CV26" s="395"/>
      <c r="CW26" s="162" t="s">
        <v>8</v>
      </c>
      <c r="CX26" s="144"/>
      <c r="CY26" s="145"/>
      <c r="CZ26" s="391"/>
      <c r="DB26" s="363"/>
      <c r="DC26" s="369"/>
      <c r="DD26" s="275"/>
      <c r="DE26" s="15" t="s">
        <v>8</v>
      </c>
      <c r="DF26" s="28"/>
      <c r="DG26" s="29"/>
      <c r="DH26" s="284"/>
      <c r="DJ26" s="363"/>
      <c r="DK26" s="369"/>
      <c r="DL26" s="275"/>
      <c r="DM26" s="15" t="s">
        <v>8</v>
      </c>
      <c r="DN26" s="28">
        <v>50</v>
      </c>
      <c r="DO26" s="29">
        <f t="shared" si="20"/>
        <v>250</v>
      </c>
      <c r="DP26" s="284"/>
      <c r="DR26" s="363"/>
      <c r="DS26" s="369"/>
      <c r="DT26" s="395"/>
      <c r="DU26" s="162" t="s">
        <v>8</v>
      </c>
      <c r="DV26" s="144"/>
      <c r="DW26" s="145"/>
      <c r="DX26" s="391"/>
      <c r="DZ26" s="378"/>
      <c r="EA26" s="408"/>
      <c r="EB26" s="395"/>
      <c r="EC26" s="162" t="s">
        <v>8</v>
      </c>
      <c r="ED26" s="144"/>
      <c r="EE26" s="145"/>
      <c r="EF26" s="391"/>
      <c r="EH26" s="378"/>
      <c r="EI26" s="408"/>
      <c r="EJ26" s="395"/>
      <c r="EK26" s="162" t="s">
        <v>8</v>
      </c>
      <c r="EL26" s="144"/>
      <c r="EM26" s="145"/>
      <c r="EN26" s="391"/>
      <c r="EP26" s="378"/>
      <c r="EQ26" s="408"/>
      <c r="ER26" s="275"/>
      <c r="ES26" s="15" t="s">
        <v>8</v>
      </c>
      <c r="ET26" s="28">
        <v>0.4</v>
      </c>
      <c r="EU26" s="29">
        <f t="shared" si="16"/>
        <v>50</v>
      </c>
      <c r="EV26" s="284"/>
      <c r="EX26" s="378"/>
      <c r="EY26" s="408"/>
      <c r="EZ26" s="275"/>
      <c r="FA26" s="15" t="s">
        <v>8</v>
      </c>
      <c r="FB26" s="28"/>
      <c r="FC26" s="29"/>
      <c r="FD26" s="284"/>
      <c r="FF26" s="378"/>
      <c r="FG26" s="408"/>
      <c r="FH26" s="275"/>
      <c r="FI26" s="15" t="s">
        <v>8</v>
      </c>
      <c r="FJ26" s="28"/>
      <c r="FK26" s="29"/>
      <c r="FL26" s="284"/>
      <c r="FN26" s="363"/>
      <c r="FO26" s="369"/>
      <c r="FP26" s="275"/>
      <c r="FQ26" s="15" t="s">
        <v>8</v>
      </c>
      <c r="FR26" s="28">
        <v>5</v>
      </c>
      <c r="FS26" s="29">
        <f t="shared" si="2"/>
        <v>25</v>
      </c>
      <c r="FT26" s="284"/>
      <c r="FV26" s="363"/>
      <c r="FW26" s="369"/>
      <c r="FX26" s="275"/>
      <c r="FY26" s="15" t="s">
        <v>8</v>
      </c>
      <c r="FZ26" s="28">
        <v>7</v>
      </c>
      <c r="GA26" s="29">
        <f t="shared" si="17"/>
        <v>35</v>
      </c>
      <c r="GB26" s="284"/>
      <c r="GD26" s="363"/>
      <c r="GE26" s="369"/>
      <c r="GF26" s="275"/>
      <c r="GG26" s="15" t="s">
        <v>8</v>
      </c>
      <c r="GH26" s="28">
        <v>6</v>
      </c>
      <c r="GI26" s="29">
        <f t="shared" si="4"/>
        <v>30</v>
      </c>
      <c r="GJ26" s="284"/>
      <c r="GL26" s="378"/>
      <c r="GM26" s="408"/>
      <c r="GN26" s="275"/>
      <c r="GO26" s="15" t="s">
        <v>8</v>
      </c>
      <c r="GP26" s="28"/>
      <c r="GQ26" s="29"/>
      <c r="GR26" s="284"/>
      <c r="GT26" s="363"/>
      <c r="GU26" s="369"/>
      <c r="GV26" s="275"/>
      <c r="GW26" s="15" t="s">
        <v>8</v>
      </c>
      <c r="GX26" s="28"/>
      <c r="GY26" s="29">
        <f t="shared" si="5"/>
        <v>0</v>
      </c>
      <c r="GZ26" s="284"/>
      <c r="HB26" s="363"/>
      <c r="HC26" s="369"/>
      <c r="HD26" s="275"/>
      <c r="HE26" s="15" t="s">
        <v>8</v>
      </c>
      <c r="HF26" s="28">
        <v>9.3000000000000007</v>
      </c>
      <c r="HG26" s="29">
        <f t="shared" si="6"/>
        <v>46.5</v>
      </c>
      <c r="HH26" s="284"/>
      <c r="HJ26" s="363"/>
      <c r="HK26" s="369"/>
      <c r="HL26" s="395"/>
      <c r="HM26" s="162" t="s">
        <v>8</v>
      </c>
      <c r="HN26" s="144"/>
      <c r="HO26" s="145"/>
      <c r="HP26" s="391"/>
    </row>
    <row r="27" spans="1:224" ht="15" customHeight="1" x14ac:dyDescent="0.25">
      <c r="A27" s="13"/>
      <c r="B27" s="380" t="s">
        <v>9</v>
      </c>
      <c r="C27" s="381"/>
      <c r="D27" s="412" t="s">
        <v>528</v>
      </c>
      <c r="E27" s="164" t="s">
        <v>4</v>
      </c>
      <c r="F27" s="151">
        <v>0.8</v>
      </c>
      <c r="G27" s="154">
        <f t="shared" si="18"/>
        <v>100</v>
      </c>
      <c r="H27" s="388" t="s">
        <v>530</v>
      </c>
      <c r="I27" s="13"/>
      <c r="J27" s="359" t="s">
        <v>2</v>
      </c>
      <c r="K27" s="367"/>
      <c r="L27" s="412" t="s">
        <v>528</v>
      </c>
      <c r="M27" s="164" t="s">
        <v>4</v>
      </c>
      <c r="N27" s="16">
        <v>46</v>
      </c>
      <c r="O27" s="152">
        <f t="shared" si="24"/>
        <v>230</v>
      </c>
      <c r="P27" s="283" t="s">
        <v>531</v>
      </c>
      <c r="Q27" s="125"/>
      <c r="R27" s="359" t="s">
        <v>2</v>
      </c>
      <c r="S27" s="367"/>
      <c r="T27" s="412" t="s">
        <v>528</v>
      </c>
      <c r="U27" s="30" t="s">
        <v>4</v>
      </c>
      <c r="V27" s="16">
        <v>100</v>
      </c>
      <c r="W27" s="19">
        <f t="shared" si="25"/>
        <v>500</v>
      </c>
      <c r="X27" s="283" t="s">
        <v>376</v>
      </c>
      <c r="Y27" s="125"/>
      <c r="Z27" s="359" t="s">
        <v>2</v>
      </c>
      <c r="AA27" s="367"/>
      <c r="AB27" s="412" t="s">
        <v>528</v>
      </c>
      <c r="AC27" s="30" t="s">
        <v>4</v>
      </c>
      <c r="AD27" s="16">
        <v>54</v>
      </c>
      <c r="AE27" s="19">
        <f t="shared" si="26"/>
        <v>270</v>
      </c>
      <c r="AF27" s="283" t="s">
        <v>376</v>
      </c>
      <c r="AH27" s="359" t="s">
        <v>2</v>
      </c>
      <c r="AI27" s="367"/>
      <c r="AJ27" s="412" t="s">
        <v>528</v>
      </c>
      <c r="AK27" s="30" t="s">
        <v>4</v>
      </c>
      <c r="AL27" s="16">
        <v>6.2</v>
      </c>
      <c r="AM27" s="152">
        <f t="shared" si="27"/>
        <v>31</v>
      </c>
      <c r="AN27" s="388" t="s">
        <v>503</v>
      </c>
      <c r="AP27" s="359" t="s">
        <v>2</v>
      </c>
      <c r="AQ27" s="367"/>
      <c r="AR27" s="412" t="s">
        <v>528</v>
      </c>
      <c r="AS27" s="30" t="s">
        <v>4</v>
      </c>
      <c r="AT27" s="16">
        <v>19.8</v>
      </c>
      <c r="AU27" s="19">
        <f t="shared" si="28"/>
        <v>99</v>
      </c>
      <c r="AV27" s="283" t="s">
        <v>376</v>
      </c>
      <c r="AX27" s="380" t="s">
        <v>9</v>
      </c>
      <c r="AY27" s="406"/>
      <c r="AZ27" s="393" t="s">
        <v>528</v>
      </c>
      <c r="BA27" s="30" t="s">
        <v>4</v>
      </c>
      <c r="BB27" s="16">
        <v>5.6</v>
      </c>
      <c r="BC27" s="19">
        <f t="shared" si="31"/>
        <v>700</v>
      </c>
      <c r="BD27" s="283" t="s">
        <v>505</v>
      </c>
      <c r="BF27" s="359" t="s">
        <v>2</v>
      </c>
      <c r="BG27" s="367"/>
      <c r="BH27" s="412" t="s">
        <v>528</v>
      </c>
      <c r="BI27" s="30" t="s">
        <v>4</v>
      </c>
      <c r="BJ27" s="16">
        <v>24</v>
      </c>
      <c r="BK27" s="19">
        <f>BJ27*5</f>
        <v>120</v>
      </c>
      <c r="BL27" s="283" t="s">
        <v>234</v>
      </c>
      <c r="BN27" s="359" t="s">
        <v>2</v>
      </c>
      <c r="BO27" s="367"/>
      <c r="BP27" s="412" t="s">
        <v>528</v>
      </c>
      <c r="BQ27" s="30" t="s">
        <v>4</v>
      </c>
      <c r="BR27" s="16">
        <v>9.6</v>
      </c>
      <c r="BS27" s="19">
        <f t="shared" si="29"/>
        <v>48</v>
      </c>
      <c r="BT27" s="283" t="s">
        <v>234</v>
      </c>
      <c r="BV27" s="380" t="s">
        <v>9</v>
      </c>
      <c r="BW27" s="406"/>
      <c r="BX27" s="412" t="s">
        <v>528</v>
      </c>
      <c r="BY27" s="164" t="s">
        <v>4</v>
      </c>
      <c r="BZ27" s="151">
        <v>3</v>
      </c>
      <c r="CA27" s="152">
        <f>SUM(BZ27)*125</f>
        <v>375</v>
      </c>
      <c r="CB27" s="388" t="s">
        <v>279</v>
      </c>
      <c r="CD27" s="359" t="s">
        <v>2</v>
      </c>
      <c r="CE27" s="367"/>
      <c r="CF27" s="412" t="s">
        <v>528</v>
      </c>
      <c r="CG27" s="30" t="s">
        <v>4</v>
      </c>
      <c r="CH27" s="16">
        <v>20</v>
      </c>
      <c r="CI27" s="19">
        <v>100</v>
      </c>
      <c r="CJ27" s="283" t="s">
        <v>532</v>
      </c>
      <c r="CL27" s="359" t="s">
        <v>2</v>
      </c>
      <c r="CM27" s="367"/>
      <c r="CN27" s="412" t="s">
        <v>528</v>
      </c>
      <c r="CO27" s="30" t="s">
        <v>4</v>
      </c>
      <c r="CP27" s="16">
        <v>32.700000000000003</v>
      </c>
      <c r="CQ27" s="19">
        <f t="shared" si="30"/>
        <v>163.5</v>
      </c>
      <c r="CR27" s="283" t="s">
        <v>533</v>
      </c>
      <c r="CT27" s="380" t="s">
        <v>9</v>
      </c>
      <c r="CU27" s="406"/>
      <c r="CV27" s="393" t="s">
        <v>528</v>
      </c>
      <c r="CW27" s="159" t="s">
        <v>4</v>
      </c>
      <c r="CX27" s="139"/>
      <c r="CY27" s="140"/>
      <c r="CZ27" s="390"/>
      <c r="DB27" s="359" t="s">
        <v>2</v>
      </c>
      <c r="DC27" s="367"/>
      <c r="DD27" s="412" t="s">
        <v>528</v>
      </c>
      <c r="DE27" s="30" t="s">
        <v>4</v>
      </c>
      <c r="DF27" s="16">
        <v>1</v>
      </c>
      <c r="DG27" s="19">
        <f>DF27*5</f>
        <v>5</v>
      </c>
      <c r="DH27" s="283" t="s">
        <v>544</v>
      </c>
      <c r="DJ27" s="359" t="s">
        <v>2</v>
      </c>
      <c r="DK27" s="367"/>
      <c r="DL27" s="412" t="s">
        <v>528</v>
      </c>
      <c r="DM27" s="30" t="s">
        <v>4</v>
      </c>
      <c r="DN27" s="16">
        <v>50</v>
      </c>
      <c r="DO27" s="19">
        <f t="shared" si="20"/>
        <v>250</v>
      </c>
      <c r="DP27" s="283" t="s">
        <v>545</v>
      </c>
      <c r="DR27" s="359" t="s">
        <v>2</v>
      </c>
      <c r="DS27" s="367"/>
      <c r="DT27" s="393" t="s">
        <v>528</v>
      </c>
      <c r="DU27" s="159" t="s">
        <v>4</v>
      </c>
      <c r="DV27" s="139"/>
      <c r="DW27" s="140"/>
      <c r="DX27" s="390"/>
      <c r="DZ27" s="380" t="s">
        <v>9</v>
      </c>
      <c r="EA27" s="406"/>
      <c r="EB27" s="393" t="s">
        <v>528</v>
      </c>
      <c r="EC27" s="159" t="s">
        <v>4</v>
      </c>
      <c r="ED27" s="139"/>
      <c r="EE27" s="140"/>
      <c r="EF27" s="423"/>
      <c r="EH27" s="380" t="s">
        <v>9</v>
      </c>
      <c r="EI27" s="406"/>
      <c r="EJ27" s="412" t="s">
        <v>528</v>
      </c>
      <c r="EK27" s="30" t="s">
        <v>4</v>
      </c>
      <c r="EL27" s="16">
        <v>2</v>
      </c>
      <c r="EM27" s="19">
        <f>EL27*125</f>
        <v>250</v>
      </c>
      <c r="EN27" s="283" t="s">
        <v>549</v>
      </c>
      <c r="EP27" s="380" t="s">
        <v>9</v>
      </c>
      <c r="EQ27" s="406"/>
      <c r="ER27" s="412" t="s">
        <v>528</v>
      </c>
      <c r="ES27" s="30" t="s">
        <v>4</v>
      </c>
      <c r="ET27" s="16">
        <v>0.5</v>
      </c>
      <c r="EU27" s="19">
        <f t="shared" si="16"/>
        <v>62.5</v>
      </c>
      <c r="EV27" s="283"/>
      <c r="EX27" s="380" t="s">
        <v>9</v>
      </c>
      <c r="EY27" s="406"/>
      <c r="EZ27" s="412" t="s">
        <v>528</v>
      </c>
      <c r="FA27" s="30" t="s">
        <v>4</v>
      </c>
      <c r="FB27" s="16">
        <v>2.6</v>
      </c>
      <c r="FC27" s="19">
        <f>FB27*125</f>
        <v>325</v>
      </c>
      <c r="FD27" s="283" t="s">
        <v>543</v>
      </c>
      <c r="FF27" s="380" t="s">
        <v>9</v>
      </c>
      <c r="FG27" s="406"/>
      <c r="FH27" s="412" t="s">
        <v>528</v>
      </c>
      <c r="FI27" s="30" t="s">
        <v>4</v>
      </c>
      <c r="FJ27" s="16">
        <v>0.6</v>
      </c>
      <c r="FK27" s="19">
        <f>FJ27*125</f>
        <v>75</v>
      </c>
      <c r="FL27" s="283" t="s">
        <v>550</v>
      </c>
      <c r="FN27" s="359" t="s">
        <v>2</v>
      </c>
      <c r="FO27" s="367"/>
      <c r="FP27" s="412" t="s">
        <v>528</v>
      </c>
      <c r="FQ27" s="30" t="s">
        <v>4</v>
      </c>
      <c r="FR27" s="16">
        <v>6</v>
      </c>
      <c r="FS27" s="19">
        <f t="shared" ref="FS27:FS32" si="32">FR27*5</f>
        <v>30</v>
      </c>
      <c r="FT27" s="283" t="s">
        <v>551</v>
      </c>
      <c r="FV27" s="359" t="s">
        <v>2</v>
      </c>
      <c r="FW27" s="367"/>
      <c r="FX27" s="412" t="s">
        <v>528</v>
      </c>
      <c r="FY27" s="30" t="s">
        <v>4</v>
      </c>
      <c r="FZ27" s="16">
        <v>7</v>
      </c>
      <c r="GA27" s="19">
        <f t="shared" si="17"/>
        <v>35</v>
      </c>
      <c r="GB27" s="283" t="s">
        <v>552</v>
      </c>
      <c r="GD27" s="359" t="s">
        <v>2</v>
      </c>
      <c r="GE27" s="367"/>
      <c r="GF27" s="412" t="s">
        <v>528</v>
      </c>
      <c r="GG27" s="30" t="s">
        <v>4</v>
      </c>
      <c r="GH27" s="16">
        <v>6</v>
      </c>
      <c r="GI27" s="19">
        <f t="shared" si="4"/>
        <v>30</v>
      </c>
      <c r="GJ27" s="283" t="s">
        <v>238</v>
      </c>
      <c r="GL27" s="380" t="s">
        <v>9</v>
      </c>
      <c r="GM27" s="406"/>
      <c r="GN27" s="412" t="s">
        <v>528</v>
      </c>
      <c r="GO27" s="30" t="s">
        <v>4</v>
      </c>
      <c r="GP27" s="16">
        <v>1.6</v>
      </c>
      <c r="GQ27" s="19">
        <f>GP27*125</f>
        <v>200</v>
      </c>
      <c r="GR27" s="283" t="s">
        <v>553</v>
      </c>
      <c r="GT27" s="359" t="s">
        <v>2</v>
      </c>
      <c r="GU27" s="367"/>
      <c r="GV27" s="412" t="s">
        <v>528</v>
      </c>
      <c r="GW27" s="30" t="s">
        <v>4</v>
      </c>
      <c r="GX27" s="16">
        <v>1.8</v>
      </c>
      <c r="GY27" s="19">
        <f t="shared" si="5"/>
        <v>9</v>
      </c>
      <c r="GZ27" s="283" t="s">
        <v>241</v>
      </c>
      <c r="HB27" s="359" t="s">
        <v>2</v>
      </c>
      <c r="HC27" s="367"/>
      <c r="HD27" s="412" t="s">
        <v>528</v>
      </c>
      <c r="HE27" s="30" t="s">
        <v>4</v>
      </c>
      <c r="HF27" s="16">
        <v>9.3000000000000007</v>
      </c>
      <c r="HG27" s="19">
        <f t="shared" si="6"/>
        <v>46.5</v>
      </c>
      <c r="HH27" s="283" t="s">
        <v>546</v>
      </c>
      <c r="HJ27" s="359" t="s">
        <v>2</v>
      </c>
      <c r="HK27" s="367"/>
      <c r="HL27" s="412" t="s">
        <v>528</v>
      </c>
      <c r="HM27" s="30" t="s">
        <v>4</v>
      </c>
      <c r="HN27" s="16">
        <v>0.5</v>
      </c>
      <c r="HO27" s="19">
        <f>HN27*5</f>
        <v>2.5</v>
      </c>
      <c r="HP27" s="283"/>
    </row>
    <row r="28" spans="1:224" ht="15" customHeight="1" x14ac:dyDescent="0.25">
      <c r="A28" s="13"/>
      <c r="B28" s="376"/>
      <c r="C28" s="377"/>
      <c r="D28" s="413"/>
      <c r="E28" s="165" t="s">
        <v>5</v>
      </c>
      <c r="F28" s="153">
        <v>0.8</v>
      </c>
      <c r="G28" s="154">
        <f t="shared" si="18"/>
        <v>100</v>
      </c>
      <c r="H28" s="388"/>
      <c r="I28" s="13"/>
      <c r="J28" s="361"/>
      <c r="K28" s="368"/>
      <c r="L28" s="413"/>
      <c r="M28" s="165" t="s">
        <v>5</v>
      </c>
      <c r="N28" s="83">
        <v>46</v>
      </c>
      <c r="O28" s="154">
        <f t="shared" si="24"/>
        <v>230</v>
      </c>
      <c r="P28" s="283"/>
      <c r="Q28" s="125"/>
      <c r="R28" s="361"/>
      <c r="S28" s="368"/>
      <c r="T28" s="413"/>
      <c r="U28" s="21" t="s">
        <v>5</v>
      </c>
      <c r="V28" s="83">
        <v>100</v>
      </c>
      <c r="W28" s="25">
        <f t="shared" si="25"/>
        <v>500</v>
      </c>
      <c r="X28" s="283"/>
      <c r="Y28" s="125"/>
      <c r="Z28" s="361"/>
      <c r="AA28" s="368"/>
      <c r="AB28" s="413"/>
      <c r="AC28" s="21" t="s">
        <v>5</v>
      </c>
      <c r="AD28" s="83">
        <v>54</v>
      </c>
      <c r="AE28" s="25">
        <f t="shared" si="26"/>
        <v>270</v>
      </c>
      <c r="AF28" s="283"/>
      <c r="AH28" s="361"/>
      <c r="AI28" s="368"/>
      <c r="AJ28" s="413"/>
      <c r="AK28" s="21" t="s">
        <v>5</v>
      </c>
      <c r="AL28" s="83">
        <v>6.2</v>
      </c>
      <c r="AM28" s="154">
        <f t="shared" si="27"/>
        <v>31</v>
      </c>
      <c r="AN28" s="388"/>
      <c r="AP28" s="361"/>
      <c r="AQ28" s="368"/>
      <c r="AR28" s="413"/>
      <c r="AS28" s="21" t="s">
        <v>5</v>
      </c>
      <c r="AT28" s="83">
        <v>19.8</v>
      </c>
      <c r="AU28" s="25">
        <f t="shared" si="28"/>
        <v>99</v>
      </c>
      <c r="AV28" s="283"/>
      <c r="AX28" s="376"/>
      <c r="AY28" s="407"/>
      <c r="AZ28" s="394"/>
      <c r="BA28" s="21" t="s">
        <v>5</v>
      </c>
      <c r="BB28" s="83">
        <v>5.6</v>
      </c>
      <c r="BC28" s="25">
        <f t="shared" si="31"/>
        <v>700</v>
      </c>
      <c r="BD28" s="283"/>
      <c r="BF28" s="361"/>
      <c r="BG28" s="368"/>
      <c r="BH28" s="413"/>
      <c r="BI28" s="21" t="s">
        <v>5</v>
      </c>
      <c r="BJ28" s="83">
        <v>24</v>
      </c>
      <c r="BK28" s="25">
        <f>BJ28*5</f>
        <v>120</v>
      </c>
      <c r="BL28" s="283"/>
      <c r="BN28" s="361"/>
      <c r="BO28" s="368"/>
      <c r="BP28" s="413"/>
      <c r="BQ28" s="21" t="s">
        <v>5</v>
      </c>
      <c r="BR28" s="83">
        <v>9.6</v>
      </c>
      <c r="BS28" s="25">
        <f t="shared" si="29"/>
        <v>48</v>
      </c>
      <c r="BT28" s="283"/>
      <c r="BV28" s="376"/>
      <c r="BW28" s="407"/>
      <c r="BX28" s="413"/>
      <c r="BY28" s="165" t="s">
        <v>5</v>
      </c>
      <c r="BZ28" s="153">
        <v>3</v>
      </c>
      <c r="CA28" s="154">
        <f t="shared" si="19"/>
        <v>375</v>
      </c>
      <c r="CB28" s="388"/>
      <c r="CD28" s="361"/>
      <c r="CE28" s="368"/>
      <c r="CF28" s="413"/>
      <c r="CG28" s="21" t="s">
        <v>5</v>
      </c>
      <c r="CH28" s="83">
        <v>20</v>
      </c>
      <c r="CI28" s="25">
        <v>100</v>
      </c>
      <c r="CJ28" s="283"/>
      <c r="CL28" s="361"/>
      <c r="CM28" s="368"/>
      <c r="CN28" s="413"/>
      <c r="CO28" s="21" t="s">
        <v>5</v>
      </c>
      <c r="CP28" s="83">
        <v>32.700000000000003</v>
      </c>
      <c r="CQ28" s="25">
        <f t="shared" si="30"/>
        <v>163.5</v>
      </c>
      <c r="CR28" s="283"/>
      <c r="CT28" s="376"/>
      <c r="CU28" s="407"/>
      <c r="CV28" s="394"/>
      <c r="CW28" s="160" t="s">
        <v>5</v>
      </c>
      <c r="CX28" s="141"/>
      <c r="CY28" s="142"/>
      <c r="CZ28" s="390"/>
      <c r="DB28" s="361"/>
      <c r="DC28" s="368"/>
      <c r="DD28" s="413"/>
      <c r="DE28" s="21" t="s">
        <v>5</v>
      </c>
      <c r="DF28" s="83">
        <v>1</v>
      </c>
      <c r="DG28" s="25">
        <f>DF28*5</f>
        <v>5</v>
      </c>
      <c r="DH28" s="283"/>
      <c r="DJ28" s="361"/>
      <c r="DK28" s="368"/>
      <c r="DL28" s="413"/>
      <c r="DM28" s="21" t="s">
        <v>5</v>
      </c>
      <c r="DN28" s="83">
        <v>50</v>
      </c>
      <c r="DO28" s="25">
        <f t="shared" si="20"/>
        <v>250</v>
      </c>
      <c r="DP28" s="283"/>
      <c r="DR28" s="361"/>
      <c r="DS28" s="368"/>
      <c r="DT28" s="394"/>
      <c r="DU28" s="160" t="s">
        <v>5</v>
      </c>
      <c r="DV28" s="141"/>
      <c r="DW28" s="142"/>
      <c r="DX28" s="390"/>
      <c r="DZ28" s="376"/>
      <c r="EA28" s="407"/>
      <c r="EB28" s="394"/>
      <c r="EC28" s="160" t="s">
        <v>5</v>
      </c>
      <c r="ED28" s="141"/>
      <c r="EE28" s="142"/>
      <c r="EF28" s="390"/>
      <c r="EH28" s="376"/>
      <c r="EI28" s="407"/>
      <c r="EJ28" s="413"/>
      <c r="EK28" s="21" t="s">
        <v>5</v>
      </c>
      <c r="EL28" s="83">
        <v>2</v>
      </c>
      <c r="EM28" s="25">
        <f>EL28*125</f>
        <v>250</v>
      </c>
      <c r="EN28" s="283"/>
      <c r="EP28" s="376"/>
      <c r="EQ28" s="407"/>
      <c r="ER28" s="413"/>
      <c r="ES28" s="21" t="s">
        <v>5</v>
      </c>
      <c r="ET28" s="83">
        <v>0.5</v>
      </c>
      <c r="EU28" s="25">
        <f t="shared" si="16"/>
        <v>62.5</v>
      </c>
      <c r="EV28" s="283"/>
      <c r="EX28" s="376"/>
      <c r="EY28" s="407"/>
      <c r="EZ28" s="413"/>
      <c r="FA28" s="21" t="s">
        <v>5</v>
      </c>
      <c r="FB28" s="83">
        <v>2.6</v>
      </c>
      <c r="FC28" s="25">
        <f t="shared" si="21"/>
        <v>325</v>
      </c>
      <c r="FD28" s="283"/>
      <c r="FF28" s="376"/>
      <c r="FG28" s="407"/>
      <c r="FH28" s="413"/>
      <c r="FI28" s="21" t="s">
        <v>5</v>
      </c>
      <c r="FJ28" s="83">
        <v>0.6</v>
      </c>
      <c r="FK28" s="25">
        <f t="shared" si="22"/>
        <v>75</v>
      </c>
      <c r="FL28" s="283"/>
      <c r="FN28" s="361"/>
      <c r="FO28" s="368"/>
      <c r="FP28" s="413"/>
      <c r="FQ28" s="21" t="s">
        <v>5</v>
      </c>
      <c r="FR28" s="83">
        <v>6</v>
      </c>
      <c r="FS28" s="25">
        <f t="shared" si="32"/>
        <v>30</v>
      </c>
      <c r="FT28" s="283"/>
      <c r="FV28" s="361"/>
      <c r="FW28" s="368"/>
      <c r="FX28" s="413"/>
      <c r="FY28" s="21" t="s">
        <v>5</v>
      </c>
      <c r="FZ28" s="83">
        <v>7</v>
      </c>
      <c r="GA28" s="25">
        <f t="shared" si="17"/>
        <v>35</v>
      </c>
      <c r="GB28" s="283"/>
      <c r="GD28" s="361"/>
      <c r="GE28" s="368"/>
      <c r="GF28" s="413"/>
      <c r="GG28" s="21" t="s">
        <v>5</v>
      </c>
      <c r="GH28" s="83">
        <v>6</v>
      </c>
      <c r="GI28" s="25">
        <f t="shared" si="4"/>
        <v>30</v>
      </c>
      <c r="GJ28" s="283"/>
      <c r="GL28" s="376"/>
      <c r="GM28" s="407"/>
      <c r="GN28" s="413"/>
      <c r="GO28" s="21" t="s">
        <v>5</v>
      </c>
      <c r="GP28" s="83">
        <v>1.6</v>
      </c>
      <c r="GQ28" s="25">
        <f t="shared" si="23"/>
        <v>200</v>
      </c>
      <c r="GR28" s="283"/>
      <c r="GT28" s="361"/>
      <c r="GU28" s="368"/>
      <c r="GV28" s="413"/>
      <c r="GW28" s="21" t="s">
        <v>5</v>
      </c>
      <c r="GX28" s="83">
        <v>1.8</v>
      </c>
      <c r="GY28" s="25">
        <f t="shared" si="5"/>
        <v>9</v>
      </c>
      <c r="GZ28" s="283"/>
      <c r="HB28" s="361"/>
      <c r="HC28" s="368"/>
      <c r="HD28" s="413"/>
      <c r="HE28" s="21" t="s">
        <v>5</v>
      </c>
      <c r="HF28" s="83">
        <v>9.3000000000000007</v>
      </c>
      <c r="HG28" s="25">
        <f t="shared" si="6"/>
        <v>46.5</v>
      </c>
      <c r="HH28" s="283"/>
      <c r="HJ28" s="361"/>
      <c r="HK28" s="368"/>
      <c r="HL28" s="413"/>
      <c r="HM28" s="21" t="s">
        <v>5</v>
      </c>
      <c r="HN28" s="83">
        <v>0.5</v>
      </c>
      <c r="HO28" s="25">
        <f t="shared" ref="HO28:HO33" si="33">HN28*5</f>
        <v>2.5</v>
      </c>
      <c r="HP28" s="283"/>
    </row>
    <row r="29" spans="1:224" ht="15" customHeight="1" x14ac:dyDescent="0.25">
      <c r="A29" s="13"/>
      <c r="B29" s="376"/>
      <c r="C29" s="377"/>
      <c r="D29" s="413"/>
      <c r="E29" s="165" t="s">
        <v>6</v>
      </c>
      <c r="F29" s="151">
        <v>0.8</v>
      </c>
      <c r="G29" s="154">
        <f t="shared" si="18"/>
        <v>100</v>
      </c>
      <c r="H29" s="388"/>
      <c r="I29" s="13"/>
      <c r="J29" s="361"/>
      <c r="K29" s="368"/>
      <c r="L29" s="413"/>
      <c r="M29" s="165" t="s">
        <v>6</v>
      </c>
      <c r="N29" s="16">
        <v>46</v>
      </c>
      <c r="O29" s="154">
        <f t="shared" si="24"/>
        <v>230</v>
      </c>
      <c r="P29" s="283"/>
      <c r="Q29" s="125"/>
      <c r="R29" s="361"/>
      <c r="S29" s="368"/>
      <c r="T29" s="413"/>
      <c r="U29" s="21" t="s">
        <v>6</v>
      </c>
      <c r="V29" s="16">
        <v>100</v>
      </c>
      <c r="W29" s="25">
        <f t="shared" si="25"/>
        <v>500</v>
      </c>
      <c r="X29" s="283"/>
      <c r="Y29" s="125"/>
      <c r="Z29" s="361"/>
      <c r="AA29" s="368"/>
      <c r="AB29" s="413"/>
      <c r="AC29" s="21" t="s">
        <v>6</v>
      </c>
      <c r="AD29" s="16">
        <v>54</v>
      </c>
      <c r="AE29" s="25">
        <f t="shared" si="26"/>
        <v>270</v>
      </c>
      <c r="AF29" s="283"/>
      <c r="AH29" s="361"/>
      <c r="AI29" s="368"/>
      <c r="AJ29" s="413"/>
      <c r="AK29" s="21" t="s">
        <v>6</v>
      </c>
      <c r="AL29" s="16">
        <v>6.2</v>
      </c>
      <c r="AM29" s="154">
        <f t="shared" si="27"/>
        <v>31</v>
      </c>
      <c r="AN29" s="388"/>
      <c r="AP29" s="361"/>
      <c r="AQ29" s="368"/>
      <c r="AR29" s="413"/>
      <c r="AS29" s="21" t="s">
        <v>6</v>
      </c>
      <c r="AT29" s="16">
        <v>19.8</v>
      </c>
      <c r="AU29" s="25">
        <f t="shared" si="28"/>
        <v>99</v>
      </c>
      <c r="AV29" s="283"/>
      <c r="AX29" s="376"/>
      <c r="AY29" s="407"/>
      <c r="AZ29" s="394"/>
      <c r="BA29" s="21" t="s">
        <v>6</v>
      </c>
      <c r="BB29" s="16">
        <v>5.6</v>
      </c>
      <c r="BC29" s="25">
        <f t="shared" si="31"/>
        <v>700</v>
      </c>
      <c r="BD29" s="283"/>
      <c r="BF29" s="361"/>
      <c r="BG29" s="368"/>
      <c r="BH29" s="413"/>
      <c r="BI29" s="21" t="s">
        <v>6</v>
      </c>
      <c r="BJ29" s="16">
        <v>24</v>
      </c>
      <c r="BK29" s="25">
        <f>BJ29*5</f>
        <v>120</v>
      </c>
      <c r="BL29" s="283"/>
      <c r="BN29" s="361"/>
      <c r="BO29" s="368"/>
      <c r="BP29" s="413"/>
      <c r="BQ29" s="21" t="s">
        <v>6</v>
      </c>
      <c r="BR29" s="16">
        <v>9.6</v>
      </c>
      <c r="BS29" s="25">
        <f t="shared" si="29"/>
        <v>48</v>
      </c>
      <c r="BT29" s="283"/>
      <c r="BV29" s="376"/>
      <c r="BW29" s="407"/>
      <c r="BX29" s="413"/>
      <c r="BY29" s="165" t="s">
        <v>6</v>
      </c>
      <c r="BZ29" s="151">
        <v>3</v>
      </c>
      <c r="CA29" s="154">
        <f t="shared" si="19"/>
        <v>375</v>
      </c>
      <c r="CB29" s="388"/>
      <c r="CD29" s="361"/>
      <c r="CE29" s="368"/>
      <c r="CF29" s="413"/>
      <c r="CG29" s="21" t="s">
        <v>6</v>
      </c>
      <c r="CH29" s="16">
        <v>20</v>
      </c>
      <c r="CI29" s="25">
        <v>100</v>
      </c>
      <c r="CJ29" s="283"/>
      <c r="CL29" s="361"/>
      <c r="CM29" s="368"/>
      <c r="CN29" s="413"/>
      <c r="CO29" s="21" t="s">
        <v>6</v>
      </c>
      <c r="CP29" s="16">
        <v>32.700000000000003</v>
      </c>
      <c r="CQ29" s="25">
        <f t="shared" si="30"/>
        <v>163.5</v>
      </c>
      <c r="CR29" s="283"/>
      <c r="CT29" s="376"/>
      <c r="CU29" s="407"/>
      <c r="CV29" s="394"/>
      <c r="CW29" s="160" t="s">
        <v>6</v>
      </c>
      <c r="CX29" s="139"/>
      <c r="CY29" s="142"/>
      <c r="CZ29" s="390"/>
      <c r="DB29" s="361"/>
      <c r="DC29" s="368"/>
      <c r="DD29" s="413"/>
      <c r="DE29" s="21" t="s">
        <v>6</v>
      </c>
      <c r="DF29" s="16">
        <v>1</v>
      </c>
      <c r="DG29" s="25">
        <f>DF29*5</f>
        <v>5</v>
      </c>
      <c r="DH29" s="283"/>
      <c r="DJ29" s="361"/>
      <c r="DK29" s="368"/>
      <c r="DL29" s="413"/>
      <c r="DM29" s="21" t="s">
        <v>6</v>
      </c>
      <c r="DN29" s="16">
        <v>50</v>
      </c>
      <c r="DO29" s="25">
        <f t="shared" si="20"/>
        <v>250</v>
      </c>
      <c r="DP29" s="283"/>
      <c r="DR29" s="361"/>
      <c r="DS29" s="368"/>
      <c r="DT29" s="394"/>
      <c r="DU29" s="160" t="s">
        <v>6</v>
      </c>
      <c r="DV29" s="139"/>
      <c r="DW29" s="142"/>
      <c r="DX29" s="390"/>
      <c r="DZ29" s="376"/>
      <c r="EA29" s="407"/>
      <c r="EB29" s="394"/>
      <c r="EC29" s="160" t="s">
        <v>6</v>
      </c>
      <c r="ED29" s="139"/>
      <c r="EE29" s="142"/>
      <c r="EF29" s="390"/>
      <c r="EH29" s="376"/>
      <c r="EI29" s="407"/>
      <c r="EJ29" s="413"/>
      <c r="EK29" s="21" t="s">
        <v>6</v>
      </c>
      <c r="EL29" s="16"/>
      <c r="EM29" s="25"/>
      <c r="EN29" s="283"/>
      <c r="EP29" s="376"/>
      <c r="EQ29" s="407"/>
      <c r="ER29" s="413"/>
      <c r="ES29" s="21" t="s">
        <v>6</v>
      </c>
      <c r="ET29" s="16">
        <v>0.5</v>
      </c>
      <c r="EU29" s="25">
        <f t="shared" si="16"/>
        <v>62.5</v>
      </c>
      <c r="EV29" s="283"/>
      <c r="EX29" s="376"/>
      <c r="EY29" s="407"/>
      <c r="EZ29" s="413"/>
      <c r="FA29" s="21" t="s">
        <v>6</v>
      </c>
      <c r="FB29" s="16">
        <v>2.6</v>
      </c>
      <c r="FC29" s="25">
        <f t="shared" si="21"/>
        <v>325</v>
      </c>
      <c r="FD29" s="283"/>
      <c r="FF29" s="376"/>
      <c r="FG29" s="407"/>
      <c r="FH29" s="413"/>
      <c r="FI29" s="21" t="s">
        <v>6</v>
      </c>
      <c r="FJ29" s="16">
        <v>0.6</v>
      </c>
      <c r="FK29" s="25">
        <f t="shared" si="22"/>
        <v>75</v>
      </c>
      <c r="FL29" s="283"/>
      <c r="FN29" s="361"/>
      <c r="FO29" s="368"/>
      <c r="FP29" s="413"/>
      <c r="FQ29" s="21" t="s">
        <v>6</v>
      </c>
      <c r="FR29" s="16">
        <v>6</v>
      </c>
      <c r="FS29" s="25">
        <f t="shared" si="32"/>
        <v>30</v>
      </c>
      <c r="FT29" s="283"/>
      <c r="FV29" s="361"/>
      <c r="FW29" s="368"/>
      <c r="FX29" s="413"/>
      <c r="FY29" s="21" t="s">
        <v>6</v>
      </c>
      <c r="FZ29" s="16">
        <v>7</v>
      </c>
      <c r="GA29" s="25">
        <f t="shared" si="17"/>
        <v>35</v>
      </c>
      <c r="GB29" s="283"/>
      <c r="GD29" s="361"/>
      <c r="GE29" s="368"/>
      <c r="GF29" s="413"/>
      <c r="GG29" s="21" t="s">
        <v>6</v>
      </c>
      <c r="GH29" s="16">
        <v>6</v>
      </c>
      <c r="GI29" s="25">
        <f t="shared" si="4"/>
        <v>30</v>
      </c>
      <c r="GJ29" s="283"/>
      <c r="GL29" s="376"/>
      <c r="GM29" s="407"/>
      <c r="GN29" s="413"/>
      <c r="GO29" s="21" t="s">
        <v>6</v>
      </c>
      <c r="GP29" s="16">
        <v>1.6</v>
      </c>
      <c r="GQ29" s="25">
        <f t="shared" si="23"/>
        <v>200</v>
      </c>
      <c r="GR29" s="283"/>
      <c r="GT29" s="361"/>
      <c r="GU29" s="368"/>
      <c r="GV29" s="413"/>
      <c r="GW29" s="21" t="s">
        <v>6</v>
      </c>
      <c r="GX29" s="16">
        <v>1.8</v>
      </c>
      <c r="GY29" s="25">
        <f t="shared" si="5"/>
        <v>9</v>
      </c>
      <c r="GZ29" s="283"/>
      <c r="HB29" s="361"/>
      <c r="HC29" s="368"/>
      <c r="HD29" s="413"/>
      <c r="HE29" s="21" t="s">
        <v>6</v>
      </c>
      <c r="HF29" s="16">
        <v>9.3000000000000007</v>
      </c>
      <c r="HG29" s="25">
        <f t="shared" si="6"/>
        <v>46.5</v>
      </c>
      <c r="HH29" s="283"/>
      <c r="HJ29" s="361"/>
      <c r="HK29" s="368"/>
      <c r="HL29" s="413"/>
      <c r="HM29" s="21" t="s">
        <v>6</v>
      </c>
      <c r="HN29" s="16">
        <v>0.5</v>
      </c>
      <c r="HO29" s="25">
        <f t="shared" si="33"/>
        <v>2.5</v>
      </c>
      <c r="HP29" s="283"/>
    </row>
    <row r="30" spans="1:224" ht="15" customHeight="1" x14ac:dyDescent="0.25">
      <c r="A30" s="13"/>
      <c r="B30" s="376"/>
      <c r="C30" s="377"/>
      <c r="D30" s="413"/>
      <c r="E30" s="165" t="s">
        <v>5</v>
      </c>
      <c r="F30" s="153">
        <v>0.8</v>
      </c>
      <c r="G30" s="154">
        <f t="shared" si="18"/>
        <v>100</v>
      </c>
      <c r="H30" s="388"/>
      <c r="I30" s="13"/>
      <c r="J30" s="361"/>
      <c r="K30" s="368"/>
      <c r="L30" s="413"/>
      <c r="M30" s="165" t="s">
        <v>5</v>
      </c>
      <c r="N30" s="83">
        <v>46</v>
      </c>
      <c r="O30" s="166">
        <f t="shared" si="24"/>
        <v>230</v>
      </c>
      <c r="P30" s="283"/>
      <c r="Q30" s="125"/>
      <c r="R30" s="361"/>
      <c r="S30" s="368"/>
      <c r="T30" s="413"/>
      <c r="U30" s="21" t="s">
        <v>5</v>
      </c>
      <c r="V30" s="83">
        <v>100</v>
      </c>
      <c r="W30" s="25">
        <f t="shared" si="25"/>
        <v>500</v>
      </c>
      <c r="X30" s="283"/>
      <c r="Y30" s="125"/>
      <c r="Z30" s="361"/>
      <c r="AA30" s="368"/>
      <c r="AB30" s="413"/>
      <c r="AC30" s="21" t="s">
        <v>5</v>
      </c>
      <c r="AD30" s="83">
        <v>54</v>
      </c>
      <c r="AE30" s="25">
        <f t="shared" si="26"/>
        <v>270</v>
      </c>
      <c r="AF30" s="283"/>
      <c r="AH30" s="361"/>
      <c r="AI30" s="368"/>
      <c r="AJ30" s="413"/>
      <c r="AK30" s="21" t="s">
        <v>5</v>
      </c>
      <c r="AL30" s="83">
        <v>6.2</v>
      </c>
      <c r="AM30" s="166">
        <f t="shared" si="27"/>
        <v>31</v>
      </c>
      <c r="AN30" s="388"/>
      <c r="AP30" s="361"/>
      <c r="AQ30" s="368"/>
      <c r="AR30" s="413"/>
      <c r="AS30" s="21" t="s">
        <v>5</v>
      </c>
      <c r="AT30" s="83">
        <v>19.8</v>
      </c>
      <c r="AU30" s="25">
        <f t="shared" si="28"/>
        <v>99</v>
      </c>
      <c r="AV30" s="283"/>
      <c r="AX30" s="376"/>
      <c r="AY30" s="407"/>
      <c r="AZ30" s="394"/>
      <c r="BA30" s="21" t="s">
        <v>5</v>
      </c>
      <c r="BB30" s="83">
        <v>5.6</v>
      </c>
      <c r="BC30" s="25">
        <f t="shared" si="31"/>
        <v>700</v>
      </c>
      <c r="BD30" s="283"/>
      <c r="BF30" s="361"/>
      <c r="BG30" s="368"/>
      <c r="BH30" s="413"/>
      <c r="BI30" s="21" t="s">
        <v>5</v>
      </c>
      <c r="BJ30" s="83">
        <v>24</v>
      </c>
      <c r="BK30" s="25">
        <f>BJ30*5</f>
        <v>120</v>
      </c>
      <c r="BL30" s="283"/>
      <c r="BN30" s="361"/>
      <c r="BO30" s="368"/>
      <c r="BP30" s="413"/>
      <c r="BQ30" s="21" t="s">
        <v>5</v>
      </c>
      <c r="BR30" s="83">
        <v>9.6</v>
      </c>
      <c r="BS30" s="25">
        <f t="shared" si="29"/>
        <v>48</v>
      </c>
      <c r="BT30" s="283"/>
      <c r="BV30" s="376"/>
      <c r="BW30" s="407"/>
      <c r="BX30" s="413"/>
      <c r="BY30" s="165" t="s">
        <v>5</v>
      </c>
      <c r="BZ30" s="153">
        <v>3</v>
      </c>
      <c r="CA30" s="154">
        <f t="shared" si="19"/>
        <v>375</v>
      </c>
      <c r="CB30" s="388"/>
      <c r="CD30" s="361"/>
      <c r="CE30" s="368"/>
      <c r="CF30" s="413"/>
      <c r="CG30" s="21" t="s">
        <v>5</v>
      </c>
      <c r="CH30" s="83">
        <v>20</v>
      </c>
      <c r="CI30" s="25">
        <v>100</v>
      </c>
      <c r="CJ30" s="283"/>
      <c r="CL30" s="361"/>
      <c r="CM30" s="368"/>
      <c r="CN30" s="413"/>
      <c r="CO30" s="21" t="s">
        <v>5</v>
      </c>
      <c r="CP30" s="83">
        <v>32.700000000000003</v>
      </c>
      <c r="CQ30" s="25">
        <f t="shared" si="30"/>
        <v>163.5</v>
      </c>
      <c r="CR30" s="283"/>
      <c r="CT30" s="376"/>
      <c r="CU30" s="407"/>
      <c r="CV30" s="394"/>
      <c r="CW30" s="160" t="s">
        <v>5</v>
      </c>
      <c r="CX30" s="141"/>
      <c r="CY30" s="142"/>
      <c r="CZ30" s="390"/>
      <c r="DB30" s="361"/>
      <c r="DC30" s="368"/>
      <c r="DD30" s="413"/>
      <c r="DE30" s="21" t="s">
        <v>5</v>
      </c>
      <c r="DF30" s="83"/>
      <c r="DG30" s="25"/>
      <c r="DH30" s="283"/>
      <c r="DJ30" s="361"/>
      <c r="DK30" s="368"/>
      <c r="DL30" s="413"/>
      <c r="DM30" s="21" t="s">
        <v>5</v>
      </c>
      <c r="DN30" s="83">
        <v>50</v>
      </c>
      <c r="DO30" s="25">
        <f t="shared" si="20"/>
        <v>250</v>
      </c>
      <c r="DP30" s="283"/>
      <c r="DR30" s="361"/>
      <c r="DS30" s="368"/>
      <c r="DT30" s="394"/>
      <c r="DU30" s="160" t="s">
        <v>5</v>
      </c>
      <c r="DV30" s="141"/>
      <c r="DW30" s="142"/>
      <c r="DX30" s="390"/>
      <c r="DZ30" s="376"/>
      <c r="EA30" s="407"/>
      <c r="EB30" s="394"/>
      <c r="EC30" s="160" t="s">
        <v>5</v>
      </c>
      <c r="ED30" s="141"/>
      <c r="EE30" s="142"/>
      <c r="EF30" s="390"/>
      <c r="EH30" s="376"/>
      <c r="EI30" s="407"/>
      <c r="EJ30" s="413"/>
      <c r="EK30" s="21" t="s">
        <v>5</v>
      </c>
      <c r="EL30" s="83"/>
      <c r="EM30" s="25"/>
      <c r="EN30" s="283"/>
      <c r="EP30" s="376"/>
      <c r="EQ30" s="407"/>
      <c r="ER30" s="413"/>
      <c r="ES30" s="21" t="s">
        <v>5</v>
      </c>
      <c r="ET30" s="83">
        <v>0.5</v>
      </c>
      <c r="EU30" s="25">
        <f t="shared" si="16"/>
        <v>62.5</v>
      </c>
      <c r="EV30" s="283"/>
      <c r="EX30" s="376"/>
      <c r="EY30" s="407"/>
      <c r="EZ30" s="413"/>
      <c r="FA30" s="21" t="s">
        <v>5</v>
      </c>
      <c r="FB30" s="83">
        <v>2.6</v>
      </c>
      <c r="FC30" s="25">
        <f t="shared" si="21"/>
        <v>325</v>
      </c>
      <c r="FD30" s="283"/>
      <c r="FF30" s="376"/>
      <c r="FG30" s="407"/>
      <c r="FH30" s="413"/>
      <c r="FI30" s="21" t="s">
        <v>5</v>
      </c>
      <c r="FJ30" s="83">
        <v>0.6</v>
      </c>
      <c r="FK30" s="25">
        <f t="shared" si="22"/>
        <v>75</v>
      </c>
      <c r="FL30" s="283"/>
      <c r="FN30" s="361"/>
      <c r="FO30" s="368"/>
      <c r="FP30" s="413"/>
      <c r="FQ30" s="21" t="s">
        <v>5</v>
      </c>
      <c r="FR30" s="83">
        <v>6</v>
      </c>
      <c r="FS30" s="25">
        <f t="shared" si="32"/>
        <v>30</v>
      </c>
      <c r="FT30" s="283"/>
      <c r="FV30" s="361"/>
      <c r="FW30" s="368"/>
      <c r="FX30" s="413"/>
      <c r="FY30" s="21" t="s">
        <v>5</v>
      </c>
      <c r="FZ30" s="83">
        <v>7</v>
      </c>
      <c r="GA30" s="25">
        <f t="shared" si="17"/>
        <v>35</v>
      </c>
      <c r="GB30" s="283"/>
      <c r="GD30" s="361"/>
      <c r="GE30" s="368"/>
      <c r="GF30" s="413"/>
      <c r="GG30" s="21" t="s">
        <v>5</v>
      </c>
      <c r="GH30" s="83">
        <v>6</v>
      </c>
      <c r="GI30" s="25">
        <f t="shared" si="4"/>
        <v>30</v>
      </c>
      <c r="GJ30" s="283"/>
      <c r="GL30" s="376"/>
      <c r="GM30" s="407"/>
      <c r="GN30" s="413"/>
      <c r="GO30" s="21" t="s">
        <v>5</v>
      </c>
      <c r="GP30" s="83">
        <v>1.6</v>
      </c>
      <c r="GQ30" s="25">
        <f t="shared" si="23"/>
        <v>200</v>
      </c>
      <c r="GR30" s="283"/>
      <c r="GT30" s="361"/>
      <c r="GU30" s="368"/>
      <c r="GV30" s="413"/>
      <c r="GW30" s="21" t="s">
        <v>5</v>
      </c>
      <c r="GX30" s="83">
        <v>1.8</v>
      </c>
      <c r="GY30" s="25">
        <f t="shared" si="5"/>
        <v>9</v>
      </c>
      <c r="GZ30" s="283"/>
      <c r="HB30" s="361"/>
      <c r="HC30" s="368"/>
      <c r="HD30" s="413"/>
      <c r="HE30" s="21" t="s">
        <v>5</v>
      </c>
      <c r="HF30" s="83">
        <v>9.3000000000000007</v>
      </c>
      <c r="HG30" s="25">
        <f t="shared" si="6"/>
        <v>46.5</v>
      </c>
      <c r="HH30" s="283"/>
      <c r="HJ30" s="361"/>
      <c r="HK30" s="368"/>
      <c r="HL30" s="413"/>
      <c r="HM30" s="21" t="s">
        <v>5</v>
      </c>
      <c r="HN30" s="83">
        <v>0.5</v>
      </c>
      <c r="HO30" s="25">
        <f t="shared" si="33"/>
        <v>2.5</v>
      </c>
      <c r="HP30" s="283"/>
    </row>
    <row r="31" spans="1:224" ht="15" customHeight="1" x14ac:dyDescent="0.25">
      <c r="A31" s="13"/>
      <c r="B31" s="376"/>
      <c r="C31" s="377"/>
      <c r="D31" s="413"/>
      <c r="E31" s="165" t="s">
        <v>7</v>
      </c>
      <c r="F31" s="151"/>
      <c r="G31" s="154"/>
      <c r="H31" s="388"/>
      <c r="I31" s="13"/>
      <c r="J31" s="361"/>
      <c r="K31" s="368"/>
      <c r="L31" s="413"/>
      <c r="M31" s="165" t="s">
        <v>7</v>
      </c>
      <c r="N31" s="16">
        <v>46</v>
      </c>
      <c r="O31" s="166">
        <f t="shared" si="24"/>
        <v>230</v>
      </c>
      <c r="P31" s="283"/>
      <c r="Q31" s="125"/>
      <c r="R31" s="361"/>
      <c r="S31" s="368"/>
      <c r="T31" s="413"/>
      <c r="U31" s="21" t="s">
        <v>7</v>
      </c>
      <c r="V31" s="16">
        <v>100</v>
      </c>
      <c r="W31" s="25">
        <f t="shared" si="25"/>
        <v>500</v>
      </c>
      <c r="X31" s="283"/>
      <c r="Y31" s="125"/>
      <c r="Z31" s="361"/>
      <c r="AA31" s="368"/>
      <c r="AB31" s="413"/>
      <c r="AC31" s="21" t="s">
        <v>7</v>
      </c>
      <c r="AD31" s="16">
        <v>54</v>
      </c>
      <c r="AE31" s="25">
        <f t="shared" si="26"/>
        <v>270</v>
      </c>
      <c r="AF31" s="283"/>
      <c r="AH31" s="361"/>
      <c r="AI31" s="368"/>
      <c r="AJ31" s="413"/>
      <c r="AK31" s="21" t="s">
        <v>7</v>
      </c>
      <c r="AL31" s="16">
        <v>6.2</v>
      </c>
      <c r="AM31" s="166">
        <f t="shared" si="27"/>
        <v>31</v>
      </c>
      <c r="AN31" s="388"/>
      <c r="AP31" s="361"/>
      <c r="AQ31" s="368"/>
      <c r="AR31" s="413"/>
      <c r="AS31" s="21" t="s">
        <v>7</v>
      </c>
      <c r="AT31" s="16">
        <v>19.8</v>
      </c>
      <c r="AU31" s="25">
        <f t="shared" si="28"/>
        <v>99</v>
      </c>
      <c r="AV31" s="283"/>
      <c r="AX31" s="376"/>
      <c r="AY31" s="407"/>
      <c r="AZ31" s="394"/>
      <c r="BA31" s="21" t="s">
        <v>7</v>
      </c>
      <c r="BB31" s="16">
        <v>5.6</v>
      </c>
      <c r="BC31" s="25">
        <f t="shared" si="31"/>
        <v>700</v>
      </c>
      <c r="BD31" s="283"/>
      <c r="BF31" s="361"/>
      <c r="BG31" s="368"/>
      <c r="BH31" s="413"/>
      <c r="BI31" s="21" t="s">
        <v>7</v>
      </c>
      <c r="BJ31" s="16"/>
      <c r="BK31" s="25"/>
      <c r="BL31" s="283"/>
      <c r="BN31" s="361"/>
      <c r="BO31" s="368"/>
      <c r="BP31" s="413"/>
      <c r="BQ31" s="21" t="s">
        <v>7</v>
      </c>
      <c r="BR31" s="16">
        <v>9.6</v>
      </c>
      <c r="BS31" s="25">
        <f t="shared" si="29"/>
        <v>48</v>
      </c>
      <c r="BT31" s="283"/>
      <c r="BV31" s="376"/>
      <c r="BW31" s="407"/>
      <c r="BX31" s="413"/>
      <c r="BY31" s="165" t="s">
        <v>7</v>
      </c>
      <c r="BZ31" s="151">
        <v>3</v>
      </c>
      <c r="CA31" s="154">
        <f t="shared" si="19"/>
        <v>375</v>
      </c>
      <c r="CB31" s="388"/>
      <c r="CD31" s="361"/>
      <c r="CE31" s="368"/>
      <c r="CF31" s="413"/>
      <c r="CG31" s="21" t="s">
        <v>7</v>
      </c>
      <c r="CH31" s="16">
        <v>20</v>
      </c>
      <c r="CI31" s="25">
        <v>100</v>
      </c>
      <c r="CJ31" s="283"/>
      <c r="CL31" s="361"/>
      <c r="CM31" s="368"/>
      <c r="CN31" s="413"/>
      <c r="CO31" s="21" t="s">
        <v>7</v>
      </c>
      <c r="CP31" s="16">
        <v>32.700000000000003</v>
      </c>
      <c r="CQ31" s="25">
        <f t="shared" si="30"/>
        <v>163.5</v>
      </c>
      <c r="CR31" s="283"/>
      <c r="CT31" s="376"/>
      <c r="CU31" s="407"/>
      <c r="CV31" s="394"/>
      <c r="CW31" s="160" t="s">
        <v>7</v>
      </c>
      <c r="CX31" s="139"/>
      <c r="CY31" s="142"/>
      <c r="CZ31" s="390"/>
      <c r="DB31" s="361"/>
      <c r="DC31" s="368"/>
      <c r="DD31" s="413"/>
      <c r="DE31" s="21" t="s">
        <v>7</v>
      </c>
      <c r="DF31" s="16"/>
      <c r="DG31" s="25"/>
      <c r="DH31" s="283"/>
      <c r="DJ31" s="361"/>
      <c r="DK31" s="368"/>
      <c r="DL31" s="413"/>
      <c r="DM31" s="21" t="s">
        <v>7</v>
      </c>
      <c r="DN31" s="16">
        <v>50</v>
      </c>
      <c r="DO31" s="25">
        <f t="shared" si="20"/>
        <v>250</v>
      </c>
      <c r="DP31" s="283"/>
      <c r="DR31" s="361"/>
      <c r="DS31" s="368"/>
      <c r="DT31" s="394"/>
      <c r="DU31" s="160" t="s">
        <v>7</v>
      </c>
      <c r="DV31" s="139"/>
      <c r="DW31" s="142"/>
      <c r="DX31" s="390"/>
      <c r="DZ31" s="376"/>
      <c r="EA31" s="407"/>
      <c r="EB31" s="394"/>
      <c r="EC31" s="160" t="s">
        <v>7</v>
      </c>
      <c r="ED31" s="139"/>
      <c r="EE31" s="142"/>
      <c r="EF31" s="390"/>
      <c r="EH31" s="376"/>
      <c r="EI31" s="407"/>
      <c r="EJ31" s="413"/>
      <c r="EK31" s="21" t="s">
        <v>7</v>
      </c>
      <c r="EL31" s="16"/>
      <c r="EM31" s="25"/>
      <c r="EN31" s="283"/>
      <c r="EP31" s="376"/>
      <c r="EQ31" s="407"/>
      <c r="ER31" s="413"/>
      <c r="ES31" s="21" t="s">
        <v>7</v>
      </c>
      <c r="ET31" s="16">
        <v>0.5</v>
      </c>
      <c r="EU31" s="25">
        <f t="shared" si="16"/>
        <v>62.5</v>
      </c>
      <c r="EV31" s="283"/>
      <c r="EX31" s="376"/>
      <c r="EY31" s="407"/>
      <c r="EZ31" s="413"/>
      <c r="FA31" s="21" t="s">
        <v>7</v>
      </c>
      <c r="FB31" s="16"/>
      <c r="FC31" s="25"/>
      <c r="FD31" s="283"/>
      <c r="FF31" s="376"/>
      <c r="FG31" s="407"/>
      <c r="FH31" s="413"/>
      <c r="FI31" s="21" t="s">
        <v>7</v>
      </c>
      <c r="FJ31" s="16">
        <v>0.6</v>
      </c>
      <c r="FK31" s="25">
        <f t="shared" si="22"/>
        <v>75</v>
      </c>
      <c r="FL31" s="283"/>
      <c r="FN31" s="361"/>
      <c r="FO31" s="368"/>
      <c r="FP31" s="413"/>
      <c r="FQ31" s="21" t="s">
        <v>7</v>
      </c>
      <c r="FR31" s="16">
        <v>6</v>
      </c>
      <c r="FS31" s="25">
        <f t="shared" si="32"/>
        <v>30</v>
      </c>
      <c r="FT31" s="283"/>
      <c r="FV31" s="361"/>
      <c r="FW31" s="368"/>
      <c r="FX31" s="413"/>
      <c r="FY31" s="21" t="s">
        <v>7</v>
      </c>
      <c r="FZ31" s="16">
        <v>7</v>
      </c>
      <c r="GA31" s="25">
        <f t="shared" si="17"/>
        <v>35</v>
      </c>
      <c r="GB31" s="283"/>
      <c r="GD31" s="361"/>
      <c r="GE31" s="368"/>
      <c r="GF31" s="413"/>
      <c r="GG31" s="21" t="s">
        <v>7</v>
      </c>
      <c r="GH31" s="16">
        <v>6</v>
      </c>
      <c r="GI31" s="25">
        <f t="shared" si="4"/>
        <v>30</v>
      </c>
      <c r="GJ31" s="283"/>
      <c r="GL31" s="376"/>
      <c r="GM31" s="407"/>
      <c r="GN31" s="413"/>
      <c r="GO31" s="21" t="s">
        <v>7</v>
      </c>
      <c r="GP31" s="16">
        <v>1.6</v>
      </c>
      <c r="GQ31" s="25">
        <f t="shared" si="23"/>
        <v>200</v>
      </c>
      <c r="GR31" s="283"/>
      <c r="GT31" s="361"/>
      <c r="GU31" s="368"/>
      <c r="GV31" s="413"/>
      <c r="GW31" s="21" t="s">
        <v>7</v>
      </c>
      <c r="GX31" s="16"/>
      <c r="GY31" s="25">
        <f t="shared" si="5"/>
        <v>0</v>
      </c>
      <c r="GZ31" s="283"/>
      <c r="HB31" s="361"/>
      <c r="HC31" s="368"/>
      <c r="HD31" s="413"/>
      <c r="HE31" s="21" t="s">
        <v>7</v>
      </c>
      <c r="HF31" s="16">
        <v>9.3000000000000007</v>
      </c>
      <c r="HG31" s="25">
        <f t="shared" si="6"/>
        <v>46.5</v>
      </c>
      <c r="HH31" s="283"/>
      <c r="HJ31" s="361"/>
      <c r="HK31" s="368"/>
      <c r="HL31" s="413"/>
      <c r="HM31" s="21" t="s">
        <v>7</v>
      </c>
      <c r="HN31" s="16">
        <v>0.5</v>
      </c>
      <c r="HO31" s="25">
        <f t="shared" si="33"/>
        <v>2.5</v>
      </c>
      <c r="HP31" s="283"/>
    </row>
    <row r="32" spans="1:224" ht="15" customHeight="1" x14ac:dyDescent="0.25">
      <c r="A32" s="13"/>
      <c r="B32" s="376"/>
      <c r="C32" s="377"/>
      <c r="D32" s="413"/>
      <c r="E32" s="168" t="s">
        <v>8</v>
      </c>
      <c r="F32" s="156"/>
      <c r="G32" s="154"/>
      <c r="H32" s="388"/>
      <c r="I32" s="13"/>
      <c r="J32" s="361"/>
      <c r="K32" s="368"/>
      <c r="L32" s="413"/>
      <c r="M32" s="168" t="s">
        <v>8</v>
      </c>
      <c r="N32" s="22">
        <v>46</v>
      </c>
      <c r="O32" s="154">
        <f t="shared" si="24"/>
        <v>230</v>
      </c>
      <c r="P32" s="283"/>
      <c r="Q32" s="125"/>
      <c r="R32" s="361"/>
      <c r="S32" s="368"/>
      <c r="T32" s="413"/>
      <c r="U32" s="27" t="s">
        <v>8</v>
      </c>
      <c r="V32" s="22">
        <v>100</v>
      </c>
      <c r="W32" s="25">
        <f t="shared" si="25"/>
        <v>500</v>
      </c>
      <c r="X32" s="283"/>
      <c r="Y32" s="125"/>
      <c r="Z32" s="361"/>
      <c r="AA32" s="368"/>
      <c r="AB32" s="413"/>
      <c r="AC32" s="27" t="s">
        <v>8</v>
      </c>
      <c r="AD32" s="22">
        <v>54</v>
      </c>
      <c r="AE32" s="25">
        <f t="shared" si="26"/>
        <v>270</v>
      </c>
      <c r="AF32" s="283"/>
      <c r="AH32" s="361"/>
      <c r="AI32" s="368"/>
      <c r="AJ32" s="413"/>
      <c r="AK32" s="27" t="s">
        <v>8</v>
      </c>
      <c r="AL32" s="22">
        <v>6.2</v>
      </c>
      <c r="AM32" s="154">
        <f t="shared" si="27"/>
        <v>31</v>
      </c>
      <c r="AN32" s="388"/>
      <c r="AP32" s="361"/>
      <c r="AQ32" s="368"/>
      <c r="AR32" s="413"/>
      <c r="AS32" s="27" t="s">
        <v>8</v>
      </c>
      <c r="AT32" s="22">
        <v>19.8</v>
      </c>
      <c r="AU32" s="25">
        <f t="shared" si="28"/>
        <v>99</v>
      </c>
      <c r="AV32" s="283"/>
      <c r="AX32" s="376"/>
      <c r="AY32" s="407"/>
      <c r="AZ32" s="394"/>
      <c r="BA32" s="27" t="s">
        <v>8</v>
      </c>
      <c r="BB32" s="22"/>
      <c r="BC32" s="25"/>
      <c r="BD32" s="283"/>
      <c r="BF32" s="361"/>
      <c r="BG32" s="368"/>
      <c r="BH32" s="413"/>
      <c r="BI32" s="27" t="s">
        <v>8</v>
      </c>
      <c r="BJ32" s="22"/>
      <c r="BK32" s="25"/>
      <c r="BL32" s="283"/>
      <c r="BN32" s="361"/>
      <c r="BO32" s="368"/>
      <c r="BP32" s="413"/>
      <c r="BQ32" s="27" t="s">
        <v>8</v>
      </c>
      <c r="BR32" s="22">
        <v>9.6</v>
      </c>
      <c r="BS32" s="25">
        <f t="shared" si="29"/>
        <v>48</v>
      </c>
      <c r="BT32" s="283"/>
      <c r="BV32" s="376"/>
      <c r="BW32" s="407"/>
      <c r="BX32" s="413"/>
      <c r="BY32" s="168" t="s">
        <v>8</v>
      </c>
      <c r="BZ32" s="156"/>
      <c r="CA32" s="154"/>
      <c r="CB32" s="388"/>
      <c r="CD32" s="361"/>
      <c r="CE32" s="368"/>
      <c r="CF32" s="413"/>
      <c r="CG32" s="27" t="s">
        <v>8</v>
      </c>
      <c r="CH32" s="22"/>
      <c r="CI32" s="25"/>
      <c r="CJ32" s="283"/>
      <c r="CL32" s="361"/>
      <c r="CM32" s="368"/>
      <c r="CN32" s="413"/>
      <c r="CO32" s="27" t="s">
        <v>8</v>
      </c>
      <c r="CP32" s="22">
        <v>32.700000000000003</v>
      </c>
      <c r="CQ32" s="25">
        <f t="shared" si="30"/>
        <v>163.5</v>
      </c>
      <c r="CR32" s="283"/>
      <c r="CT32" s="376"/>
      <c r="CU32" s="407"/>
      <c r="CV32" s="394"/>
      <c r="CW32" s="161" t="s">
        <v>8</v>
      </c>
      <c r="CX32" s="143"/>
      <c r="CY32" s="142"/>
      <c r="CZ32" s="390"/>
      <c r="DB32" s="361"/>
      <c r="DC32" s="368"/>
      <c r="DD32" s="413"/>
      <c r="DE32" s="27" t="s">
        <v>8</v>
      </c>
      <c r="DF32" s="22"/>
      <c r="DG32" s="25"/>
      <c r="DH32" s="283"/>
      <c r="DJ32" s="361"/>
      <c r="DK32" s="368"/>
      <c r="DL32" s="413"/>
      <c r="DM32" s="27" t="s">
        <v>8</v>
      </c>
      <c r="DN32" s="22">
        <v>50</v>
      </c>
      <c r="DO32" s="25">
        <f t="shared" si="20"/>
        <v>250</v>
      </c>
      <c r="DP32" s="283"/>
      <c r="DR32" s="361"/>
      <c r="DS32" s="368"/>
      <c r="DT32" s="394"/>
      <c r="DU32" s="161" t="s">
        <v>8</v>
      </c>
      <c r="DV32" s="143"/>
      <c r="DW32" s="142"/>
      <c r="DX32" s="390"/>
      <c r="DZ32" s="376"/>
      <c r="EA32" s="407"/>
      <c r="EB32" s="394"/>
      <c r="EC32" s="161" t="s">
        <v>8</v>
      </c>
      <c r="ED32" s="143"/>
      <c r="EE32" s="142"/>
      <c r="EF32" s="390"/>
      <c r="EH32" s="376"/>
      <c r="EI32" s="407"/>
      <c r="EJ32" s="413"/>
      <c r="EK32" s="27" t="s">
        <v>8</v>
      </c>
      <c r="EL32" s="22"/>
      <c r="EM32" s="25"/>
      <c r="EN32" s="283"/>
      <c r="EP32" s="376"/>
      <c r="EQ32" s="407"/>
      <c r="ER32" s="413"/>
      <c r="ES32" s="27" t="s">
        <v>8</v>
      </c>
      <c r="ET32" s="22"/>
      <c r="EU32" s="25"/>
      <c r="EV32" s="283"/>
      <c r="EX32" s="376"/>
      <c r="EY32" s="407"/>
      <c r="EZ32" s="413"/>
      <c r="FA32" s="27" t="s">
        <v>8</v>
      </c>
      <c r="FB32" s="22"/>
      <c r="FC32" s="25"/>
      <c r="FD32" s="283"/>
      <c r="FF32" s="376"/>
      <c r="FG32" s="407"/>
      <c r="FH32" s="413"/>
      <c r="FI32" s="27" t="s">
        <v>8</v>
      </c>
      <c r="FJ32" s="22">
        <v>0.6</v>
      </c>
      <c r="FK32" s="25">
        <f t="shared" si="22"/>
        <v>75</v>
      </c>
      <c r="FL32" s="283"/>
      <c r="FN32" s="361"/>
      <c r="FO32" s="368"/>
      <c r="FP32" s="413"/>
      <c r="FQ32" s="27" t="s">
        <v>8</v>
      </c>
      <c r="FR32" s="22">
        <v>6</v>
      </c>
      <c r="FS32" s="25">
        <f t="shared" si="32"/>
        <v>30</v>
      </c>
      <c r="FT32" s="283"/>
      <c r="FV32" s="361"/>
      <c r="FW32" s="368"/>
      <c r="FX32" s="413"/>
      <c r="FY32" s="27" t="s">
        <v>8</v>
      </c>
      <c r="FZ32" s="22">
        <v>7</v>
      </c>
      <c r="GA32" s="25">
        <f t="shared" si="17"/>
        <v>35</v>
      </c>
      <c r="GB32" s="283"/>
      <c r="GD32" s="361"/>
      <c r="GE32" s="368"/>
      <c r="GF32" s="413"/>
      <c r="GG32" s="27" t="s">
        <v>8</v>
      </c>
      <c r="GH32" s="22">
        <v>6</v>
      </c>
      <c r="GI32" s="25">
        <f t="shared" si="4"/>
        <v>30</v>
      </c>
      <c r="GJ32" s="283"/>
      <c r="GL32" s="376"/>
      <c r="GM32" s="407"/>
      <c r="GN32" s="413"/>
      <c r="GO32" s="27" t="s">
        <v>8</v>
      </c>
      <c r="GP32" s="22"/>
      <c r="GQ32" s="25"/>
      <c r="GR32" s="283"/>
      <c r="GT32" s="361"/>
      <c r="GU32" s="368"/>
      <c r="GV32" s="413"/>
      <c r="GW32" s="27" t="s">
        <v>8</v>
      </c>
      <c r="GX32" s="22"/>
      <c r="GY32" s="25">
        <f t="shared" si="5"/>
        <v>0</v>
      </c>
      <c r="GZ32" s="283"/>
      <c r="HB32" s="361"/>
      <c r="HC32" s="368"/>
      <c r="HD32" s="413"/>
      <c r="HE32" s="27" t="s">
        <v>8</v>
      </c>
      <c r="HF32" s="22">
        <v>9.3000000000000007</v>
      </c>
      <c r="HG32" s="25">
        <f t="shared" si="6"/>
        <v>46.5</v>
      </c>
      <c r="HH32" s="283"/>
      <c r="HJ32" s="361"/>
      <c r="HK32" s="368"/>
      <c r="HL32" s="413"/>
      <c r="HM32" s="27" t="s">
        <v>8</v>
      </c>
      <c r="HN32" s="22">
        <v>0.5</v>
      </c>
      <c r="HO32" s="25">
        <f t="shared" si="33"/>
        <v>2.5</v>
      </c>
      <c r="HP32" s="283"/>
    </row>
    <row r="33" spans="1:224" ht="15" customHeight="1" thickBot="1" x14ac:dyDescent="0.3">
      <c r="A33" s="13"/>
      <c r="B33" s="378"/>
      <c r="C33" s="379"/>
      <c r="D33" s="414"/>
      <c r="E33" s="169" t="s">
        <v>8</v>
      </c>
      <c r="F33" s="157"/>
      <c r="G33" s="158"/>
      <c r="H33" s="389"/>
      <c r="I33" s="13"/>
      <c r="J33" s="363"/>
      <c r="K33" s="369"/>
      <c r="L33" s="414"/>
      <c r="M33" s="169" t="s">
        <v>8</v>
      </c>
      <c r="N33" s="28">
        <v>46</v>
      </c>
      <c r="O33" s="158">
        <f t="shared" si="24"/>
        <v>230</v>
      </c>
      <c r="P33" s="284"/>
      <c r="Q33" s="125"/>
      <c r="R33" s="363"/>
      <c r="S33" s="369"/>
      <c r="T33" s="414"/>
      <c r="U33" s="35" t="s">
        <v>8</v>
      </c>
      <c r="V33" s="28">
        <v>100</v>
      </c>
      <c r="W33" s="29">
        <f t="shared" si="25"/>
        <v>500</v>
      </c>
      <c r="X33" s="284"/>
      <c r="Y33" s="125"/>
      <c r="Z33" s="363"/>
      <c r="AA33" s="369"/>
      <c r="AB33" s="414"/>
      <c r="AC33" s="35" t="s">
        <v>8</v>
      </c>
      <c r="AD33" s="28">
        <v>54</v>
      </c>
      <c r="AE33" s="29">
        <f t="shared" si="26"/>
        <v>270</v>
      </c>
      <c r="AF33" s="284"/>
      <c r="AH33" s="363"/>
      <c r="AI33" s="369"/>
      <c r="AJ33" s="414"/>
      <c r="AK33" s="35" t="s">
        <v>8</v>
      </c>
      <c r="AL33" s="28">
        <v>6.2</v>
      </c>
      <c r="AM33" s="158">
        <f t="shared" si="27"/>
        <v>31</v>
      </c>
      <c r="AN33" s="389"/>
      <c r="AP33" s="363"/>
      <c r="AQ33" s="369"/>
      <c r="AR33" s="414"/>
      <c r="AS33" s="35" t="s">
        <v>8</v>
      </c>
      <c r="AT33" s="28">
        <v>19.8</v>
      </c>
      <c r="AU33" s="29">
        <f t="shared" si="28"/>
        <v>99</v>
      </c>
      <c r="AV33" s="284"/>
      <c r="AX33" s="378"/>
      <c r="AY33" s="408"/>
      <c r="AZ33" s="395"/>
      <c r="BA33" s="35" t="s">
        <v>8</v>
      </c>
      <c r="BB33" s="28">
        <v>5.6</v>
      </c>
      <c r="BC33" s="29">
        <f t="shared" ref="BC33:BC38" si="34">BB33*125</f>
        <v>700</v>
      </c>
      <c r="BD33" s="284"/>
      <c r="BF33" s="363"/>
      <c r="BG33" s="369"/>
      <c r="BH33" s="414"/>
      <c r="BI33" s="35" t="s">
        <v>8</v>
      </c>
      <c r="BJ33" s="28"/>
      <c r="BK33" s="29"/>
      <c r="BL33" s="284"/>
      <c r="BN33" s="363"/>
      <c r="BO33" s="369"/>
      <c r="BP33" s="414"/>
      <c r="BQ33" s="35" t="s">
        <v>8</v>
      </c>
      <c r="BR33" s="28">
        <v>9.6</v>
      </c>
      <c r="BS33" s="29">
        <f t="shared" si="29"/>
        <v>48</v>
      </c>
      <c r="BT33" s="284"/>
      <c r="BV33" s="378"/>
      <c r="BW33" s="408"/>
      <c r="BX33" s="414"/>
      <c r="BY33" s="169" t="s">
        <v>8</v>
      </c>
      <c r="BZ33" s="157"/>
      <c r="CA33" s="158"/>
      <c r="CB33" s="389"/>
      <c r="CD33" s="363"/>
      <c r="CE33" s="369"/>
      <c r="CF33" s="414"/>
      <c r="CG33" s="35" t="s">
        <v>8</v>
      </c>
      <c r="CH33" s="28">
        <v>18</v>
      </c>
      <c r="CI33" s="29">
        <v>90</v>
      </c>
      <c r="CJ33" s="284"/>
      <c r="CL33" s="363"/>
      <c r="CM33" s="369"/>
      <c r="CN33" s="414"/>
      <c r="CO33" s="35" t="s">
        <v>8</v>
      </c>
      <c r="CP33" s="28">
        <v>32.700000000000003</v>
      </c>
      <c r="CQ33" s="29">
        <f t="shared" si="30"/>
        <v>163.5</v>
      </c>
      <c r="CR33" s="284"/>
      <c r="CT33" s="378"/>
      <c r="CU33" s="408"/>
      <c r="CV33" s="395"/>
      <c r="CW33" s="163" t="s">
        <v>8</v>
      </c>
      <c r="CX33" s="144"/>
      <c r="CY33" s="145"/>
      <c r="CZ33" s="391"/>
      <c r="DB33" s="363"/>
      <c r="DC33" s="369"/>
      <c r="DD33" s="414"/>
      <c r="DE33" s="35" t="s">
        <v>8</v>
      </c>
      <c r="DF33" s="28"/>
      <c r="DG33" s="29"/>
      <c r="DH33" s="284"/>
      <c r="DJ33" s="363"/>
      <c r="DK33" s="369"/>
      <c r="DL33" s="414"/>
      <c r="DM33" s="35" t="s">
        <v>8</v>
      </c>
      <c r="DN33" s="28">
        <v>50</v>
      </c>
      <c r="DO33" s="29">
        <f t="shared" si="20"/>
        <v>250</v>
      </c>
      <c r="DP33" s="284"/>
      <c r="DR33" s="363"/>
      <c r="DS33" s="369"/>
      <c r="DT33" s="395"/>
      <c r="DU33" s="163" t="s">
        <v>8</v>
      </c>
      <c r="DV33" s="144"/>
      <c r="DW33" s="145"/>
      <c r="DX33" s="391"/>
      <c r="DZ33" s="378"/>
      <c r="EA33" s="408"/>
      <c r="EB33" s="395"/>
      <c r="EC33" s="163" t="s">
        <v>8</v>
      </c>
      <c r="ED33" s="144"/>
      <c r="EE33" s="145"/>
      <c r="EF33" s="391"/>
      <c r="EH33" s="378"/>
      <c r="EI33" s="408"/>
      <c r="EJ33" s="414"/>
      <c r="EK33" s="35" t="s">
        <v>8</v>
      </c>
      <c r="EL33" s="28"/>
      <c r="EM33" s="29"/>
      <c r="EN33" s="284"/>
      <c r="EP33" s="378"/>
      <c r="EQ33" s="408"/>
      <c r="ER33" s="414"/>
      <c r="ES33" s="35" t="s">
        <v>8</v>
      </c>
      <c r="ET33" s="28">
        <v>0.4</v>
      </c>
      <c r="EU33" s="29">
        <f t="shared" si="16"/>
        <v>50</v>
      </c>
      <c r="EV33" s="284"/>
      <c r="EX33" s="378"/>
      <c r="EY33" s="408"/>
      <c r="EZ33" s="414"/>
      <c r="FA33" s="35" t="s">
        <v>8</v>
      </c>
      <c r="FB33" s="28"/>
      <c r="FC33" s="29"/>
      <c r="FD33" s="284"/>
      <c r="FF33" s="378"/>
      <c r="FG33" s="408"/>
      <c r="FH33" s="414"/>
      <c r="FI33" s="35" t="s">
        <v>8</v>
      </c>
      <c r="FJ33" s="28"/>
      <c r="FK33" s="29"/>
      <c r="FL33" s="284"/>
      <c r="FN33" s="363"/>
      <c r="FO33" s="369"/>
      <c r="FP33" s="414"/>
      <c r="FQ33" s="35" t="s">
        <v>8</v>
      </c>
      <c r="FR33" s="28">
        <v>6</v>
      </c>
      <c r="FS33" s="29">
        <f t="shared" ref="FS33:FS40" si="35">FR33*5</f>
        <v>30</v>
      </c>
      <c r="FT33" s="284"/>
      <c r="FV33" s="363"/>
      <c r="FW33" s="369"/>
      <c r="FX33" s="414"/>
      <c r="FY33" s="35" t="s">
        <v>8</v>
      </c>
      <c r="FZ33" s="28">
        <v>7</v>
      </c>
      <c r="GA33" s="29">
        <f t="shared" si="17"/>
        <v>35</v>
      </c>
      <c r="GB33" s="284"/>
      <c r="GD33" s="363"/>
      <c r="GE33" s="369"/>
      <c r="GF33" s="414"/>
      <c r="GG33" s="35" t="s">
        <v>8</v>
      </c>
      <c r="GH33" s="28">
        <v>6</v>
      </c>
      <c r="GI33" s="29">
        <f t="shared" si="4"/>
        <v>30</v>
      </c>
      <c r="GJ33" s="284"/>
      <c r="GL33" s="378"/>
      <c r="GM33" s="408"/>
      <c r="GN33" s="414"/>
      <c r="GO33" s="35" t="s">
        <v>8</v>
      </c>
      <c r="GP33" s="28"/>
      <c r="GQ33" s="29"/>
      <c r="GR33" s="284"/>
      <c r="GT33" s="363"/>
      <c r="GU33" s="369"/>
      <c r="GV33" s="414"/>
      <c r="GW33" s="35" t="s">
        <v>8</v>
      </c>
      <c r="GX33" s="28"/>
      <c r="GY33" s="29">
        <f t="shared" si="5"/>
        <v>0</v>
      </c>
      <c r="GZ33" s="284"/>
      <c r="HB33" s="363"/>
      <c r="HC33" s="369"/>
      <c r="HD33" s="414"/>
      <c r="HE33" s="35" t="s">
        <v>8</v>
      </c>
      <c r="HF33" s="28">
        <v>9.3000000000000007</v>
      </c>
      <c r="HG33" s="29">
        <f t="shared" si="6"/>
        <v>46.5</v>
      </c>
      <c r="HH33" s="284"/>
      <c r="HJ33" s="363"/>
      <c r="HK33" s="369"/>
      <c r="HL33" s="414"/>
      <c r="HM33" s="35" t="s">
        <v>8</v>
      </c>
      <c r="HN33" s="28">
        <v>0.5</v>
      </c>
      <c r="HO33" s="29">
        <f t="shared" si="33"/>
        <v>2.5</v>
      </c>
      <c r="HP33" s="284"/>
    </row>
    <row r="34" spans="1:224" ht="15" customHeight="1" x14ac:dyDescent="0.25">
      <c r="A34" s="13"/>
      <c r="B34" s="380" t="s">
        <v>9</v>
      </c>
      <c r="C34" s="381"/>
      <c r="D34" s="412" t="s">
        <v>529</v>
      </c>
      <c r="E34" s="164" t="s">
        <v>4</v>
      </c>
      <c r="F34" s="151">
        <v>0.8</v>
      </c>
      <c r="G34" s="154">
        <f t="shared" si="18"/>
        <v>100</v>
      </c>
      <c r="H34" s="388" t="s">
        <v>530</v>
      </c>
      <c r="I34" s="13"/>
      <c r="J34" s="359" t="s">
        <v>2</v>
      </c>
      <c r="K34" s="367"/>
      <c r="L34" s="412" t="s">
        <v>529</v>
      </c>
      <c r="M34" s="164" t="s">
        <v>4</v>
      </c>
      <c r="N34" s="16">
        <v>46</v>
      </c>
      <c r="O34" s="152">
        <f t="shared" si="24"/>
        <v>230</v>
      </c>
      <c r="P34" s="283" t="s">
        <v>531</v>
      </c>
      <c r="Q34" s="125"/>
      <c r="R34" s="359" t="s">
        <v>2</v>
      </c>
      <c r="S34" s="367"/>
      <c r="T34" s="412" t="s">
        <v>529</v>
      </c>
      <c r="U34" s="30" t="s">
        <v>4</v>
      </c>
      <c r="V34" s="16">
        <v>100</v>
      </c>
      <c r="W34" s="19">
        <f t="shared" si="25"/>
        <v>500</v>
      </c>
      <c r="X34" s="283" t="s">
        <v>376</v>
      </c>
      <c r="Y34" s="125"/>
      <c r="Z34" s="359" t="s">
        <v>2</v>
      </c>
      <c r="AA34" s="367"/>
      <c r="AB34" s="412" t="s">
        <v>529</v>
      </c>
      <c r="AC34" s="30" t="s">
        <v>4</v>
      </c>
      <c r="AD34" s="16">
        <v>54</v>
      </c>
      <c r="AE34" s="19">
        <f t="shared" si="26"/>
        <v>270</v>
      </c>
      <c r="AF34" s="283" t="s">
        <v>497</v>
      </c>
      <c r="AH34" s="359" t="s">
        <v>2</v>
      </c>
      <c r="AI34" s="367"/>
      <c r="AJ34" s="412" t="s">
        <v>529</v>
      </c>
      <c r="AK34" s="30" t="s">
        <v>4</v>
      </c>
      <c r="AL34" s="16">
        <v>6.2</v>
      </c>
      <c r="AM34" s="152">
        <f t="shared" si="27"/>
        <v>31</v>
      </c>
      <c r="AN34" s="388" t="s">
        <v>503</v>
      </c>
      <c r="AP34" s="359" t="s">
        <v>2</v>
      </c>
      <c r="AQ34" s="367"/>
      <c r="AR34" s="412" t="s">
        <v>529</v>
      </c>
      <c r="AS34" s="30" t="s">
        <v>4</v>
      </c>
      <c r="AT34" s="16">
        <v>19.8</v>
      </c>
      <c r="AU34" s="19">
        <f t="shared" si="28"/>
        <v>99</v>
      </c>
      <c r="AV34" s="283" t="s">
        <v>376</v>
      </c>
      <c r="AX34" s="380" t="s">
        <v>9</v>
      </c>
      <c r="AY34" s="406"/>
      <c r="AZ34" s="393" t="s">
        <v>529</v>
      </c>
      <c r="BA34" s="30" t="s">
        <v>4</v>
      </c>
      <c r="BB34" s="16">
        <v>5.6</v>
      </c>
      <c r="BC34" s="19">
        <f t="shared" si="34"/>
        <v>700</v>
      </c>
      <c r="BD34" s="283" t="s">
        <v>505</v>
      </c>
      <c r="BF34" s="359" t="s">
        <v>2</v>
      </c>
      <c r="BG34" s="367"/>
      <c r="BH34" s="412" t="s">
        <v>529</v>
      </c>
      <c r="BI34" s="30" t="s">
        <v>4</v>
      </c>
      <c r="BJ34" s="16">
        <v>24</v>
      </c>
      <c r="BK34" s="19">
        <f>BJ34*5</f>
        <v>120</v>
      </c>
      <c r="BL34" s="283" t="s">
        <v>234</v>
      </c>
      <c r="BN34" s="359" t="s">
        <v>2</v>
      </c>
      <c r="BO34" s="367"/>
      <c r="BP34" s="412" t="s">
        <v>529</v>
      </c>
      <c r="BQ34" s="30" t="s">
        <v>4</v>
      </c>
      <c r="BR34" s="16">
        <v>9.6</v>
      </c>
      <c r="BS34" s="19">
        <f t="shared" si="29"/>
        <v>48</v>
      </c>
      <c r="BT34" s="283" t="s">
        <v>234</v>
      </c>
      <c r="BV34" s="380" t="s">
        <v>9</v>
      </c>
      <c r="BW34" s="406"/>
      <c r="BX34" s="412" t="s">
        <v>529</v>
      </c>
      <c r="BY34" s="164" t="s">
        <v>4</v>
      </c>
      <c r="BZ34" s="151">
        <v>3</v>
      </c>
      <c r="CA34" s="152">
        <f>SUM(BZ34)*125</f>
        <v>375</v>
      </c>
      <c r="CB34" s="388" t="s">
        <v>279</v>
      </c>
      <c r="CD34" s="359" t="s">
        <v>2</v>
      </c>
      <c r="CE34" s="367"/>
      <c r="CF34" s="412" t="s">
        <v>529</v>
      </c>
      <c r="CG34" s="30" t="s">
        <v>4</v>
      </c>
      <c r="CH34" s="16">
        <v>20</v>
      </c>
      <c r="CI34" s="19">
        <v>100</v>
      </c>
      <c r="CJ34" s="283" t="s">
        <v>532</v>
      </c>
      <c r="CL34" s="359" t="s">
        <v>2</v>
      </c>
      <c r="CM34" s="367"/>
      <c r="CN34" s="412" t="s">
        <v>529</v>
      </c>
      <c r="CO34" s="30" t="s">
        <v>4</v>
      </c>
      <c r="CP34" s="16">
        <v>32.700000000000003</v>
      </c>
      <c r="CQ34" s="19">
        <f t="shared" si="30"/>
        <v>163.5</v>
      </c>
      <c r="CR34" s="283" t="s">
        <v>533</v>
      </c>
      <c r="CT34" s="380" t="s">
        <v>9</v>
      </c>
      <c r="CU34" s="406"/>
      <c r="CV34" s="412" t="s">
        <v>529</v>
      </c>
      <c r="CW34" s="30" t="s">
        <v>4</v>
      </c>
      <c r="CX34" s="16"/>
      <c r="CY34" s="19"/>
      <c r="CZ34" s="283" t="s">
        <v>426</v>
      </c>
      <c r="DB34" s="359" t="s">
        <v>2</v>
      </c>
      <c r="DC34" s="367"/>
      <c r="DD34" s="412" t="s">
        <v>529</v>
      </c>
      <c r="DE34" s="30" t="s">
        <v>4</v>
      </c>
      <c r="DF34" s="16">
        <v>1</v>
      </c>
      <c r="DG34" s="19">
        <f>DF34*5</f>
        <v>5</v>
      </c>
      <c r="DH34" s="283" t="s">
        <v>544</v>
      </c>
      <c r="DJ34" s="359" t="s">
        <v>2</v>
      </c>
      <c r="DK34" s="367"/>
      <c r="DL34" s="412" t="s">
        <v>529</v>
      </c>
      <c r="DM34" s="30" t="s">
        <v>4</v>
      </c>
      <c r="DN34" s="16">
        <v>50</v>
      </c>
      <c r="DO34" s="19">
        <f t="shared" si="20"/>
        <v>250</v>
      </c>
      <c r="DP34" s="283" t="s">
        <v>545</v>
      </c>
      <c r="DR34" s="359" t="s">
        <v>2</v>
      </c>
      <c r="DS34" s="367"/>
      <c r="DT34" s="412" t="s">
        <v>529</v>
      </c>
      <c r="DU34" s="30" t="s">
        <v>4</v>
      </c>
      <c r="DV34" s="16">
        <v>3</v>
      </c>
      <c r="DW34" s="19">
        <f t="shared" ref="DW34:DW40" si="36">DV34*5</f>
        <v>15</v>
      </c>
      <c r="DX34" s="283" t="s">
        <v>547</v>
      </c>
      <c r="DZ34" s="380" t="s">
        <v>9</v>
      </c>
      <c r="EA34" s="406"/>
      <c r="EB34" s="412" t="s">
        <v>529</v>
      </c>
      <c r="EC34" s="30" t="s">
        <v>4</v>
      </c>
      <c r="ED34" s="16"/>
      <c r="EE34" s="19">
        <f t="shared" ref="EE34:EE40" si="37">ED34*5</f>
        <v>0</v>
      </c>
      <c r="EF34" s="422" t="s">
        <v>548</v>
      </c>
      <c r="EH34" s="380" t="s">
        <v>9</v>
      </c>
      <c r="EI34" s="406"/>
      <c r="EJ34" s="412" t="s">
        <v>529</v>
      </c>
      <c r="EK34" s="30" t="s">
        <v>4</v>
      </c>
      <c r="EL34" s="16">
        <v>2</v>
      </c>
      <c r="EM34" s="19">
        <f>EL34*125</f>
        <v>250</v>
      </c>
      <c r="EN34" s="283" t="s">
        <v>549</v>
      </c>
      <c r="EP34" s="380" t="s">
        <v>9</v>
      </c>
      <c r="EQ34" s="406"/>
      <c r="ER34" s="412" t="s">
        <v>529</v>
      </c>
      <c r="ES34" s="30" t="s">
        <v>4</v>
      </c>
      <c r="ET34" s="16">
        <v>0.5</v>
      </c>
      <c r="EU34" s="19">
        <f t="shared" si="16"/>
        <v>62.5</v>
      </c>
      <c r="EV34" s="283"/>
      <c r="EX34" s="380" t="s">
        <v>9</v>
      </c>
      <c r="EY34" s="406"/>
      <c r="EZ34" s="412" t="s">
        <v>529</v>
      </c>
      <c r="FA34" s="30" t="s">
        <v>4</v>
      </c>
      <c r="FB34" s="16">
        <v>2.6</v>
      </c>
      <c r="FC34" s="19">
        <f>FB34*125</f>
        <v>325</v>
      </c>
      <c r="FD34" s="283" t="s">
        <v>543</v>
      </c>
      <c r="FF34" s="380" t="s">
        <v>9</v>
      </c>
      <c r="FG34" s="406"/>
      <c r="FH34" s="412" t="s">
        <v>529</v>
      </c>
      <c r="FI34" s="30" t="s">
        <v>4</v>
      </c>
      <c r="FJ34" s="16">
        <v>0.6</v>
      </c>
      <c r="FK34" s="19">
        <f>FJ34*125</f>
        <v>75</v>
      </c>
      <c r="FL34" s="283" t="s">
        <v>550</v>
      </c>
      <c r="FN34" s="359" t="s">
        <v>2</v>
      </c>
      <c r="FO34" s="367"/>
      <c r="FP34" s="412" t="s">
        <v>529</v>
      </c>
      <c r="FQ34" s="30" t="s">
        <v>4</v>
      </c>
      <c r="FR34" s="16">
        <v>6</v>
      </c>
      <c r="FS34" s="19">
        <f t="shared" si="35"/>
        <v>30</v>
      </c>
      <c r="FT34" s="283" t="s">
        <v>551</v>
      </c>
      <c r="FV34" s="359" t="s">
        <v>2</v>
      </c>
      <c r="FW34" s="367"/>
      <c r="FX34" s="412" t="s">
        <v>529</v>
      </c>
      <c r="FY34" s="30" t="s">
        <v>4</v>
      </c>
      <c r="FZ34" s="16">
        <v>7</v>
      </c>
      <c r="GA34" s="19">
        <f t="shared" si="17"/>
        <v>35</v>
      </c>
      <c r="GB34" s="283" t="s">
        <v>552</v>
      </c>
      <c r="GD34" s="359" t="s">
        <v>2</v>
      </c>
      <c r="GE34" s="367"/>
      <c r="GF34" s="412" t="s">
        <v>529</v>
      </c>
      <c r="GG34" s="30" t="s">
        <v>4</v>
      </c>
      <c r="GH34" s="16">
        <v>6</v>
      </c>
      <c r="GI34" s="19">
        <f t="shared" si="4"/>
        <v>30</v>
      </c>
      <c r="GJ34" s="283" t="s">
        <v>238</v>
      </c>
      <c r="GL34" s="380" t="s">
        <v>9</v>
      </c>
      <c r="GM34" s="406"/>
      <c r="GN34" s="412" t="s">
        <v>529</v>
      </c>
      <c r="GO34" s="30" t="s">
        <v>4</v>
      </c>
      <c r="GP34" s="16">
        <v>1.6</v>
      </c>
      <c r="GQ34" s="19">
        <f>GP34*125</f>
        <v>200</v>
      </c>
      <c r="GR34" s="283" t="s">
        <v>553</v>
      </c>
      <c r="GT34" s="359" t="s">
        <v>2</v>
      </c>
      <c r="GU34" s="367"/>
      <c r="GV34" s="412" t="s">
        <v>529</v>
      </c>
      <c r="GW34" s="30" t="s">
        <v>4</v>
      </c>
      <c r="GX34" s="16">
        <v>1.8</v>
      </c>
      <c r="GY34" s="19">
        <f t="shared" si="5"/>
        <v>9</v>
      </c>
      <c r="GZ34" s="283" t="s">
        <v>241</v>
      </c>
      <c r="HB34" s="359" t="s">
        <v>2</v>
      </c>
      <c r="HC34" s="367"/>
      <c r="HD34" s="412" t="s">
        <v>529</v>
      </c>
      <c r="HE34" s="30" t="s">
        <v>4</v>
      </c>
      <c r="HF34" s="16">
        <v>9.3000000000000007</v>
      </c>
      <c r="HG34" s="19">
        <f t="shared" si="6"/>
        <v>46.5</v>
      </c>
      <c r="HH34" s="283" t="s">
        <v>546</v>
      </c>
      <c r="HJ34" s="359" t="s">
        <v>2</v>
      </c>
      <c r="HK34" s="367"/>
      <c r="HL34" s="412" t="s">
        <v>529</v>
      </c>
      <c r="HM34" s="30" t="s">
        <v>4</v>
      </c>
      <c r="HN34" s="16">
        <v>0.5</v>
      </c>
      <c r="HO34" s="19">
        <f t="shared" ref="HO34:HO40" si="38">HN34*5</f>
        <v>2.5</v>
      </c>
      <c r="HP34" s="283"/>
    </row>
    <row r="35" spans="1:224" ht="15" customHeight="1" x14ac:dyDescent="0.25">
      <c r="A35" s="13"/>
      <c r="B35" s="376"/>
      <c r="C35" s="377"/>
      <c r="D35" s="413"/>
      <c r="E35" s="165" t="s">
        <v>5</v>
      </c>
      <c r="F35" s="153">
        <v>0.8</v>
      </c>
      <c r="G35" s="154">
        <f t="shared" si="18"/>
        <v>100</v>
      </c>
      <c r="H35" s="388"/>
      <c r="I35" s="13"/>
      <c r="J35" s="361"/>
      <c r="K35" s="368"/>
      <c r="L35" s="413"/>
      <c r="M35" s="165" t="s">
        <v>5</v>
      </c>
      <c r="N35" s="83">
        <v>46</v>
      </c>
      <c r="O35" s="154">
        <f t="shared" si="24"/>
        <v>230</v>
      </c>
      <c r="P35" s="283"/>
      <c r="Q35" s="125"/>
      <c r="R35" s="361"/>
      <c r="S35" s="368"/>
      <c r="T35" s="413"/>
      <c r="U35" s="21" t="s">
        <v>5</v>
      </c>
      <c r="V35" s="83">
        <v>100</v>
      </c>
      <c r="W35" s="25">
        <f t="shared" si="25"/>
        <v>500</v>
      </c>
      <c r="X35" s="283"/>
      <c r="Y35" s="125"/>
      <c r="Z35" s="361"/>
      <c r="AA35" s="368"/>
      <c r="AB35" s="413"/>
      <c r="AC35" s="21" t="s">
        <v>5</v>
      </c>
      <c r="AD35" s="83">
        <v>54</v>
      </c>
      <c r="AE35" s="25">
        <f t="shared" si="26"/>
        <v>270</v>
      </c>
      <c r="AF35" s="283"/>
      <c r="AH35" s="361"/>
      <c r="AI35" s="368"/>
      <c r="AJ35" s="413"/>
      <c r="AK35" s="21" t="s">
        <v>5</v>
      </c>
      <c r="AL35" s="83">
        <v>6.2</v>
      </c>
      <c r="AM35" s="154">
        <f t="shared" si="27"/>
        <v>31</v>
      </c>
      <c r="AN35" s="388"/>
      <c r="AP35" s="361"/>
      <c r="AQ35" s="368"/>
      <c r="AR35" s="413"/>
      <c r="AS35" s="21" t="s">
        <v>5</v>
      </c>
      <c r="AT35" s="83">
        <v>19.8</v>
      </c>
      <c r="AU35" s="25">
        <f t="shared" si="28"/>
        <v>99</v>
      </c>
      <c r="AV35" s="283"/>
      <c r="AX35" s="376"/>
      <c r="AY35" s="407"/>
      <c r="AZ35" s="394"/>
      <c r="BA35" s="21" t="s">
        <v>5</v>
      </c>
      <c r="BB35" s="83">
        <v>5.6</v>
      </c>
      <c r="BC35" s="25">
        <f t="shared" si="34"/>
        <v>700</v>
      </c>
      <c r="BD35" s="283"/>
      <c r="BF35" s="361"/>
      <c r="BG35" s="368"/>
      <c r="BH35" s="413"/>
      <c r="BI35" s="21" t="s">
        <v>5</v>
      </c>
      <c r="BJ35" s="83">
        <v>24</v>
      </c>
      <c r="BK35" s="25">
        <f>BJ35*5</f>
        <v>120</v>
      </c>
      <c r="BL35" s="283"/>
      <c r="BN35" s="361"/>
      <c r="BO35" s="368"/>
      <c r="BP35" s="413"/>
      <c r="BQ35" s="21" t="s">
        <v>5</v>
      </c>
      <c r="BR35" s="83">
        <v>9.6</v>
      </c>
      <c r="BS35" s="25">
        <f t="shared" si="29"/>
        <v>48</v>
      </c>
      <c r="BT35" s="283"/>
      <c r="BV35" s="376"/>
      <c r="BW35" s="407"/>
      <c r="BX35" s="413"/>
      <c r="BY35" s="165" t="s">
        <v>5</v>
      </c>
      <c r="BZ35" s="153">
        <v>3</v>
      </c>
      <c r="CA35" s="154">
        <f t="shared" si="19"/>
        <v>375</v>
      </c>
      <c r="CB35" s="388"/>
      <c r="CD35" s="361"/>
      <c r="CE35" s="368"/>
      <c r="CF35" s="413"/>
      <c r="CG35" s="21" t="s">
        <v>5</v>
      </c>
      <c r="CH35" s="83">
        <v>20</v>
      </c>
      <c r="CI35" s="25">
        <v>100</v>
      </c>
      <c r="CJ35" s="283"/>
      <c r="CL35" s="361"/>
      <c r="CM35" s="368"/>
      <c r="CN35" s="413"/>
      <c r="CO35" s="21" t="s">
        <v>5</v>
      </c>
      <c r="CP35" s="83">
        <v>32.700000000000003</v>
      </c>
      <c r="CQ35" s="25">
        <f t="shared" si="30"/>
        <v>163.5</v>
      </c>
      <c r="CR35" s="283"/>
      <c r="CT35" s="376"/>
      <c r="CU35" s="407"/>
      <c r="CV35" s="413"/>
      <c r="CW35" s="21" t="s">
        <v>5</v>
      </c>
      <c r="CX35" s="83"/>
      <c r="CY35" s="25"/>
      <c r="CZ35" s="283"/>
      <c r="DB35" s="361"/>
      <c r="DC35" s="368"/>
      <c r="DD35" s="413"/>
      <c r="DE35" s="21" t="s">
        <v>5</v>
      </c>
      <c r="DF35" s="83">
        <v>1</v>
      </c>
      <c r="DG35" s="25">
        <f>DF35*5</f>
        <v>5</v>
      </c>
      <c r="DH35" s="283"/>
      <c r="DJ35" s="361"/>
      <c r="DK35" s="368"/>
      <c r="DL35" s="413"/>
      <c r="DM35" s="21" t="s">
        <v>5</v>
      </c>
      <c r="DN35" s="83">
        <v>50</v>
      </c>
      <c r="DO35" s="25">
        <f t="shared" si="20"/>
        <v>250</v>
      </c>
      <c r="DP35" s="283"/>
      <c r="DR35" s="361"/>
      <c r="DS35" s="368"/>
      <c r="DT35" s="413"/>
      <c r="DU35" s="21" t="s">
        <v>5</v>
      </c>
      <c r="DV35" s="83">
        <v>3</v>
      </c>
      <c r="DW35" s="25">
        <f t="shared" si="36"/>
        <v>15</v>
      </c>
      <c r="DX35" s="283"/>
      <c r="DZ35" s="376"/>
      <c r="EA35" s="407"/>
      <c r="EB35" s="413"/>
      <c r="EC35" s="21" t="s">
        <v>5</v>
      </c>
      <c r="ED35" s="83">
        <v>1.5</v>
      </c>
      <c r="EE35" s="25">
        <f>ED35*125</f>
        <v>187.5</v>
      </c>
      <c r="EF35" s="283"/>
      <c r="EH35" s="376"/>
      <c r="EI35" s="407"/>
      <c r="EJ35" s="413"/>
      <c r="EK35" s="21" t="s">
        <v>5</v>
      </c>
      <c r="EL35" s="83">
        <v>2</v>
      </c>
      <c r="EM35" s="25">
        <f>EL35*125</f>
        <v>250</v>
      </c>
      <c r="EN35" s="283"/>
      <c r="EP35" s="376"/>
      <c r="EQ35" s="407"/>
      <c r="ER35" s="413"/>
      <c r="ES35" s="21" t="s">
        <v>5</v>
      </c>
      <c r="ET35" s="83">
        <v>0.5</v>
      </c>
      <c r="EU35" s="25">
        <f t="shared" si="16"/>
        <v>62.5</v>
      </c>
      <c r="EV35" s="283"/>
      <c r="EX35" s="376"/>
      <c r="EY35" s="407"/>
      <c r="EZ35" s="413"/>
      <c r="FA35" s="21" t="s">
        <v>5</v>
      </c>
      <c r="FB35" s="83">
        <v>2.6</v>
      </c>
      <c r="FC35" s="25">
        <f t="shared" si="21"/>
        <v>325</v>
      </c>
      <c r="FD35" s="283"/>
      <c r="FF35" s="376"/>
      <c r="FG35" s="407"/>
      <c r="FH35" s="413"/>
      <c r="FI35" s="21" t="s">
        <v>5</v>
      </c>
      <c r="FJ35" s="83">
        <v>0.6</v>
      </c>
      <c r="FK35" s="25">
        <f t="shared" si="22"/>
        <v>75</v>
      </c>
      <c r="FL35" s="283"/>
      <c r="FN35" s="361"/>
      <c r="FO35" s="368"/>
      <c r="FP35" s="413"/>
      <c r="FQ35" s="21" t="s">
        <v>5</v>
      </c>
      <c r="FR35" s="83">
        <v>6</v>
      </c>
      <c r="FS35" s="25">
        <f t="shared" si="35"/>
        <v>30</v>
      </c>
      <c r="FT35" s="283"/>
      <c r="FV35" s="361"/>
      <c r="FW35" s="368"/>
      <c r="FX35" s="413"/>
      <c r="FY35" s="21" t="s">
        <v>5</v>
      </c>
      <c r="FZ35" s="83">
        <v>7</v>
      </c>
      <c r="GA35" s="25">
        <f t="shared" si="17"/>
        <v>35</v>
      </c>
      <c r="GB35" s="283"/>
      <c r="GD35" s="361"/>
      <c r="GE35" s="368"/>
      <c r="GF35" s="413"/>
      <c r="GG35" s="21" t="s">
        <v>5</v>
      </c>
      <c r="GH35" s="83">
        <v>6</v>
      </c>
      <c r="GI35" s="25">
        <f t="shared" si="4"/>
        <v>30</v>
      </c>
      <c r="GJ35" s="283"/>
      <c r="GL35" s="376"/>
      <c r="GM35" s="407"/>
      <c r="GN35" s="413"/>
      <c r="GO35" s="21" t="s">
        <v>5</v>
      </c>
      <c r="GP35" s="83">
        <v>1.6</v>
      </c>
      <c r="GQ35" s="25">
        <f t="shared" si="23"/>
        <v>200</v>
      </c>
      <c r="GR35" s="283"/>
      <c r="GT35" s="361"/>
      <c r="GU35" s="368"/>
      <c r="GV35" s="413"/>
      <c r="GW35" s="21" t="s">
        <v>5</v>
      </c>
      <c r="GX35" s="83">
        <v>1.8</v>
      </c>
      <c r="GY35" s="25">
        <f t="shared" si="5"/>
        <v>9</v>
      </c>
      <c r="GZ35" s="283"/>
      <c r="HB35" s="361"/>
      <c r="HC35" s="368"/>
      <c r="HD35" s="413"/>
      <c r="HE35" s="21" t="s">
        <v>5</v>
      </c>
      <c r="HF35" s="83">
        <v>9.3000000000000007</v>
      </c>
      <c r="HG35" s="25">
        <f t="shared" si="6"/>
        <v>46.5</v>
      </c>
      <c r="HH35" s="283"/>
      <c r="HJ35" s="361"/>
      <c r="HK35" s="368"/>
      <c r="HL35" s="413"/>
      <c r="HM35" s="21" t="s">
        <v>5</v>
      </c>
      <c r="HN35" s="83">
        <v>0.5</v>
      </c>
      <c r="HO35" s="25">
        <f t="shared" si="38"/>
        <v>2.5</v>
      </c>
      <c r="HP35" s="283"/>
    </row>
    <row r="36" spans="1:224" ht="15" customHeight="1" x14ac:dyDescent="0.25">
      <c r="A36" s="13"/>
      <c r="B36" s="376"/>
      <c r="C36" s="377"/>
      <c r="D36" s="413"/>
      <c r="E36" s="165" t="s">
        <v>6</v>
      </c>
      <c r="F36" s="151">
        <v>0.8</v>
      </c>
      <c r="G36" s="154">
        <f t="shared" si="18"/>
        <v>100</v>
      </c>
      <c r="H36" s="388"/>
      <c r="I36" s="13"/>
      <c r="J36" s="361"/>
      <c r="K36" s="368"/>
      <c r="L36" s="413"/>
      <c r="M36" s="165" t="s">
        <v>6</v>
      </c>
      <c r="N36" s="16">
        <v>46</v>
      </c>
      <c r="O36" s="154">
        <f t="shared" si="24"/>
        <v>230</v>
      </c>
      <c r="P36" s="283"/>
      <c r="Q36" s="125"/>
      <c r="R36" s="361"/>
      <c r="S36" s="368"/>
      <c r="T36" s="413"/>
      <c r="U36" s="21" t="s">
        <v>6</v>
      </c>
      <c r="V36" s="16">
        <v>100</v>
      </c>
      <c r="W36" s="25">
        <f t="shared" si="25"/>
        <v>500</v>
      </c>
      <c r="X36" s="283"/>
      <c r="Y36" s="125"/>
      <c r="Z36" s="361"/>
      <c r="AA36" s="368"/>
      <c r="AB36" s="413"/>
      <c r="AC36" s="21" t="s">
        <v>6</v>
      </c>
      <c r="AD36" s="16">
        <v>54</v>
      </c>
      <c r="AE36" s="25">
        <f t="shared" si="26"/>
        <v>270</v>
      </c>
      <c r="AF36" s="283"/>
      <c r="AH36" s="361"/>
      <c r="AI36" s="368"/>
      <c r="AJ36" s="413"/>
      <c r="AK36" s="21" t="s">
        <v>6</v>
      </c>
      <c r="AL36" s="16">
        <v>6.2</v>
      </c>
      <c r="AM36" s="154">
        <f t="shared" si="27"/>
        <v>31</v>
      </c>
      <c r="AN36" s="388"/>
      <c r="AP36" s="361"/>
      <c r="AQ36" s="368"/>
      <c r="AR36" s="413"/>
      <c r="AS36" s="21" t="s">
        <v>6</v>
      </c>
      <c r="AT36" s="16">
        <v>19.8</v>
      </c>
      <c r="AU36" s="25">
        <f t="shared" si="28"/>
        <v>99</v>
      </c>
      <c r="AV36" s="283"/>
      <c r="AX36" s="376"/>
      <c r="AY36" s="407"/>
      <c r="AZ36" s="394"/>
      <c r="BA36" s="21" t="s">
        <v>6</v>
      </c>
      <c r="BB36" s="16">
        <v>5.6</v>
      </c>
      <c r="BC36" s="25">
        <f t="shared" si="34"/>
        <v>700</v>
      </c>
      <c r="BD36" s="283"/>
      <c r="BF36" s="361"/>
      <c r="BG36" s="368"/>
      <c r="BH36" s="413"/>
      <c r="BI36" s="21" t="s">
        <v>6</v>
      </c>
      <c r="BJ36" s="16">
        <v>24</v>
      </c>
      <c r="BK36" s="25">
        <f>BJ36*5</f>
        <v>120</v>
      </c>
      <c r="BL36" s="283"/>
      <c r="BN36" s="361"/>
      <c r="BO36" s="368"/>
      <c r="BP36" s="413"/>
      <c r="BQ36" s="21" t="s">
        <v>6</v>
      </c>
      <c r="BR36" s="16">
        <v>9.6</v>
      </c>
      <c r="BS36" s="25">
        <f t="shared" si="29"/>
        <v>48</v>
      </c>
      <c r="BT36" s="283"/>
      <c r="BV36" s="376"/>
      <c r="BW36" s="407"/>
      <c r="BX36" s="413"/>
      <c r="BY36" s="165" t="s">
        <v>6</v>
      </c>
      <c r="BZ36" s="151">
        <v>3</v>
      </c>
      <c r="CA36" s="154">
        <f t="shared" si="19"/>
        <v>375</v>
      </c>
      <c r="CB36" s="388"/>
      <c r="CD36" s="361"/>
      <c r="CE36" s="368"/>
      <c r="CF36" s="413"/>
      <c r="CG36" s="21" t="s">
        <v>6</v>
      </c>
      <c r="CH36" s="16">
        <v>20</v>
      </c>
      <c r="CI36" s="25">
        <v>100</v>
      </c>
      <c r="CJ36" s="283"/>
      <c r="CL36" s="361"/>
      <c r="CM36" s="368"/>
      <c r="CN36" s="413"/>
      <c r="CO36" s="21" t="s">
        <v>6</v>
      </c>
      <c r="CP36" s="16">
        <v>32.700000000000003</v>
      </c>
      <c r="CQ36" s="25">
        <f t="shared" si="30"/>
        <v>163.5</v>
      </c>
      <c r="CR36" s="283"/>
      <c r="CT36" s="376"/>
      <c r="CU36" s="407"/>
      <c r="CV36" s="413"/>
      <c r="CW36" s="21" t="s">
        <v>6</v>
      </c>
      <c r="CX36" s="16"/>
      <c r="CY36" s="25"/>
      <c r="CZ36" s="283"/>
      <c r="DB36" s="361"/>
      <c r="DC36" s="368"/>
      <c r="DD36" s="413"/>
      <c r="DE36" s="21" t="s">
        <v>6</v>
      </c>
      <c r="DF36" s="16">
        <v>1</v>
      </c>
      <c r="DG36" s="25">
        <f>DF36*5</f>
        <v>5</v>
      </c>
      <c r="DH36" s="283"/>
      <c r="DJ36" s="361"/>
      <c r="DK36" s="368"/>
      <c r="DL36" s="413"/>
      <c r="DM36" s="21" t="s">
        <v>6</v>
      </c>
      <c r="DN36" s="16">
        <v>50</v>
      </c>
      <c r="DO36" s="25">
        <f t="shared" si="20"/>
        <v>250</v>
      </c>
      <c r="DP36" s="283"/>
      <c r="DR36" s="361"/>
      <c r="DS36" s="368"/>
      <c r="DT36" s="413"/>
      <c r="DU36" s="21" t="s">
        <v>6</v>
      </c>
      <c r="DV36" s="16">
        <v>3</v>
      </c>
      <c r="DW36" s="25">
        <f t="shared" si="36"/>
        <v>15</v>
      </c>
      <c r="DX36" s="283"/>
      <c r="DZ36" s="376"/>
      <c r="EA36" s="407"/>
      <c r="EB36" s="413"/>
      <c r="EC36" s="21" t="s">
        <v>6</v>
      </c>
      <c r="ED36" s="16"/>
      <c r="EE36" s="25">
        <f t="shared" si="37"/>
        <v>0</v>
      </c>
      <c r="EF36" s="283"/>
      <c r="EH36" s="376"/>
      <c r="EI36" s="407"/>
      <c r="EJ36" s="413"/>
      <c r="EK36" s="21" t="s">
        <v>6</v>
      </c>
      <c r="EL36" s="16"/>
      <c r="EM36" s="25"/>
      <c r="EN36" s="283"/>
      <c r="EP36" s="376"/>
      <c r="EQ36" s="407"/>
      <c r="ER36" s="413"/>
      <c r="ES36" s="21" t="s">
        <v>6</v>
      </c>
      <c r="ET36" s="16">
        <v>0.5</v>
      </c>
      <c r="EU36" s="25">
        <f t="shared" si="16"/>
        <v>62.5</v>
      </c>
      <c r="EV36" s="283"/>
      <c r="EX36" s="376"/>
      <c r="EY36" s="407"/>
      <c r="EZ36" s="413"/>
      <c r="FA36" s="21" t="s">
        <v>6</v>
      </c>
      <c r="FB36" s="16">
        <v>2.6</v>
      </c>
      <c r="FC36" s="25">
        <f t="shared" si="21"/>
        <v>325</v>
      </c>
      <c r="FD36" s="283"/>
      <c r="FF36" s="376"/>
      <c r="FG36" s="407"/>
      <c r="FH36" s="413"/>
      <c r="FI36" s="21" t="s">
        <v>6</v>
      </c>
      <c r="FJ36" s="16">
        <v>0.6</v>
      </c>
      <c r="FK36" s="25">
        <f t="shared" si="22"/>
        <v>75</v>
      </c>
      <c r="FL36" s="283"/>
      <c r="FN36" s="361"/>
      <c r="FO36" s="368"/>
      <c r="FP36" s="413"/>
      <c r="FQ36" s="21" t="s">
        <v>6</v>
      </c>
      <c r="FR36" s="16">
        <v>6</v>
      </c>
      <c r="FS36" s="25">
        <f t="shared" si="35"/>
        <v>30</v>
      </c>
      <c r="FT36" s="283"/>
      <c r="FV36" s="361"/>
      <c r="FW36" s="368"/>
      <c r="FX36" s="413"/>
      <c r="FY36" s="21" t="s">
        <v>6</v>
      </c>
      <c r="FZ36" s="16">
        <v>7</v>
      </c>
      <c r="GA36" s="25">
        <f t="shared" si="17"/>
        <v>35</v>
      </c>
      <c r="GB36" s="283"/>
      <c r="GD36" s="361"/>
      <c r="GE36" s="368"/>
      <c r="GF36" s="413"/>
      <c r="GG36" s="21" t="s">
        <v>6</v>
      </c>
      <c r="GH36" s="16">
        <v>6</v>
      </c>
      <c r="GI36" s="25">
        <f t="shared" si="4"/>
        <v>30</v>
      </c>
      <c r="GJ36" s="283"/>
      <c r="GL36" s="376"/>
      <c r="GM36" s="407"/>
      <c r="GN36" s="413"/>
      <c r="GO36" s="21" t="s">
        <v>6</v>
      </c>
      <c r="GP36" s="16">
        <v>1.6</v>
      </c>
      <c r="GQ36" s="25">
        <f t="shared" si="23"/>
        <v>200</v>
      </c>
      <c r="GR36" s="283"/>
      <c r="GT36" s="361"/>
      <c r="GU36" s="368"/>
      <c r="GV36" s="413"/>
      <c r="GW36" s="21" t="s">
        <v>6</v>
      </c>
      <c r="GX36" s="16">
        <v>1.8</v>
      </c>
      <c r="GY36" s="25">
        <f t="shared" si="5"/>
        <v>9</v>
      </c>
      <c r="GZ36" s="283"/>
      <c r="HB36" s="361"/>
      <c r="HC36" s="368"/>
      <c r="HD36" s="413"/>
      <c r="HE36" s="21" t="s">
        <v>6</v>
      </c>
      <c r="HF36" s="16">
        <v>9.3000000000000007</v>
      </c>
      <c r="HG36" s="25">
        <f t="shared" si="6"/>
        <v>46.5</v>
      </c>
      <c r="HH36" s="283"/>
      <c r="HJ36" s="361"/>
      <c r="HK36" s="368"/>
      <c r="HL36" s="413"/>
      <c r="HM36" s="21" t="s">
        <v>6</v>
      </c>
      <c r="HN36" s="16">
        <v>0.5</v>
      </c>
      <c r="HO36" s="25">
        <f t="shared" si="38"/>
        <v>2.5</v>
      </c>
      <c r="HP36" s="283"/>
    </row>
    <row r="37" spans="1:224" ht="15" customHeight="1" x14ac:dyDescent="0.25">
      <c r="A37" s="13"/>
      <c r="B37" s="376"/>
      <c r="C37" s="377"/>
      <c r="D37" s="413"/>
      <c r="E37" s="165" t="s">
        <v>5</v>
      </c>
      <c r="F37" s="153">
        <v>0.8</v>
      </c>
      <c r="G37" s="154">
        <f t="shared" si="18"/>
        <v>100</v>
      </c>
      <c r="H37" s="388"/>
      <c r="I37" s="13"/>
      <c r="J37" s="361"/>
      <c r="K37" s="368"/>
      <c r="L37" s="413"/>
      <c r="M37" s="165" t="s">
        <v>5</v>
      </c>
      <c r="N37" s="83">
        <v>46</v>
      </c>
      <c r="O37" s="166">
        <f t="shared" si="24"/>
        <v>230</v>
      </c>
      <c r="P37" s="283"/>
      <c r="Q37" s="125"/>
      <c r="R37" s="361"/>
      <c r="S37" s="368"/>
      <c r="T37" s="413"/>
      <c r="U37" s="21" t="s">
        <v>5</v>
      </c>
      <c r="V37" s="83">
        <v>100</v>
      </c>
      <c r="W37" s="25">
        <f t="shared" si="25"/>
        <v>500</v>
      </c>
      <c r="X37" s="283"/>
      <c r="Y37" s="125"/>
      <c r="Z37" s="361"/>
      <c r="AA37" s="368"/>
      <c r="AB37" s="413"/>
      <c r="AC37" s="21" t="s">
        <v>5</v>
      </c>
      <c r="AD37" s="83">
        <v>54</v>
      </c>
      <c r="AE37" s="25">
        <f t="shared" si="26"/>
        <v>270</v>
      </c>
      <c r="AF37" s="283"/>
      <c r="AH37" s="361"/>
      <c r="AI37" s="368"/>
      <c r="AJ37" s="413"/>
      <c r="AK37" s="21" t="s">
        <v>5</v>
      </c>
      <c r="AL37" s="83">
        <v>6.2</v>
      </c>
      <c r="AM37" s="166">
        <f t="shared" si="27"/>
        <v>31</v>
      </c>
      <c r="AN37" s="388"/>
      <c r="AP37" s="361"/>
      <c r="AQ37" s="368"/>
      <c r="AR37" s="413"/>
      <c r="AS37" s="21" t="s">
        <v>5</v>
      </c>
      <c r="AT37" s="83">
        <v>19.8</v>
      </c>
      <c r="AU37" s="25">
        <f t="shared" si="28"/>
        <v>99</v>
      </c>
      <c r="AV37" s="283"/>
      <c r="AX37" s="376"/>
      <c r="AY37" s="407"/>
      <c r="AZ37" s="394"/>
      <c r="BA37" s="21" t="s">
        <v>5</v>
      </c>
      <c r="BB37" s="83">
        <v>5.6</v>
      </c>
      <c r="BC37" s="25">
        <f t="shared" si="34"/>
        <v>700</v>
      </c>
      <c r="BD37" s="283"/>
      <c r="BF37" s="361"/>
      <c r="BG37" s="368"/>
      <c r="BH37" s="413"/>
      <c r="BI37" s="21" t="s">
        <v>5</v>
      </c>
      <c r="BJ37" s="83">
        <v>24</v>
      </c>
      <c r="BK37" s="25">
        <f>BJ37*5</f>
        <v>120</v>
      </c>
      <c r="BL37" s="283"/>
      <c r="BN37" s="361"/>
      <c r="BO37" s="368"/>
      <c r="BP37" s="413"/>
      <c r="BQ37" s="21" t="s">
        <v>5</v>
      </c>
      <c r="BR37" s="83">
        <v>9.6</v>
      </c>
      <c r="BS37" s="25">
        <f t="shared" si="29"/>
        <v>48</v>
      </c>
      <c r="BT37" s="283"/>
      <c r="BV37" s="376"/>
      <c r="BW37" s="407"/>
      <c r="BX37" s="413"/>
      <c r="BY37" s="165" t="s">
        <v>5</v>
      </c>
      <c r="BZ37" s="153">
        <v>3</v>
      </c>
      <c r="CA37" s="154">
        <f t="shared" si="19"/>
        <v>375</v>
      </c>
      <c r="CB37" s="388"/>
      <c r="CD37" s="361"/>
      <c r="CE37" s="368"/>
      <c r="CF37" s="413"/>
      <c r="CG37" s="21" t="s">
        <v>5</v>
      </c>
      <c r="CH37" s="83">
        <v>20</v>
      </c>
      <c r="CI37" s="25">
        <v>100</v>
      </c>
      <c r="CJ37" s="283"/>
      <c r="CL37" s="361"/>
      <c r="CM37" s="368"/>
      <c r="CN37" s="413"/>
      <c r="CO37" s="21" t="s">
        <v>5</v>
      </c>
      <c r="CP37" s="83">
        <v>32.700000000000003</v>
      </c>
      <c r="CQ37" s="25">
        <f t="shared" si="30"/>
        <v>163.5</v>
      </c>
      <c r="CR37" s="283"/>
      <c r="CT37" s="376"/>
      <c r="CU37" s="407"/>
      <c r="CV37" s="413"/>
      <c r="CW37" s="21" t="s">
        <v>5</v>
      </c>
      <c r="CX37" s="83">
        <v>2</v>
      </c>
      <c r="CY37" s="25">
        <f>CX37*125</f>
        <v>250</v>
      </c>
      <c r="CZ37" s="283"/>
      <c r="DB37" s="361"/>
      <c r="DC37" s="368"/>
      <c r="DD37" s="413"/>
      <c r="DE37" s="21" t="s">
        <v>5</v>
      </c>
      <c r="DF37" s="83"/>
      <c r="DG37" s="25"/>
      <c r="DH37" s="283"/>
      <c r="DJ37" s="361"/>
      <c r="DK37" s="368"/>
      <c r="DL37" s="413"/>
      <c r="DM37" s="21" t="s">
        <v>5</v>
      </c>
      <c r="DN37" s="83">
        <v>50</v>
      </c>
      <c r="DO37" s="25">
        <f t="shared" si="20"/>
        <v>250</v>
      </c>
      <c r="DP37" s="283"/>
      <c r="DR37" s="361"/>
      <c r="DS37" s="368"/>
      <c r="DT37" s="413"/>
      <c r="DU37" s="21" t="s">
        <v>5</v>
      </c>
      <c r="DV37" s="83"/>
      <c r="DW37" s="25">
        <f t="shared" si="36"/>
        <v>0</v>
      </c>
      <c r="DX37" s="283"/>
      <c r="DZ37" s="376"/>
      <c r="EA37" s="407"/>
      <c r="EB37" s="413"/>
      <c r="EC37" s="21" t="s">
        <v>5</v>
      </c>
      <c r="ED37" s="83"/>
      <c r="EE37" s="25">
        <f t="shared" si="37"/>
        <v>0</v>
      </c>
      <c r="EF37" s="283"/>
      <c r="EH37" s="376"/>
      <c r="EI37" s="407"/>
      <c r="EJ37" s="413"/>
      <c r="EK37" s="21" t="s">
        <v>5</v>
      </c>
      <c r="EL37" s="83"/>
      <c r="EM37" s="25"/>
      <c r="EN37" s="283"/>
      <c r="EP37" s="376"/>
      <c r="EQ37" s="407"/>
      <c r="ER37" s="413"/>
      <c r="ES37" s="21" t="s">
        <v>5</v>
      </c>
      <c r="ET37" s="83">
        <v>0.5</v>
      </c>
      <c r="EU37" s="25">
        <f t="shared" si="16"/>
        <v>62.5</v>
      </c>
      <c r="EV37" s="283"/>
      <c r="EX37" s="376"/>
      <c r="EY37" s="407"/>
      <c r="EZ37" s="413"/>
      <c r="FA37" s="21" t="s">
        <v>5</v>
      </c>
      <c r="FB37" s="83">
        <v>2.6</v>
      </c>
      <c r="FC37" s="25">
        <f t="shared" si="21"/>
        <v>325</v>
      </c>
      <c r="FD37" s="283"/>
      <c r="FF37" s="376"/>
      <c r="FG37" s="407"/>
      <c r="FH37" s="413"/>
      <c r="FI37" s="21" t="s">
        <v>5</v>
      </c>
      <c r="FJ37" s="83">
        <v>0.6</v>
      </c>
      <c r="FK37" s="25">
        <f t="shared" si="22"/>
        <v>75</v>
      </c>
      <c r="FL37" s="283"/>
      <c r="FN37" s="361"/>
      <c r="FO37" s="368"/>
      <c r="FP37" s="413"/>
      <c r="FQ37" s="21" t="s">
        <v>5</v>
      </c>
      <c r="FR37" s="83">
        <v>6</v>
      </c>
      <c r="FS37" s="25">
        <f t="shared" si="35"/>
        <v>30</v>
      </c>
      <c r="FT37" s="283"/>
      <c r="FV37" s="361"/>
      <c r="FW37" s="368"/>
      <c r="FX37" s="413"/>
      <c r="FY37" s="21" t="s">
        <v>5</v>
      </c>
      <c r="FZ37" s="83">
        <v>7</v>
      </c>
      <c r="GA37" s="25">
        <f t="shared" si="17"/>
        <v>35</v>
      </c>
      <c r="GB37" s="283"/>
      <c r="GD37" s="361"/>
      <c r="GE37" s="368"/>
      <c r="GF37" s="413"/>
      <c r="GG37" s="21" t="s">
        <v>5</v>
      </c>
      <c r="GH37" s="83">
        <v>6</v>
      </c>
      <c r="GI37" s="25">
        <f t="shared" si="4"/>
        <v>30</v>
      </c>
      <c r="GJ37" s="283"/>
      <c r="GL37" s="376"/>
      <c r="GM37" s="407"/>
      <c r="GN37" s="413"/>
      <c r="GO37" s="21" t="s">
        <v>5</v>
      </c>
      <c r="GP37" s="83">
        <v>1.6</v>
      </c>
      <c r="GQ37" s="25">
        <f t="shared" si="23"/>
        <v>200</v>
      </c>
      <c r="GR37" s="283"/>
      <c r="GT37" s="361"/>
      <c r="GU37" s="368"/>
      <c r="GV37" s="413"/>
      <c r="GW37" s="21" t="s">
        <v>5</v>
      </c>
      <c r="GX37" s="83">
        <v>1.8</v>
      </c>
      <c r="GY37" s="25">
        <f t="shared" si="5"/>
        <v>9</v>
      </c>
      <c r="GZ37" s="283"/>
      <c r="HB37" s="361"/>
      <c r="HC37" s="368"/>
      <c r="HD37" s="413"/>
      <c r="HE37" s="21" t="s">
        <v>5</v>
      </c>
      <c r="HF37" s="83">
        <v>9.3000000000000007</v>
      </c>
      <c r="HG37" s="25">
        <f t="shared" si="6"/>
        <v>46.5</v>
      </c>
      <c r="HH37" s="283"/>
      <c r="HJ37" s="361"/>
      <c r="HK37" s="368"/>
      <c r="HL37" s="413"/>
      <c r="HM37" s="21" t="s">
        <v>5</v>
      </c>
      <c r="HN37" s="83">
        <v>0.5</v>
      </c>
      <c r="HO37" s="25">
        <f t="shared" si="38"/>
        <v>2.5</v>
      </c>
      <c r="HP37" s="283"/>
    </row>
    <row r="38" spans="1:224" ht="15" customHeight="1" x14ac:dyDescent="0.25">
      <c r="A38" s="13"/>
      <c r="B38" s="376"/>
      <c r="C38" s="377"/>
      <c r="D38" s="413"/>
      <c r="E38" s="165" t="s">
        <v>7</v>
      </c>
      <c r="F38" s="151"/>
      <c r="G38" s="154"/>
      <c r="H38" s="388"/>
      <c r="I38" s="13"/>
      <c r="J38" s="361"/>
      <c r="K38" s="368"/>
      <c r="L38" s="413"/>
      <c r="M38" s="165" t="s">
        <v>7</v>
      </c>
      <c r="N38" s="16">
        <v>46</v>
      </c>
      <c r="O38" s="166">
        <f t="shared" si="24"/>
        <v>230</v>
      </c>
      <c r="P38" s="283"/>
      <c r="Q38" s="125"/>
      <c r="R38" s="361"/>
      <c r="S38" s="368"/>
      <c r="T38" s="413"/>
      <c r="U38" s="21" t="s">
        <v>7</v>
      </c>
      <c r="V38" s="16">
        <v>100</v>
      </c>
      <c r="W38" s="25">
        <f t="shared" si="25"/>
        <v>500</v>
      </c>
      <c r="X38" s="283"/>
      <c r="Y38" s="125"/>
      <c r="Z38" s="361"/>
      <c r="AA38" s="368"/>
      <c r="AB38" s="413"/>
      <c r="AC38" s="21" t="s">
        <v>7</v>
      </c>
      <c r="AD38" s="16">
        <v>54</v>
      </c>
      <c r="AE38" s="25">
        <f t="shared" si="26"/>
        <v>270</v>
      </c>
      <c r="AF38" s="283"/>
      <c r="AH38" s="361"/>
      <c r="AI38" s="368"/>
      <c r="AJ38" s="413"/>
      <c r="AK38" s="21" t="s">
        <v>7</v>
      </c>
      <c r="AL38" s="16">
        <v>6.2</v>
      </c>
      <c r="AM38" s="166">
        <f t="shared" si="27"/>
        <v>31</v>
      </c>
      <c r="AN38" s="388"/>
      <c r="AP38" s="361"/>
      <c r="AQ38" s="368"/>
      <c r="AR38" s="413"/>
      <c r="AS38" s="21" t="s">
        <v>7</v>
      </c>
      <c r="AT38" s="16">
        <v>19.8</v>
      </c>
      <c r="AU38" s="25">
        <f t="shared" si="28"/>
        <v>99</v>
      </c>
      <c r="AV38" s="283"/>
      <c r="AX38" s="376"/>
      <c r="AY38" s="407"/>
      <c r="AZ38" s="394"/>
      <c r="BA38" s="21" t="s">
        <v>7</v>
      </c>
      <c r="BB38" s="16">
        <v>5.6</v>
      </c>
      <c r="BC38" s="25">
        <f t="shared" si="34"/>
        <v>700</v>
      </c>
      <c r="BD38" s="283"/>
      <c r="BF38" s="361"/>
      <c r="BG38" s="368"/>
      <c r="BH38" s="413"/>
      <c r="BI38" s="21" t="s">
        <v>7</v>
      </c>
      <c r="BJ38" s="16"/>
      <c r="BK38" s="25"/>
      <c r="BL38" s="283"/>
      <c r="BN38" s="361"/>
      <c r="BO38" s="368"/>
      <c r="BP38" s="413"/>
      <c r="BQ38" s="21" t="s">
        <v>7</v>
      </c>
      <c r="BR38" s="16">
        <v>9.6</v>
      </c>
      <c r="BS38" s="25">
        <f t="shared" si="29"/>
        <v>48</v>
      </c>
      <c r="BT38" s="283"/>
      <c r="BV38" s="376"/>
      <c r="BW38" s="407"/>
      <c r="BX38" s="413"/>
      <c r="BY38" s="165" t="s">
        <v>7</v>
      </c>
      <c r="BZ38" s="151">
        <v>3</v>
      </c>
      <c r="CA38" s="154">
        <f t="shared" si="19"/>
        <v>375</v>
      </c>
      <c r="CB38" s="388"/>
      <c r="CD38" s="361"/>
      <c r="CE38" s="368"/>
      <c r="CF38" s="413"/>
      <c r="CG38" s="21" t="s">
        <v>7</v>
      </c>
      <c r="CH38" s="16">
        <v>20</v>
      </c>
      <c r="CI38" s="25">
        <v>100</v>
      </c>
      <c r="CJ38" s="283"/>
      <c r="CL38" s="361"/>
      <c r="CM38" s="368"/>
      <c r="CN38" s="413"/>
      <c r="CO38" s="21" t="s">
        <v>7</v>
      </c>
      <c r="CP38" s="16">
        <v>32.700000000000003</v>
      </c>
      <c r="CQ38" s="25">
        <f t="shared" si="30"/>
        <v>163.5</v>
      </c>
      <c r="CR38" s="283"/>
      <c r="CT38" s="376"/>
      <c r="CU38" s="407"/>
      <c r="CV38" s="413"/>
      <c r="CW38" s="21" t="s">
        <v>7</v>
      </c>
      <c r="CX38" s="16"/>
      <c r="CY38" s="25"/>
      <c r="CZ38" s="283"/>
      <c r="DB38" s="361"/>
      <c r="DC38" s="368"/>
      <c r="DD38" s="413"/>
      <c r="DE38" s="21" t="s">
        <v>7</v>
      </c>
      <c r="DF38" s="16"/>
      <c r="DG38" s="25"/>
      <c r="DH38" s="283"/>
      <c r="DJ38" s="361"/>
      <c r="DK38" s="368"/>
      <c r="DL38" s="413"/>
      <c r="DM38" s="21" t="s">
        <v>7</v>
      </c>
      <c r="DN38" s="16">
        <v>50</v>
      </c>
      <c r="DO38" s="25">
        <f t="shared" si="20"/>
        <v>250</v>
      </c>
      <c r="DP38" s="283"/>
      <c r="DR38" s="361"/>
      <c r="DS38" s="368"/>
      <c r="DT38" s="413"/>
      <c r="DU38" s="21" t="s">
        <v>7</v>
      </c>
      <c r="DV38" s="16"/>
      <c r="DW38" s="25">
        <f t="shared" si="36"/>
        <v>0</v>
      </c>
      <c r="DX38" s="283"/>
      <c r="DZ38" s="376"/>
      <c r="EA38" s="407"/>
      <c r="EB38" s="413"/>
      <c r="EC38" s="21" t="s">
        <v>7</v>
      </c>
      <c r="ED38" s="16"/>
      <c r="EE38" s="25">
        <f t="shared" si="37"/>
        <v>0</v>
      </c>
      <c r="EF38" s="283"/>
      <c r="EH38" s="376"/>
      <c r="EI38" s="407"/>
      <c r="EJ38" s="413"/>
      <c r="EK38" s="21" t="s">
        <v>7</v>
      </c>
      <c r="EL38" s="16"/>
      <c r="EM38" s="25"/>
      <c r="EN38" s="283"/>
      <c r="EP38" s="376"/>
      <c r="EQ38" s="407"/>
      <c r="ER38" s="413"/>
      <c r="ES38" s="21" t="s">
        <v>7</v>
      </c>
      <c r="ET38" s="16">
        <v>0.5</v>
      </c>
      <c r="EU38" s="25">
        <f t="shared" si="16"/>
        <v>62.5</v>
      </c>
      <c r="EV38" s="283"/>
      <c r="EX38" s="376"/>
      <c r="EY38" s="407"/>
      <c r="EZ38" s="413"/>
      <c r="FA38" s="21" t="s">
        <v>7</v>
      </c>
      <c r="FB38" s="16"/>
      <c r="FC38" s="25"/>
      <c r="FD38" s="283"/>
      <c r="FF38" s="376"/>
      <c r="FG38" s="407"/>
      <c r="FH38" s="413"/>
      <c r="FI38" s="21" t="s">
        <v>7</v>
      </c>
      <c r="FJ38" s="16">
        <v>0.6</v>
      </c>
      <c r="FK38" s="25">
        <f t="shared" si="22"/>
        <v>75</v>
      </c>
      <c r="FL38" s="283"/>
      <c r="FN38" s="361"/>
      <c r="FO38" s="368"/>
      <c r="FP38" s="413"/>
      <c r="FQ38" s="21" t="s">
        <v>7</v>
      </c>
      <c r="FR38" s="16">
        <v>6</v>
      </c>
      <c r="FS38" s="25">
        <f t="shared" si="35"/>
        <v>30</v>
      </c>
      <c r="FT38" s="283"/>
      <c r="FV38" s="361"/>
      <c r="FW38" s="368"/>
      <c r="FX38" s="413"/>
      <c r="FY38" s="21" t="s">
        <v>7</v>
      </c>
      <c r="FZ38" s="16">
        <v>7</v>
      </c>
      <c r="GA38" s="25">
        <f t="shared" si="17"/>
        <v>35</v>
      </c>
      <c r="GB38" s="283"/>
      <c r="GD38" s="361"/>
      <c r="GE38" s="368"/>
      <c r="GF38" s="413"/>
      <c r="GG38" s="21" t="s">
        <v>7</v>
      </c>
      <c r="GH38" s="16">
        <v>6</v>
      </c>
      <c r="GI38" s="25">
        <f t="shared" si="4"/>
        <v>30</v>
      </c>
      <c r="GJ38" s="283"/>
      <c r="GL38" s="376"/>
      <c r="GM38" s="407"/>
      <c r="GN38" s="413"/>
      <c r="GO38" s="21" t="s">
        <v>7</v>
      </c>
      <c r="GP38" s="16">
        <v>1.6</v>
      </c>
      <c r="GQ38" s="25">
        <f t="shared" si="23"/>
        <v>200</v>
      </c>
      <c r="GR38" s="283"/>
      <c r="GT38" s="361"/>
      <c r="GU38" s="368"/>
      <c r="GV38" s="413"/>
      <c r="GW38" s="21" t="s">
        <v>7</v>
      </c>
      <c r="GX38" s="16"/>
      <c r="GY38" s="25">
        <f t="shared" si="5"/>
        <v>0</v>
      </c>
      <c r="GZ38" s="283"/>
      <c r="HB38" s="361"/>
      <c r="HC38" s="368"/>
      <c r="HD38" s="413"/>
      <c r="HE38" s="21" t="s">
        <v>7</v>
      </c>
      <c r="HF38" s="16">
        <v>9.3000000000000007</v>
      </c>
      <c r="HG38" s="25">
        <f t="shared" si="6"/>
        <v>46.5</v>
      </c>
      <c r="HH38" s="283"/>
      <c r="HJ38" s="361"/>
      <c r="HK38" s="368"/>
      <c r="HL38" s="413"/>
      <c r="HM38" s="21" t="s">
        <v>7</v>
      </c>
      <c r="HN38" s="16">
        <v>0.5</v>
      </c>
      <c r="HO38" s="25">
        <f t="shared" si="38"/>
        <v>2.5</v>
      </c>
      <c r="HP38" s="283"/>
    </row>
    <row r="39" spans="1:224" ht="15" customHeight="1" x14ac:dyDescent="0.25">
      <c r="A39" s="13"/>
      <c r="B39" s="376"/>
      <c r="C39" s="377"/>
      <c r="D39" s="413"/>
      <c r="E39" s="168" t="s">
        <v>8</v>
      </c>
      <c r="F39" s="156"/>
      <c r="G39" s="154"/>
      <c r="H39" s="388"/>
      <c r="I39" s="13"/>
      <c r="J39" s="361"/>
      <c r="K39" s="368"/>
      <c r="L39" s="413"/>
      <c r="M39" s="168" t="s">
        <v>8</v>
      </c>
      <c r="N39" s="22">
        <v>46</v>
      </c>
      <c r="O39" s="154">
        <f t="shared" si="24"/>
        <v>230</v>
      </c>
      <c r="P39" s="283"/>
      <c r="Q39" s="125"/>
      <c r="R39" s="361"/>
      <c r="S39" s="368"/>
      <c r="T39" s="413"/>
      <c r="U39" s="27" t="s">
        <v>8</v>
      </c>
      <c r="V39" s="22">
        <v>100</v>
      </c>
      <c r="W39" s="25">
        <f t="shared" si="25"/>
        <v>500</v>
      </c>
      <c r="X39" s="283"/>
      <c r="Y39" s="125"/>
      <c r="Z39" s="361"/>
      <c r="AA39" s="368"/>
      <c r="AB39" s="413"/>
      <c r="AC39" s="27" t="s">
        <v>8</v>
      </c>
      <c r="AD39" s="22">
        <v>54</v>
      </c>
      <c r="AE39" s="25">
        <f t="shared" si="26"/>
        <v>270</v>
      </c>
      <c r="AF39" s="283"/>
      <c r="AH39" s="361"/>
      <c r="AI39" s="368"/>
      <c r="AJ39" s="413"/>
      <c r="AK39" s="27" t="s">
        <v>8</v>
      </c>
      <c r="AL39" s="22">
        <v>6.2</v>
      </c>
      <c r="AM39" s="154">
        <f t="shared" si="27"/>
        <v>31</v>
      </c>
      <c r="AN39" s="388"/>
      <c r="AP39" s="361"/>
      <c r="AQ39" s="368"/>
      <c r="AR39" s="413"/>
      <c r="AS39" s="27" t="s">
        <v>8</v>
      </c>
      <c r="AT39" s="22">
        <v>19.8</v>
      </c>
      <c r="AU39" s="25">
        <f t="shared" si="28"/>
        <v>99</v>
      </c>
      <c r="AV39" s="283"/>
      <c r="AX39" s="376"/>
      <c r="AY39" s="407"/>
      <c r="AZ39" s="394"/>
      <c r="BA39" s="27" t="s">
        <v>8</v>
      </c>
      <c r="BB39" s="22"/>
      <c r="BC39" s="25"/>
      <c r="BD39" s="283"/>
      <c r="BF39" s="361"/>
      <c r="BG39" s="368"/>
      <c r="BH39" s="413"/>
      <c r="BI39" s="27" t="s">
        <v>8</v>
      </c>
      <c r="BJ39" s="22"/>
      <c r="BK39" s="25"/>
      <c r="BL39" s="283"/>
      <c r="BN39" s="361"/>
      <c r="BO39" s="368"/>
      <c r="BP39" s="413"/>
      <c r="BQ39" s="27" t="s">
        <v>8</v>
      </c>
      <c r="BR39" s="22">
        <v>9.6</v>
      </c>
      <c r="BS39" s="25">
        <f t="shared" si="29"/>
        <v>48</v>
      </c>
      <c r="BT39" s="283"/>
      <c r="BV39" s="376"/>
      <c r="BW39" s="407"/>
      <c r="BX39" s="413"/>
      <c r="BY39" s="168" t="s">
        <v>8</v>
      </c>
      <c r="BZ39" s="156"/>
      <c r="CA39" s="154"/>
      <c r="CB39" s="388"/>
      <c r="CD39" s="361"/>
      <c r="CE39" s="368"/>
      <c r="CF39" s="413"/>
      <c r="CG39" s="27" t="s">
        <v>8</v>
      </c>
      <c r="CH39" s="22"/>
      <c r="CI39" s="25"/>
      <c r="CJ39" s="283"/>
      <c r="CL39" s="361"/>
      <c r="CM39" s="368"/>
      <c r="CN39" s="413"/>
      <c r="CO39" s="27" t="s">
        <v>8</v>
      </c>
      <c r="CP39" s="22">
        <v>32.700000000000003</v>
      </c>
      <c r="CQ39" s="25">
        <f t="shared" si="30"/>
        <v>163.5</v>
      </c>
      <c r="CR39" s="283"/>
      <c r="CT39" s="376"/>
      <c r="CU39" s="407"/>
      <c r="CV39" s="413"/>
      <c r="CW39" s="27" t="s">
        <v>8</v>
      </c>
      <c r="CX39" s="22"/>
      <c r="CY39" s="25"/>
      <c r="CZ39" s="283"/>
      <c r="DB39" s="361"/>
      <c r="DC39" s="368"/>
      <c r="DD39" s="413"/>
      <c r="DE39" s="27" t="s">
        <v>8</v>
      </c>
      <c r="DF39" s="22"/>
      <c r="DG39" s="25"/>
      <c r="DH39" s="283"/>
      <c r="DJ39" s="361"/>
      <c r="DK39" s="368"/>
      <c r="DL39" s="413"/>
      <c r="DM39" s="27" t="s">
        <v>8</v>
      </c>
      <c r="DN39" s="22">
        <v>50</v>
      </c>
      <c r="DO39" s="25">
        <f t="shared" si="20"/>
        <v>250</v>
      </c>
      <c r="DP39" s="283"/>
      <c r="DR39" s="361"/>
      <c r="DS39" s="368"/>
      <c r="DT39" s="413"/>
      <c r="DU39" s="27" t="s">
        <v>8</v>
      </c>
      <c r="DV39" s="22"/>
      <c r="DW39" s="25">
        <f t="shared" si="36"/>
        <v>0</v>
      </c>
      <c r="DX39" s="283"/>
      <c r="DZ39" s="376"/>
      <c r="EA39" s="407"/>
      <c r="EB39" s="413"/>
      <c r="EC39" s="27" t="s">
        <v>8</v>
      </c>
      <c r="ED39" s="22"/>
      <c r="EE39" s="25">
        <f t="shared" si="37"/>
        <v>0</v>
      </c>
      <c r="EF39" s="283"/>
      <c r="EH39" s="376"/>
      <c r="EI39" s="407"/>
      <c r="EJ39" s="413"/>
      <c r="EK39" s="27" t="s">
        <v>8</v>
      </c>
      <c r="EL39" s="22"/>
      <c r="EM39" s="25"/>
      <c r="EN39" s="283"/>
      <c r="EP39" s="376"/>
      <c r="EQ39" s="407"/>
      <c r="ER39" s="413"/>
      <c r="ES39" s="27" t="s">
        <v>8</v>
      </c>
      <c r="ET39" s="22"/>
      <c r="EU39" s="25"/>
      <c r="EV39" s="283"/>
      <c r="EX39" s="376"/>
      <c r="EY39" s="407"/>
      <c r="EZ39" s="413"/>
      <c r="FA39" s="27" t="s">
        <v>8</v>
      </c>
      <c r="FB39" s="22"/>
      <c r="FC39" s="25"/>
      <c r="FD39" s="283"/>
      <c r="FF39" s="376"/>
      <c r="FG39" s="407"/>
      <c r="FH39" s="413"/>
      <c r="FI39" s="27" t="s">
        <v>8</v>
      </c>
      <c r="FJ39" s="22">
        <v>0.6</v>
      </c>
      <c r="FK39" s="25">
        <f t="shared" si="22"/>
        <v>75</v>
      </c>
      <c r="FL39" s="283"/>
      <c r="FN39" s="361"/>
      <c r="FO39" s="368"/>
      <c r="FP39" s="413"/>
      <c r="FQ39" s="27" t="s">
        <v>8</v>
      </c>
      <c r="FR39" s="22">
        <v>6</v>
      </c>
      <c r="FS39" s="25">
        <f t="shared" si="35"/>
        <v>30</v>
      </c>
      <c r="FT39" s="283"/>
      <c r="FV39" s="361"/>
      <c r="FW39" s="368"/>
      <c r="FX39" s="413"/>
      <c r="FY39" s="27" t="s">
        <v>8</v>
      </c>
      <c r="FZ39" s="22">
        <v>7</v>
      </c>
      <c r="GA39" s="25">
        <f t="shared" si="17"/>
        <v>35</v>
      </c>
      <c r="GB39" s="283"/>
      <c r="GD39" s="361"/>
      <c r="GE39" s="368"/>
      <c r="GF39" s="413"/>
      <c r="GG39" s="27" t="s">
        <v>8</v>
      </c>
      <c r="GH39" s="22">
        <v>6</v>
      </c>
      <c r="GI39" s="25">
        <f t="shared" si="4"/>
        <v>30</v>
      </c>
      <c r="GJ39" s="283"/>
      <c r="GL39" s="376"/>
      <c r="GM39" s="407"/>
      <c r="GN39" s="413"/>
      <c r="GO39" s="27" t="s">
        <v>8</v>
      </c>
      <c r="GP39" s="22"/>
      <c r="GQ39" s="25"/>
      <c r="GR39" s="283"/>
      <c r="GT39" s="361"/>
      <c r="GU39" s="368"/>
      <c r="GV39" s="413"/>
      <c r="GW39" s="27" t="s">
        <v>8</v>
      </c>
      <c r="GX39" s="22"/>
      <c r="GY39" s="25">
        <f t="shared" si="5"/>
        <v>0</v>
      </c>
      <c r="GZ39" s="283"/>
      <c r="HB39" s="361"/>
      <c r="HC39" s="368"/>
      <c r="HD39" s="413"/>
      <c r="HE39" s="27" t="s">
        <v>8</v>
      </c>
      <c r="HF39" s="22">
        <v>9.3000000000000007</v>
      </c>
      <c r="HG39" s="25">
        <f t="shared" si="6"/>
        <v>46.5</v>
      </c>
      <c r="HH39" s="283"/>
      <c r="HJ39" s="361"/>
      <c r="HK39" s="368"/>
      <c r="HL39" s="413"/>
      <c r="HM39" s="27" t="s">
        <v>8</v>
      </c>
      <c r="HN39" s="22">
        <v>0.5</v>
      </c>
      <c r="HO39" s="25">
        <f t="shared" si="38"/>
        <v>2.5</v>
      </c>
      <c r="HP39" s="283"/>
    </row>
    <row r="40" spans="1:224" ht="15" customHeight="1" thickBot="1" x14ac:dyDescent="0.3">
      <c r="A40" s="13"/>
      <c r="B40" s="378"/>
      <c r="C40" s="379"/>
      <c r="D40" s="414"/>
      <c r="E40" s="169" t="s">
        <v>8</v>
      </c>
      <c r="F40" s="157"/>
      <c r="G40" s="158"/>
      <c r="H40" s="389"/>
      <c r="I40" s="13"/>
      <c r="J40" s="363"/>
      <c r="K40" s="369"/>
      <c r="L40" s="414"/>
      <c r="M40" s="169" t="s">
        <v>8</v>
      </c>
      <c r="N40" s="28">
        <v>46</v>
      </c>
      <c r="O40" s="158">
        <f t="shared" si="24"/>
        <v>230</v>
      </c>
      <c r="P40" s="284"/>
      <c r="Q40" s="125"/>
      <c r="R40" s="363"/>
      <c r="S40" s="369"/>
      <c r="T40" s="414"/>
      <c r="U40" s="35" t="s">
        <v>8</v>
      </c>
      <c r="V40" s="28">
        <v>100</v>
      </c>
      <c r="W40" s="29">
        <f t="shared" si="25"/>
        <v>500</v>
      </c>
      <c r="X40" s="284"/>
      <c r="Y40" s="125"/>
      <c r="Z40" s="363"/>
      <c r="AA40" s="369"/>
      <c r="AB40" s="414"/>
      <c r="AC40" s="35" t="s">
        <v>8</v>
      </c>
      <c r="AD40" s="28">
        <v>54</v>
      </c>
      <c r="AE40" s="29">
        <f t="shared" si="26"/>
        <v>270</v>
      </c>
      <c r="AF40" s="284"/>
      <c r="AH40" s="363"/>
      <c r="AI40" s="369"/>
      <c r="AJ40" s="414"/>
      <c r="AK40" s="35" t="s">
        <v>8</v>
      </c>
      <c r="AL40" s="28">
        <v>6.2</v>
      </c>
      <c r="AM40" s="158">
        <f t="shared" si="27"/>
        <v>31</v>
      </c>
      <c r="AN40" s="389"/>
      <c r="AP40" s="363"/>
      <c r="AQ40" s="369"/>
      <c r="AR40" s="414"/>
      <c r="AS40" s="35" t="s">
        <v>8</v>
      </c>
      <c r="AT40" s="28">
        <v>19.8</v>
      </c>
      <c r="AU40" s="29">
        <f t="shared" si="28"/>
        <v>99</v>
      </c>
      <c r="AV40" s="284"/>
      <c r="AX40" s="378"/>
      <c r="AY40" s="408"/>
      <c r="AZ40" s="395"/>
      <c r="BA40" s="35" t="s">
        <v>8</v>
      </c>
      <c r="BB40" s="28">
        <v>5.6</v>
      </c>
      <c r="BC40" s="29">
        <f>BB40*125</f>
        <v>700</v>
      </c>
      <c r="BD40" s="284"/>
      <c r="BF40" s="363"/>
      <c r="BG40" s="369"/>
      <c r="BH40" s="414"/>
      <c r="BI40" s="35" t="s">
        <v>8</v>
      </c>
      <c r="BJ40" s="28"/>
      <c r="BK40" s="29"/>
      <c r="BL40" s="284"/>
      <c r="BN40" s="363"/>
      <c r="BO40" s="369"/>
      <c r="BP40" s="414"/>
      <c r="BQ40" s="35" t="s">
        <v>8</v>
      </c>
      <c r="BR40" s="28">
        <v>9.6</v>
      </c>
      <c r="BS40" s="29">
        <f t="shared" si="29"/>
        <v>48</v>
      </c>
      <c r="BT40" s="284"/>
      <c r="BV40" s="378"/>
      <c r="BW40" s="408"/>
      <c r="BX40" s="414"/>
      <c r="BY40" s="169" t="s">
        <v>8</v>
      </c>
      <c r="BZ40" s="157"/>
      <c r="CA40" s="158"/>
      <c r="CB40" s="389"/>
      <c r="CD40" s="363"/>
      <c r="CE40" s="369"/>
      <c r="CF40" s="414"/>
      <c r="CG40" s="35" t="s">
        <v>8</v>
      </c>
      <c r="CH40" s="28">
        <v>18</v>
      </c>
      <c r="CI40" s="29">
        <v>90</v>
      </c>
      <c r="CJ40" s="284"/>
      <c r="CL40" s="363"/>
      <c r="CM40" s="369"/>
      <c r="CN40" s="414"/>
      <c r="CO40" s="35" t="s">
        <v>8</v>
      </c>
      <c r="CP40" s="28">
        <v>32.700000000000003</v>
      </c>
      <c r="CQ40" s="29">
        <f t="shared" si="30"/>
        <v>163.5</v>
      </c>
      <c r="CR40" s="284"/>
      <c r="CT40" s="378"/>
      <c r="CU40" s="408"/>
      <c r="CV40" s="414"/>
      <c r="CW40" s="35" t="s">
        <v>8</v>
      </c>
      <c r="CX40" s="28"/>
      <c r="CY40" s="29"/>
      <c r="CZ40" s="284"/>
      <c r="DB40" s="363"/>
      <c r="DC40" s="369"/>
      <c r="DD40" s="414"/>
      <c r="DE40" s="35" t="s">
        <v>8</v>
      </c>
      <c r="DF40" s="28"/>
      <c r="DG40" s="29"/>
      <c r="DH40" s="284"/>
      <c r="DJ40" s="363"/>
      <c r="DK40" s="369"/>
      <c r="DL40" s="414"/>
      <c r="DM40" s="35" t="s">
        <v>8</v>
      </c>
      <c r="DN40" s="28">
        <v>50</v>
      </c>
      <c r="DO40" s="29">
        <f t="shared" si="20"/>
        <v>250</v>
      </c>
      <c r="DP40" s="284"/>
      <c r="DR40" s="363"/>
      <c r="DS40" s="369"/>
      <c r="DT40" s="414"/>
      <c r="DU40" s="35" t="s">
        <v>8</v>
      </c>
      <c r="DV40" s="28"/>
      <c r="DW40" s="29">
        <f t="shared" si="36"/>
        <v>0</v>
      </c>
      <c r="DX40" s="284"/>
      <c r="DZ40" s="378"/>
      <c r="EA40" s="408"/>
      <c r="EB40" s="414"/>
      <c r="EC40" s="35" t="s">
        <v>8</v>
      </c>
      <c r="ED40" s="28"/>
      <c r="EE40" s="29">
        <f t="shared" si="37"/>
        <v>0</v>
      </c>
      <c r="EF40" s="284"/>
      <c r="EH40" s="378"/>
      <c r="EI40" s="408"/>
      <c r="EJ40" s="414"/>
      <c r="EK40" s="35" t="s">
        <v>8</v>
      </c>
      <c r="EL40" s="28"/>
      <c r="EM40" s="29"/>
      <c r="EN40" s="284"/>
      <c r="EP40" s="378"/>
      <c r="EQ40" s="408"/>
      <c r="ER40" s="414"/>
      <c r="ES40" s="35" t="s">
        <v>8</v>
      </c>
      <c r="ET40" s="28">
        <v>0.4</v>
      </c>
      <c r="EU40" s="29">
        <f t="shared" si="16"/>
        <v>50</v>
      </c>
      <c r="EV40" s="284"/>
      <c r="EX40" s="378"/>
      <c r="EY40" s="408"/>
      <c r="EZ40" s="414"/>
      <c r="FA40" s="35" t="s">
        <v>8</v>
      </c>
      <c r="FB40" s="28"/>
      <c r="FC40" s="29"/>
      <c r="FD40" s="284"/>
      <c r="FF40" s="378"/>
      <c r="FG40" s="408"/>
      <c r="FH40" s="414"/>
      <c r="FI40" s="35" t="s">
        <v>8</v>
      </c>
      <c r="FJ40" s="28"/>
      <c r="FK40" s="29"/>
      <c r="FL40" s="284"/>
      <c r="FN40" s="363"/>
      <c r="FO40" s="369"/>
      <c r="FP40" s="414"/>
      <c r="FQ40" s="35" t="s">
        <v>8</v>
      </c>
      <c r="FR40" s="28">
        <v>6</v>
      </c>
      <c r="FS40" s="29">
        <f t="shared" si="35"/>
        <v>30</v>
      </c>
      <c r="FT40" s="284"/>
      <c r="FV40" s="363"/>
      <c r="FW40" s="369"/>
      <c r="FX40" s="414"/>
      <c r="FY40" s="35" t="s">
        <v>8</v>
      </c>
      <c r="FZ40" s="28">
        <v>7</v>
      </c>
      <c r="GA40" s="29">
        <f t="shared" si="17"/>
        <v>35</v>
      </c>
      <c r="GB40" s="284"/>
      <c r="GD40" s="363"/>
      <c r="GE40" s="369"/>
      <c r="GF40" s="414"/>
      <c r="GG40" s="35" t="s">
        <v>8</v>
      </c>
      <c r="GH40" s="28">
        <v>6</v>
      </c>
      <c r="GI40" s="29">
        <f t="shared" si="4"/>
        <v>30</v>
      </c>
      <c r="GJ40" s="284"/>
      <c r="GL40" s="378"/>
      <c r="GM40" s="408"/>
      <c r="GN40" s="414"/>
      <c r="GO40" s="35" t="s">
        <v>8</v>
      </c>
      <c r="GP40" s="28"/>
      <c r="GQ40" s="29"/>
      <c r="GR40" s="284"/>
      <c r="GT40" s="363"/>
      <c r="GU40" s="369"/>
      <c r="GV40" s="414"/>
      <c r="GW40" s="35" t="s">
        <v>8</v>
      </c>
      <c r="GX40" s="28"/>
      <c r="GY40" s="29">
        <f t="shared" si="5"/>
        <v>0</v>
      </c>
      <c r="GZ40" s="284"/>
      <c r="HB40" s="363"/>
      <c r="HC40" s="369"/>
      <c r="HD40" s="414"/>
      <c r="HE40" s="35" t="s">
        <v>8</v>
      </c>
      <c r="HF40" s="28">
        <v>9.3000000000000007</v>
      </c>
      <c r="HG40" s="29">
        <f t="shared" si="6"/>
        <v>46.5</v>
      </c>
      <c r="HH40" s="284"/>
      <c r="HJ40" s="363"/>
      <c r="HK40" s="369"/>
      <c r="HL40" s="414"/>
      <c r="HM40" s="35" t="s">
        <v>8</v>
      </c>
      <c r="HN40" s="28">
        <v>0.5</v>
      </c>
      <c r="HO40" s="29">
        <f t="shared" si="38"/>
        <v>2.5</v>
      </c>
      <c r="HP40" s="284"/>
    </row>
    <row r="41" spans="1:224" ht="15" customHeight="1" thickBot="1" x14ac:dyDescent="0.3">
      <c r="A41" s="13"/>
      <c r="B41" s="13"/>
      <c r="C41" s="14"/>
      <c r="D41" s="13"/>
      <c r="E41" s="13"/>
      <c r="F41" s="14"/>
      <c r="G41" s="37"/>
      <c r="H41" s="13"/>
      <c r="I41" s="13"/>
      <c r="J41" s="13"/>
      <c r="K41" s="14"/>
      <c r="L41" s="13"/>
      <c r="M41" s="13"/>
      <c r="N41" s="14"/>
      <c r="O41" s="37"/>
      <c r="P41" s="13"/>
      <c r="Q41" s="125"/>
      <c r="R41" s="13"/>
      <c r="S41" s="14"/>
      <c r="T41" s="13"/>
      <c r="U41" s="13"/>
      <c r="V41" s="14"/>
      <c r="W41" s="37"/>
      <c r="X41" s="13"/>
      <c r="Y41" s="125"/>
      <c r="Z41" s="13"/>
      <c r="AA41" s="14"/>
      <c r="AB41" s="13"/>
      <c r="AC41" s="13"/>
      <c r="AD41" s="14"/>
      <c r="AE41" s="37"/>
      <c r="AF41" s="13"/>
      <c r="AH41" s="13"/>
      <c r="AI41" s="14"/>
      <c r="AJ41" s="13"/>
      <c r="AK41" s="13"/>
      <c r="AL41" s="14"/>
      <c r="AM41" s="37"/>
      <c r="AN41" s="13"/>
      <c r="AP41" s="13"/>
      <c r="AQ41" s="14"/>
      <c r="AR41" s="13"/>
      <c r="AS41" s="13"/>
      <c r="AT41" s="14"/>
      <c r="AU41" s="37"/>
      <c r="AV41" s="13"/>
      <c r="AX41" s="13"/>
      <c r="AY41" s="14"/>
      <c r="AZ41" s="13"/>
      <c r="BA41" s="13"/>
      <c r="BB41" s="14"/>
      <c r="BC41" s="37"/>
      <c r="BD41" s="13"/>
      <c r="BF41" s="13"/>
      <c r="BG41" s="14"/>
      <c r="BH41" s="13"/>
      <c r="BI41" s="13"/>
      <c r="BJ41" s="14"/>
      <c r="BK41" s="37"/>
      <c r="BL41" s="13"/>
      <c r="BN41" s="13"/>
      <c r="BO41" s="14"/>
      <c r="BP41" s="13"/>
      <c r="BQ41" s="13"/>
      <c r="BR41" s="14"/>
      <c r="BS41" s="37"/>
      <c r="BT41" s="13"/>
      <c r="BV41" s="13"/>
      <c r="BW41" s="14"/>
      <c r="BX41" s="13"/>
      <c r="BY41" s="13"/>
      <c r="BZ41" s="14"/>
      <c r="CA41" s="37"/>
      <c r="CB41" s="13"/>
      <c r="CD41" s="13"/>
      <c r="CE41" s="14"/>
      <c r="CF41" s="13"/>
      <c r="CG41" s="13"/>
      <c r="CH41" s="14"/>
      <c r="CI41" s="37"/>
      <c r="CJ41" s="13"/>
      <c r="CL41" s="13"/>
      <c r="CM41" s="14"/>
      <c r="CN41" s="13"/>
      <c r="CO41" s="13"/>
      <c r="CP41" s="14"/>
      <c r="CQ41" s="37"/>
      <c r="CR41" s="13"/>
      <c r="CT41" s="13"/>
      <c r="CU41" s="14"/>
      <c r="CV41" s="13"/>
      <c r="CW41" s="13"/>
      <c r="CX41" s="14"/>
      <c r="CY41" s="37"/>
      <c r="CZ41" s="13"/>
      <c r="DB41" s="13"/>
      <c r="DC41" s="14"/>
      <c r="DD41" s="13"/>
      <c r="DE41" s="13"/>
      <c r="DF41" s="14"/>
      <c r="DG41" s="37"/>
      <c r="DH41" s="13"/>
      <c r="DJ41" s="13"/>
      <c r="DK41" s="14"/>
      <c r="DL41" s="13"/>
      <c r="DM41" s="13"/>
      <c r="DN41" s="14"/>
      <c r="DO41" s="37"/>
      <c r="DP41" s="13"/>
      <c r="DR41" s="13"/>
      <c r="DS41" s="14"/>
      <c r="DT41" s="13"/>
      <c r="DU41" s="13"/>
      <c r="DV41" s="14"/>
      <c r="DW41" s="37"/>
      <c r="DX41" s="13"/>
      <c r="DZ41" s="13"/>
      <c r="EA41" s="14"/>
      <c r="EB41" s="13"/>
      <c r="EC41" s="13"/>
      <c r="ED41" s="14"/>
      <c r="EE41" s="37"/>
      <c r="EF41" s="13"/>
      <c r="EH41" s="13"/>
      <c r="EI41" s="14"/>
      <c r="EJ41" s="13"/>
      <c r="EK41" s="13"/>
      <c r="EL41" s="14"/>
      <c r="EM41" s="37"/>
      <c r="EN41" s="13"/>
      <c r="EP41" s="13"/>
      <c r="EQ41" s="14"/>
      <c r="ER41" s="13"/>
      <c r="ES41" s="13"/>
      <c r="ET41" s="14"/>
      <c r="EU41" s="37"/>
      <c r="EV41" s="13"/>
      <c r="EX41" s="13"/>
      <c r="EY41" s="14"/>
      <c r="EZ41" s="13"/>
      <c r="FA41" s="13"/>
      <c r="FB41" s="14"/>
      <c r="FC41" s="37"/>
      <c r="FD41" s="13"/>
      <c r="FF41" s="13"/>
      <c r="FG41" s="14"/>
      <c r="FH41" s="13"/>
      <c r="FI41" s="13"/>
      <c r="FJ41" s="14"/>
      <c r="FK41" s="37"/>
      <c r="FL41" s="13"/>
      <c r="FN41" s="13"/>
      <c r="FO41" s="14"/>
      <c r="FP41" s="13"/>
      <c r="FQ41" s="13"/>
      <c r="FR41" s="14"/>
      <c r="FS41" s="37"/>
      <c r="FT41" s="13"/>
      <c r="FV41" s="13"/>
      <c r="FW41" s="14"/>
      <c r="FX41" s="13"/>
      <c r="FY41" s="13"/>
      <c r="FZ41" s="14"/>
      <c r="GA41" s="37"/>
      <c r="GB41" s="13"/>
      <c r="GD41" s="13"/>
      <c r="GE41" s="14"/>
      <c r="GF41" s="13"/>
      <c r="GG41" s="13"/>
      <c r="GH41" s="14"/>
      <c r="GI41" s="37"/>
      <c r="GJ41" s="13"/>
      <c r="GL41" s="13"/>
      <c r="GM41" s="14"/>
      <c r="GN41" s="13"/>
      <c r="GO41" s="13"/>
      <c r="GP41" s="14"/>
      <c r="GQ41" s="37"/>
      <c r="GR41" s="13"/>
      <c r="GT41" s="13"/>
      <c r="GU41" s="14"/>
      <c r="GV41" s="13"/>
      <c r="GW41" s="13"/>
      <c r="GX41" s="14"/>
      <c r="GY41" s="37"/>
      <c r="GZ41" s="13"/>
      <c r="HB41" s="13"/>
      <c r="HC41" s="14"/>
      <c r="HD41" s="13"/>
      <c r="HE41" s="13"/>
      <c r="HF41" s="14"/>
      <c r="HG41" s="37"/>
      <c r="HH41" s="13"/>
      <c r="HJ41" s="13"/>
      <c r="HK41" s="14"/>
      <c r="HL41" s="13"/>
      <c r="HM41" s="13"/>
      <c r="HN41" s="14"/>
      <c r="HO41" s="37"/>
      <c r="HP41" s="13"/>
    </row>
    <row r="42" spans="1:224" ht="15" customHeight="1" x14ac:dyDescent="0.25">
      <c r="A42" s="13"/>
      <c r="B42" s="317" t="s">
        <v>99</v>
      </c>
      <c r="C42" s="318"/>
      <c r="D42" s="315" t="s">
        <v>1</v>
      </c>
      <c r="E42" s="315"/>
      <c r="F42" s="33">
        <f>SUM(F13:F41)</f>
        <v>12.800000000000002</v>
      </c>
      <c r="G42" s="34">
        <f>SUM(G13:G40)</f>
        <v>1600</v>
      </c>
      <c r="H42" s="38"/>
      <c r="I42" s="13"/>
      <c r="J42" s="317" t="s">
        <v>99</v>
      </c>
      <c r="K42" s="318"/>
      <c r="L42" s="315" t="s">
        <v>1</v>
      </c>
      <c r="M42" s="315"/>
      <c r="N42" s="33">
        <f>SUM(N13:N40)</f>
        <v>1288</v>
      </c>
      <c r="O42" s="34">
        <f>SUM(O13:O40)</f>
        <v>6440</v>
      </c>
      <c r="P42" s="38"/>
      <c r="Q42" s="125"/>
      <c r="R42" s="317" t="s">
        <v>99</v>
      </c>
      <c r="S42" s="318"/>
      <c r="T42" s="315" t="s">
        <v>1</v>
      </c>
      <c r="U42" s="315"/>
      <c r="V42" s="33">
        <f>SUM(V13:V40)</f>
        <v>2800</v>
      </c>
      <c r="W42" s="34">
        <f>SUM(W13:W40)</f>
        <v>14000</v>
      </c>
      <c r="X42" s="38"/>
      <c r="Y42" s="125"/>
      <c r="Z42" s="317" t="s">
        <v>99</v>
      </c>
      <c r="AA42" s="318"/>
      <c r="AB42" s="315" t="s">
        <v>1</v>
      </c>
      <c r="AC42" s="315"/>
      <c r="AD42" s="33">
        <f>SUM(AD13:AD40)</f>
        <v>1512</v>
      </c>
      <c r="AE42" s="34">
        <f>SUM(AE13:AE40)</f>
        <v>7560</v>
      </c>
      <c r="AF42" s="38"/>
      <c r="AH42" s="317" t="s">
        <v>99</v>
      </c>
      <c r="AI42" s="318"/>
      <c r="AJ42" s="315" t="s">
        <v>1</v>
      </c>
      <c r="AK42" s="315"/>
      <c r="AL42" s="33">
        <f>SUM(AL13:AL40)</f>
        <v>173.59999999999997</v>
      </c>
      <c r="AM42" s="34">
        <f>SUM(AM13:AM40)</f>
        <v>868</v>
      </c>
      <c r="AN42" s="38"/>
      <c r="AP42" s="317" t="s">
        <v>99</v>
      </c>
      <c r="AQ42" s="318"/>
      <c r="AR42" s="315" t="s">
        <v>1</v>
      </c>
      <c r="AS42" s="315"/>
      <c r="AT42" s="33">
        <f>SUM(AT13:AT41)</f>
        <v>554.40000000000009</v>
      </c>
      <c r="AU42" s="34">
        <f>SUM(AU13:AU41)</f>
        <v>2772</v>
      </c>
      <c r="AV42" s="38"/>
      <c r="AX42" s="317" t="s">
        <v>99</v>
      </c>
      <c r="AY42" s="318"/>
      <c r="AZ42" s="315" t="s">
        <v>1</v>
      </c>
      <c r="BA42" s="315"/>
      <c r="BB42" s="33">
        <f>SUM(BB13:BB40)</f>
        <v>134.39999999999995</v>
      </c>
      <c r="BC42" s="34">
        <f>SUM(BC13:BC40)</f>
        <v>16800</v>
      </c>
      <c r="BD42" s="38"/>
      <c r="BF42" s="317" t="s">
        <v>99</v>
      </c>
      <c r="BG42" s="318"/>
      <c r="BH42" s="315" t="s">
        <v>1</v>
      </c>
      <c r="BI42" s="315"/>
      <c r="BJ42" s="33">
        <f>SUM(BJ13:BJ40)</f>
        <v>384</v>
      </c>
      <c r="BK42" s="34">
        <f>SUM(BK13:BK40)</f>
        <v>1920</v>
      </c>
      <c r="BL42" s="38"/>
      <c r="BN42" s="317" t="s">
        <v>99</v>
      </c>
      <c r="BO42" s="318"/>
      <c r="BP42" s="315" t="s">
        <v>1</v>
      </c>
      <c r="BQ42" s="315"/>
      <c r="BR42" s="33">
        <f>SUM(BR13:BR40)</f>
        <v>268.79999999999995</v>
      </c>
      <c r="BS42" s="34">
        <f>SUM(BS13:BS40)</f>
        <v>1344</v>
      </c>
      <c r="BT42" s="38"/>
      <c r="BV42" s="317" t="s">
        <v>99</v>
      </c>
      <c r="BW42" s="318"/>
      <c r="BX42" s="315" t="s">
        <v>1</v>
      </c>
      <c r="BY42" s="315"/>
      <c r="BZ42" s="33">
        <f>SUM(BZ13:BZ40)</f>
        <v>60</v>
      </c>
      <c r="CA42" s="34">
        <f>SUM(CA13:CA40)</f>
        <v>7500</v>
      </c>
      <c r="CB42" s="38"/>
      <c r="CD42" s="317" t="s">
        <v>99</v>
      </c>
      <c r="CE42" s="318"/>
      <c r="CF42" s="315" t="s">
        <v>1</v>
      </c>
      <c r="CG42" s="315"/>
      <c r="CH42" s="33">
        <f>SUM(CH13:CH40)</f>
        <v>472</v>
      </c>
      <c r="CI42" s="34">
        <f>SUM(CI13:CI40)</f>
        <v>2360</v>
      </c>
      <c r="CJ42" s="38"/>
      <c r="CL42" s="317" t="s">
        <v>99</v>
      </c>
      <c r="CM42" s="318"/>
      <c r="CN42" s="315" t="s">
        <v>1</v>
      </c>
      <c r="CO42" s="315"/>
      <c r="CP42" s="33">
        <f>SUM(CP13:CP40)</f>
        <v>915.60000000000048</v>
      </c>
      <c r="CQ42" s="34">
        <f>SUM(CQ13:CQ40)</f>
        <v>4578</v>
      </c>
      <c r="CR42" s="38"/>
      <c r="CT42" s="317" t="s">
        <v>99</v>
      </c>
      <c r="CU42" s="318"/>
      <c r="CV42" s="315" t="s">
        <v>1</v>
      </c>
      <c r="CW42" s="315"/>
      <c r="CX42" s="33">
        <f>SUM(CX13:CX40)</f>
        <v>2</v>
      </c>
      <c r="CY42" s="34">
        <f>SUM(CY13:CY40)</f>
        <v>250</v>
      </c>
      <c r="CZ42" s="38"/>
      <c r="DB42" s="317" t="s">
        <v>99</v>
      </c>
      <c r="DC42" s="318"/>
      <c r="DD42" s="315" t="s">
        <v>1</v>
      </c>
      <c r="DE42" s="315"/>
      <c r="DF42" s="33">
        <f>SUM(DF13:DF40)</f>
        <v>12</v>
      </c>
      <c r="DG42" s="34">
        <f>SUM(DG13:DG40)</f>
        <v>60</v>
      </c>
      <c r="DH42" s="38"/>
      <c r="DJ42" s="317" t="s">
        <v>99</v>
      </c>
      <c r="DK42" s="318"/>
      <c r="DL42" s="315" t="s">
        <v>1</v>
      </c>
      <c r="DM42" s="315"/>
      <c r="DN42" s="33">
        <f>SUM(DN13:DN40)</f>
        <v>1400</v>
      </c>
      <c r="DO42" s="34">
        <f>SUM(DO13:DO40)</f>
        <v>7000</v>
      </c>
      <c r="DP42" s="38"/>
      <c r="DR42" s="317" t="s">
        <v>99</v>
      </c>
      <c r="DS42" s="318"/>
      <c r="DT42" s="315" t="s">
        <v>1</v>
      </c>
      <c r="DU42" s="315"/>
      <c r="DV42" s="33">
        <f>SUM(DV13:DV40)</f>
        <v>9</v>
      </c>
      <c r="DW42" s="34">
        <f>SUM(DW13:DW40)</f>
        <v>45</v>
      </c>
      <c r="DX42" s="38"/>
      <c r="DZ42" s="317" t="s">
        <v>99</v>
      </c>
      <c r="EA42" s="318"/>
      <c r="EB42" s="315" t="s">
        <v>1</v>
      </c>
      <c r="EC42" s="315"/>
      <c r="ED42" s="33">
        <f>SUM(ED13:ED40)</f>
        <v>1.5</v>
      </c>
      <c r="EE42" s="34">
        <f>SUM(EE13:EE40)</f>
        <v>187.5</v>
      </c>
      <c r="EF42" s="38"/>
      <c r="EH42" s="317" t="s">
        <v>99</v>
      </c>
      <c r="EI42" s="318"/>
      <c r="EJ42" s="315" t="s">
        <v>1</v>
      </c>
      <c r="EK42" s="315"/>
      <c r="EL42" s="33">
        <f>SUM(EL13:EL40)</f>
        <v>8</v>
      </c>
      <c r="EM42" s="34">
        <f>SUM(EM13:EM40)</f>
        <v>1000</v>
      </c>
      <c r="EN42" s="38"/>
      <c r="EP42" s="317" t="s">
        <v>99</v>
      </c>
      <c r="EQ42" s="318"/>
      <c r="ER42" s="315" t="s">
        <v>1</v>
      </c>
      <c r="ES42" s="315"/>
      <c r="ET42" s="33">
        <f>SUM(ET13:ET40)</f>
        <v>11.600000000000001</v>
      </c>
      <c r="EU42" s="34">
        <f>SUM(EU13:EU40)</f>
        <v>1450</v>
      </c>
      <c r="EV42" s="38"/>
      <c r="EX42" s="317" t="s">
        <v>99</v>
      </c>
      <c r="EY42" s="318"/>
      <c r="EZ42" s="315" t="s">
        <v>1</v>
      </c>
      <c r="FA42" s="315"/>
      <c r="FB42" s="33">
        <f>SUM(FB13:FB40)</f>
        <v>41.600000000000009</v>
      </c>
      <c r="FC42" s="34">
        <f>SUM(FC13:FC40)</f>
        <v>5200</v>
      </c>
      <c r="FD42" s="38"/>
      <c r="FF42" s="317" t="s">
        <v>99</v>
      </c>
      <c r="FG42" s="318"/>
      <c r="FH42" s="315" t="s">
        <v>1</v>
      </c>
      <c r="FI42" s="315"/>
      <c r="FJ42" s="33">
        <f>SUM(FJ13:FJ40)</f>
        <v>14.399999999999995</v>
      </c>
      <c r="FK42" s="34">
        <f>SUM(FK13:FK40)</f>
        <v>1800</v>
      </c>
      <c r="FL42" s="38"/>
      <c r="FN42" s="317" t="s">
        <v>99</v>
      </c>
      <c r="FO42" s="318"/>
      <c r="FP42" s="315" t="s">
        <v>1</v>
      </c>
      <c r="FQ42" s="315"/>
      <c r="FR42" s="33">
        <f>SUM(FR13:FR40)</f>
        <v>154</v>
      </c>
      <c r="FS42" s="34">
        <f>SUM(FS13:FS40)</f>
        <v>770</v>
      </c>
      <c r="FT42" s="38"/>
      <c r="FV42" s="317" t="s">
        <v>99</v>
      </c>
      <c r="FW42" s="318"/>
      <c r="FX42" s="315" t="s">
        <v>1</v>
      </c>
      <c r="FY42" s="315"/>
      <c r="FZ42" s="33">
        <f>SUM(FZ13:FZ40)</f>
        <v>196</v>
      </c>
      <c r="GA42" s="34">
        <f>SUM(GA13:GA40)</f>
        <v>980</v>
      </c>
      <c r="GB42" s="38"/>
      <c r="GD42" s="317" t="s">
        <v>99</v>
      </c>
      <c r="GE42" s="318"/>
      <c r="GF42" s="315" t="s">
        <v>1</v>
      </c>
      <c r="GG42" s="315"/>
      <c r="GH42" s="33">
        <f>SUM(GH13:GH40)</f>
        <v>168</v>
      </c>
      <c r="GI42" s="34">
        <f>SUM(GI13:GI40)</f>
        <v>840</v>
      </c>
      <c r="GJ42" s="38"/>
      <c r="GL42" s="317" t="s">
        <v>99</v>
      </c>
      <c r="GM42" s="318"/>
      <c r="GN42" s="315" t="s">
        <v>1</v>
      </c>
      <c r="GO42" s="315"/>
      <c r="GP42" s="33">
        <f>SUM(GP13:GP40)</f>
        <v>32.000000000000007</v>
      </c>
      <c r="GQ42" s="34">
        <f>SUM(GQ13:GQ40)</f>
        <v>4000</v>
      </c>
      <c r="GR42" s="38"/>
      <c r="GT42" s="317" t="s">
        <v>99</v>
      </c>
      <c r="GU42" s="318"/>
      <c r="GV42" s="315" t="s">
        <v>1</v>
      </c>
      <c r="GW42" s="315"/>
      <c r="GX42" s="33">
        <f>SUM(GX13:GX40)</f>
        <v>28.800000000000008</v>
      </c>
      <c r="GY42" s="34">
        <f>SUM(GY13:GY40)</f>
        <v>144</v>
      </c>
      <c r="GZ42" s="38"/>
      <c r="HB42" s="317" t="s">
        <v>99</v>
      </c>
      <c r="HC42" s="318"/>
      <c r="HD42" s="315" t="s">
        <v>1</v>
      </c>
      <c r="HE42" s="315"/>
      <c r="HF42" s="33">
        <f>SUM(HF13:HF40)</f>
        <v>260.40000000000015</v>
      </c>
      <c r="HG42" s="34">
        <f>SUM(HG13:HG40)</f>
        <v>1302</v>
      </c>
      <c r="HH42" s="38"/>
      <c r="HJ42" s="317" t="s">
        <v>99</v>
      </c>
      <c r="HK42" s="318"/>
      <c r="HL42" s="315" t="s">
        <v>1</v>
      </c>
      <c r="HM42" s="315"/>
      <c r="HN42" s="33">
        <f>SUM(HN13:HN40)</f>
        <v>7</v>
      </c>
      <c r="HO42" s="34">
        <f>SUM(HO13:HO40)</f>
        <v>35</v>
      </c>
      <c r="HP42" s="38"/>
    </row>
    <row r="43" spans="1:224" ht="15" customHeight="1" thickBot="1" x14ac:dyDescent="0.3">
      <c r="A43" s="13"/>
      <c r="B43" s="319"/>
      <c r="C43" s="320"/>
      <c r="D43" s="316" t="s">
        <v>3</v>
      </c>
      <c r="E43" s="316"/>
      <c r="F43" s="39">
        <v>12.8</v>
      </c>
      <c r="G43" s="40">
        <f>SUM(F43)*175</f>
        <v>2240</v>
      </c>
      <c r="H43" s="41"/>
      <c r="I43" s="13"/>
      <c r="J43" s="319"/>
      <c r="K43" s="320"/>
      <c r="L43" s="316" t="s">
        <v>3</v>
      </c>
      <c r="M43" s="316"/>
      <c r="N43" s="39">
        <v>11.5</v>
      </c>
      <c r="O43" s="40">
        <f>SUM(N43)*300</f>
        <v>3450</v>
      </c>
      <c r="P43" s="41"/>
      <c r="Q43" s="125"/>
      <c r="R43" s="319"/>
      <c r="S43" s="320"/>
      <c r="T43" s="316" t="s">
        <v>3</v>
      </c>
      <c r="U43" s="316"/>
      <c r="V43" s="39">
        <v>40</v>
      </c>
      <c r="W43" s="40">
        <f>SUM(V43)*300</f>
        <v>12000</v>
      </c>
      <c r="X43" s="41"/>
      <c r="Y43" s="125"/>
      <c r="Z43" s="319"/>
      <c r="AA43" s="320"/>
      <c r="AB43" s="316" t="s">
        <v>3</v>
      </c>
      <c r="AC43" s="316"/>
      <c r="AD43" s="39">
        <v>19</v>
      </c>
      <c r="AE43" s="40">
        <f>SUM(AD43)*300</f>
        <v>5700</v>
      </c>
      <c r="AF43" s="41"/>
      <c r="AH43" s="319"/>
      <c r="AI43" s="320"/>
      <c r="AJ43" s="316" t="s">
        <v>3</v>
      </c>
      <c r="AK43" s="316"/>
      <c r="AL43" s="39">
        <v>1.5</v>
      </c>
      <c r="AM43" s="40">
        <f>SUM(AL43)*300</f>
        <v>450</v>
      </c>
      <c r="AN43" s="41"/>
      <c r="AP43" s="319"/>
      <c r="AQ43" s="320"/>
      <c r="AR43" s="316" t="s">
        <v>3</v>
      </c>
      <c r="AS43" s="316"/>
      <c r="AT43" s="39">
        <v>3</v>
      </c>
      <c r="AU43" s="40">
        <f>AT43*300</f>
        <v>900</v>
      </c>
      <c r="AV43" s="41"/>
      <c r="AX43" s="319"/>
      <c r="AY43" s="320"/>
      <c r="AZ43" s="316" t="s">
        <v>3</v>
      </c>
      <c r="BA43" s="316"/>
      <c r="BB43" s="39">
        <v>134.4</v>
      </c>
      <c r="BC43" s="40">
        <f>SUM(BB43)*175</f>
        <v>23520</v>
      </c>
      <c r="BD43" s="41"/>
      <c r="BF43" s="319"/>
      <c r="BG43" s="320"/>
      <c r="BH43" s="316" t="s">
        <v>3</v>
      </c>
      <c r="BI43" s="316"/>
      <c r="BJ43" s="39">
        <v>23</v>
      </c>
      <c r="BK43" s="40">
        <f>SUM(BJ43)*175</f>
        <v>4025</v>
      </c>
      <c r="BL43" s="41"/>
      <c r="BN43" s="319"/>
      <c r="BO43" s="320"/>
      <c r="BP43" s="316" t="s">
        <v>3</v>
      </c>
      <c r="BQ43" s="316"/>
      <c r="BR43" s="39">
        <v>11</v>
      </c>
      <c r="BS43" s="40">
        <f>SUM(BR43)*300</f>
        <v>3300</v>
      </c>
      <c r="BT43" s="41"/>
      <c r="BV43" s="319"/>
      <c r="BW43" s="320"/>
      <c r="BX43" s="316" t="s">
        <v>3</v>
      </c>
      <c r="BY43" s="316"/>
      <c r="BZ43" s="39">
        <v>60</v>
      </c>
      <c r="CA43" s="40">
        <f>SUM(BZ43)*175</f>
        <v>10500</v>
      </c>
      <c r="CB43" s="41"/>
      <c r="CD43" s="319"/>
      <c r="CE43" s="320"/>
      <c r="CF43" s="316" t="s">
        <v>3</v>
      </c>
      <c r="CG43" s="316"/>
      <c r="CH43" s="39">
        <v>46</v>
      </c>
      <c r="CI43" s="40">
        <f>SUM(CH43)*300</f>
        <v>13800</v>
      </c>
      <c r="CJ43" s="41"/>
      <c r="CL43" s="319"/>
      <c r="CM43" s="320"/>
      <c r="CN43" s="316" t="s">
        <v>3</v>
      </c>
      <c r="CO43" s="316"/>
      <c r="CP43" s="39">
        <v>18</v>
      </c>
      <c r="CQ43" s="40">
        <f>SUM(CP43)*300</f>
        <v>5400</v>
      </c>
      <c r="CR43" s="41"/>
      <c r="CT43" s="319"/>
      <c r="CU43" s="320"/>
      <c r="CV43" s="316" t="s">
        <v>3</v>
      </c>
      <c r="CW43" s="316"/>
      <c r="CX43" s="39">
        <v>2</v>
      </c>
      <c r="CY43" s="40">
        <f>SUM(CX43)*175</f>
        <v>350</v>
      </c>
      <c r="CZ43" s="41"/>
      <c r="DB43" s="319"/>
      <c r="DC43" s="320"/>
      <c r="DD43" s="316" t="s">
        <v>3</v>
      </c>
      <c r="DE43" s="316"/>
      <c r="DF43" s="39">
        <v>0.5</v>
      </c>
      <c r="DG43" s="40">
        <f>SUM(DF43)*300</f>
        <v>150</v>
      </c>
      <c r="DH43" s="41"/>
      <c r="DJ43" s="319"/>
      <c r="DK43" s="320"/>
      <c r="DL43" s="316" t="s">
        <v>3</v>
      </c>
      <c r="DM43" s="316"/>
      <c r="DN43" s="39">
        <v>26</v>
      </c>
      <c r="DO43" s="40">
        <f>SUM(DN43)*300</f>
        <v>7800</v>
      </c>
      <c r="DP43" s="41"/>
      <c r="DR43" s="319"/>
      <c r="DS43" s="320"/>
      <c r="DT43" s="316" t="s">
        <v>3</v>
      </c>
      <c r="DU43" s="316"/>
      <c r="DV43" s="39">
        <v>0.5</v>
      </c>
      <c r="DW43" s="40">
        <f>SUM(DV43)*300</f>
        <v>150</v>
      </c>
      <c r="DX43" s="41"/>
      <c r="DZ43" s="319"/>
      <c r="EA43" s="320"/>
      <c r="EB43" s="316" t="s">
        <v>3</v>
      </c>
      <c r="EC43" s="316"/>
      <c r="ED43" s="39">
        <v>1.5</v>
      </c>
      <c r="EE43" s="40">
        <f>SUM(ED43)*175</f>
        <v>262.5</v>
      </c>
      <c r="EF43" s="41"/>
      <c r="EH43" s="319"/>
      <c r="EI43" s="320"/>
      <c r="EJ43" s="316" t="s">
        <v>3</v>
      </c>
      <c r="EK43" s="316"/>
      <c r="EL43" s="39">
        <v>8</v>
      </c>
      <c r="EM43" s="40">
        <f>SUM(EL43)*300</f>
        <v>2400</v>
      </c>
      <c r="EN43" s="41"/>
      <c r="EP43" s="319"/>
      <c r="EQ43" s="320"/>
      <c r="ER43" s="316" t="s">
        <v>3</v>
      </c>
      <c r="ES43" s="316"/>
      <c r="ET43" s="39">
        <v>11.6</v>
      </c>
      <c r="EU43" s="40">
        <f>SUM(ET43)*175</f>
        <v>2030</v>
      </c>
      <c r="EV43" s="41"/>
      <c r="EX43" s="319"/>
      <c r="EY43" s="320"/>
      <c r="EZ43" s="316" t="s">
        <v>3</v>
      </c>
      <c r="FA43" s="316"/>
      <c r="FB43" s="39">
        <v>41.6</v>
      </c>
      <c r="FC43" s="40">
        <f>SUM(FB43)*175</f>
        <v>7280</v>
      </c>
      <c r="FD43" s="41"/>
      <c r="FF43" s="319"/>
      <c r="FG43" s="320"/>
      <c r="FH43" s="316" t="s">
        <v>3</v>
      </c>
      <c r="FI43" s="316"/>
      <c r="FJ43" s="39">
        <v>14.4</v>
      </c>
      <c r="FK43" s="40">
        <f>SUM(FJ43)*175</f>
        <v>2520</v>
      </c>
      <c r="FL43" s="41"/>
      <c r="FN43" s="319"/>
      <c r="FO43" s="320"/>
      <c r="FP43" s="316" t="s">
        <v>3</v>
      </c>
      <c r="FQ43" s="316"/>
      <c r="FR43" s="39">
        <v>2</v>
      </c>
      <c r="FS43" s="40">
        <f>SUM(FR43)*300</f>
        <v>600</v>
      </c>
      <c r="FT43" s="41"/>
      <c r="FV43" s="319"/>
      <c r="FW43" s="320"/>
      <c r="FX43" s="316" t="s">
        <v>3</v>
      </c>
      <c r="FY43" s="316"/>
      <c r="FZ43" s="39">
        <v>3</v>
      </c>
      <c r="GA43" s="40">
        <f>SUM(FZ43)*300</f>
        <v>900</v>
      </c>
      <c r="GB43" s="41"/>
      <c r="GD43" s="319"/>
      <c r="GE43" s="320"/>
      <c r="GF43" s="316" t="s">
        <v>3</v>
      </c>
      <c r="GG43" s="316"/>
      <c r="GH43" s="39">
        <v>2</v>
      </c>
      <c r="GI43" s="40">
        <f>SUM(GH43)*300</f>
        <v>600</v>
      </c>
      <c r="GJ43" s="41"/>
      <c r="GL43" s="319"/>
      <c r="GM43" s="320"/>
      <c r="GN43" s="316" t="s">
        <v>3</v>
      </c>
      <c r="GO43" s="316"/>
      <c r="GP43" s="39">
        <v>32</v>
      </c>
      <c r="GQ43" s="40">
        <f>SUM(GP43)*175</f>
        <v>5600</v>
      </c>
      <c r="GR43" s="41"/>
      <c r="GT43" s="319"/>
      <c r="GU43" s="320"/>
      <c r="GV43" s="316" t="s">
        <v>3</v>
      </c>
      <c r="GW43" s="316"/>
      <c r="GX43" s="39">
        <v>1.5</v>
      </c>
      <c r="GY43" s="40">
        <f>SUM(GX43)*300</f>
        <v>450</v>
      </c>
      <c r="GZ43" s="41"/>
      <c r="HB43" s="319"/>
      <c r="HC43" s="320"/>
      <c r="HD43" s="316" t="s">
        <v>3</v>
      </c>
      <c r="HE43" s="316"/>
      <c r="HF43" s="39">
        <v>3</v>
      </c>
      <c r="HG43" s="40">
        <f>SUM(HF43)*300</f>
        <v>900</v>
      </c>
      <c r="HH43" s="41"/>
      <c r="HJ43" s="319"/>
      <c r="HK43" s="320"/>
      <c r="HL43" s="316" t="s">
        <v>3</v>
      </c>
      <c r="HM43" s="316"/>
      <c r="HN43" s="39">
        <v>0.5</v>
      </c>
      <c r="HO43" s="40">
        <f>SUM(HN43)*300</f>
        <v>150</v>
      </c>
      <c r="HP43" s="41"/>
    </row>
    <row r="44" spans="1:224" ht="15" customHeight="1" x14ac:dyDescent="0.25"/>
  </sheetData>
  <mergeCells count="644">
    <mergeCell ref="CL3:CR3"/>
    <mergeCell ref="B4:C5"/>
    <mergeCell ref="D4:F5"/>
    <mergeCell ref="J4:K5"/>
    <mergeCell ref="L4:N5"/>
    <mergeCell ref="R4:S5"/>
    <mergeCell ref="T4:V5"/>
    <mergeCell ref="Z4:AA5"/>
    <mergeCell ref="AB4:AD5"/>
    <mergeCell ref="AH4:AI5"/>
    <mergeCell ref="AX3:BD3"/>
    <mergeCell ref="BF3:BL3"/>
    <mergeCell ref="BN3:BT3"/>
    <mergeCell ref="BV3:CB3"/>
    <mergeCell ref="CD3:CJ3"/>
    <mergeCell ref="B3:H3"/>
    <mergeCell ref="J3:P3"/>
    <mergeCell ref="R3:X3"/>
    <mergeCell ref="Z3:AF3"/>
    <mergeCell ref="AH3:AN3"/>
    <mergeCell ref="AP3:AV3"/>
    <mergeCell ref="CF4:CH5"/>
    <mergeCell ref="CL4:CM5"/>
    <mergeCell ref="CN4:CP5"/>
    <mergeCell ref="R6:S7"/>
    <mergeCell ref="BH4:BJ5"/>
    <mergeCell ref="BN4:BO5"/>
    <mergeCell ref="BP4:BR5"/>
    <mergeCell ref="BV4:BW5"/>
    <mergeCell ref="AJ4:AL5"/>
    <mergeCell ref="AP4:AQ5"/>
    <mergeCell ref="AR4:AT5"/>
    <mergeCell ref="AX4:AY5"/>
    <mergeCell ref="AZ4:BB5"/>
    <mergeCell ref="BF4:BG5"/>
    <mergeCell ref="AB6:AB7"/>
    <mergeCell ref="AH6:AI7"/>
    <mergeCell ref="AJ6:AJ7"/>
    <mergeCell ref="AP6:AQ7"/>
    <mergeCell ref="BP6:BP7"/>
    <mergeCell ref="BV6:BW7"/>
    <mergeCell ref="AR6:AR7"/>
    <mergeCell ref="AX6:AY7"/>
    <mergeCell ref="AZ6:AZ7"/>
    <mergeCell ref="BF6:BG7"/>
    <mergeCell ref="BH6:BH7"/>
    <mergeCell ref="BX4:BZ5"/>
    <mergeCell ref="CD4:CE5"/>
    <mergeCell ref="CL11:CR11"/>
    <mergeCell ref="CV6:CV7"/>
    <mergeCell ref="CL6:CM7"/>
    <mergeCell ref="CN6:CN7"/>
    <mergeCell ref="BX6:BX7"/>
    <mergeCell ref="CD6:CE7"/>
    <mergeCell ref="CF6:CF7"/>
    <mergeCell ref="CD11:CJ11"/>
    <mergeCell ref="BV11:CB11"/>
    <mergeCell ref="BN6:BO7"/>
    <mergeCell ref="T6:T7"/>
    <mergeCell ref="Z6:AA7"/>
    <mergeCell ref="AP12:AQ12"/>
    <mergeCell ref="AR12:AS12"/>
    <mergeCell ref="B12:C12"/>
    <mergeCell ref="D12:E12"/>
    <mergeCell ref="J12:K12"/>
    <mergeCell ref="L12:M12"/>
    <mergeCell ref="R12:S12"/>
    <mergeCell ref="T12:U12"/>
    <mergeCell ref="B11:H11"/>
    <mergeCell ref="J11:P11"/>
    <mergeCell ref="R11:X11"/>
    <mergeCell ref="Z11:AF11"/>
    <mergeCell ref="AH11:AN11"/>
    <mergeCell ref="AP11:AV11"/>
    <mergeCell ref="AX11:BD11"/>
    <mergeCell ref="BF11:BL11"/>
    <mergeCell ref="BN11:BT11"/>
    <mergeCell ref="B6:C7"/>
    <mergeCell ref="D6:D7"/>
    <mergeCell ref="J6:K7"/>
    <mergeCell ref="L6:L7"/>
    <mergeCell ref="CL12:CM12"/>
    <mergeCell ref="CN12:CO12"/>
    <mergeCell ref="B13:C19"/>
    <mergeCell ref="D13:D19"/>
    <mergeCell ref="H13:H19"/>
    <mergeCell ref="J13:K19"/>
    <mergeCell ref="L13:L19"/>
    <mergeCell ref="P13:P19"/>
    <mergeCell ref="R13:S19"/>
    <mergeCell ref="T13:T19"/>
    <mergeCell ref="BV12:BW12"/>
    <mergeCell ref="BX12:BY12"/>
    <mergeCell ref="CD12:CE12"/>
    <mergeCell ref="CF12:CG12"/>
    <mergeCell ref="AX12:AY12"/>
    <mergeCell ref="AZ12:BA12"/>
    <mergeCell ref="BF12:BG12"/>
    <mergeCell ref="BH12:BI12"/>
    <mergeCell ref="BN12:BO12"/>
    <mergeCell ref="BP12:BQ12"/>
    <mergeCell ref="Z12:AA12"/>
    <mergeCell ref="AB12:AC12"/>
    <mergeCell ref="AH12:AI12"/>
    <mergeCell ref="AJ12:AK12"/>
    <mergeCell ref="CT13:CU19"/>
    <mergeCell ref="CV13:CV19"/>
    <mergeCell ref="CZ13:CZ19"/>
    <mergeCell ref="CL13:CM19"/>
    <mergeCell ref="CN13:CN19"/>
    <mergeCell ref="BT13:BT19"/>
    <mergeCell ref="BV13:BW19"/>
    <mergeCell ref="BX13:BX19"/>
    <mergeCell ref="CB13:CB19"/>
    <mergeCell ref="CD13:CE19"/>
    <mergeCell ref="CF13:CF19"/>
    <mergeCell ref="CR13:CR19"/>
    <mergeCell ref="CJ13:CJ19"/>
    <mergeCell ref="B20:C26"/>
    <mergeCell ref="D20:D26"/>
    <mergeCell ref="H20:H26"/>
    <mergeCell ref="J20:K26"/>
    <mergeCell ref="L20:L26"/>
    <mergeCell ref="P20:P26"/>
    <mergeCell ref="R20:S26"/>
    <mergeCell ref="T20:T26"/>
    <mergeCell ref="X20:X26"/>
    <mergeCell ref="BF13:BG19"/>
    <mergeCell ref="BH13:BH19"/>
    <mergeCell ref="BL13:BL19"/>
    <mergeCell ref="BN13:BO19"/>
    <mergeCell ref="BP13:BP19"/>
    <mergeCell ref="AN13:AN19"/>
    <mergeCell ref="AP13:AQ19"/>
    <mergeCell ref="AR13:AR19"/>
    <mergeCell ref="AV13:AV19"/>
    <mergeCell ref="AX13:AY19"/>
    <mergeCell ref="AZ13:AZ19"/>
    <mergeCell ref="X13:X19"/>
    <mergeCell ref="AP20:AQ26"/>
    <mergeCell ref="AR20:AR26"/>
    <mergeCell ref="AV20:AV26"/>
    <mergeCell ref="AX20:AY26"/>
    <mergeCell ref="AZ20:AZ26"/>
    <mergeCell ref="BD20:BD26"/>
    <mergeCell ref="Z20:AA26"/>
    <mergeCell ref="AB20:AB26"/>
    <mergeCell ref="AF20:AF26"/>
    <mergeCell ref="AH20:AI26"/>
    <mergeCell ref="AJ20:AJ26"/>
    <mergeCell ref="AN20:AN26"/>
    <mergeCell ref="BD13:BD19"/>
    <mergeCell ref="Z13:AA19"/>
    <mergeCell ref="AB13:AB19"/>
    <mergeCell ref="AF13:AF19"/>
    <mergeCell ref="AH13:AI19"/>
    <mergeCell ref="AJ13:AJ19"/>
    <mergeCell ref="B27:C33"/>
    <mergeCell ref="D27:D33"/>
    <mergeCell ref="H27:H33"/>
    <mergeCell ref="J27:K33"/>
    <mergeCell ref="L27:L33"/>
    <mergeCell ref="P27:P33"/>
    <mergeCell ref="CT20:CU26"/>
    <mergeCell ref="CV20:CV26"/>
    <mergeCell ref="CZ20:CZ26"/>
    <mergeCell ref="CL20:CM26"/>
    <mergeCell ref="CN20:CN26"/>
    <mergeCell ref="CR20:CR26"/>
    <mergeCell ref="BV20:BW26"/>
    <mergeCell ref="BX20:BX26"/>
    <mergeCell ref="CB20:CB26"/>
    <mergeCell ref="CD20:CE26"/>
    <mergeCell ref="CF20:CF26"/>
    <mergeCell ref="CJ20:CJ26"/>
    <mergeCell ref="BF20:BG26"/>
    <mergeCell ref="BH20:BH26"/>
    <mergeCell ref="BL20:BL26"/>
    <mergeCell ref="BN20:BO26"/>
    <mergeCell ref="BP20:BP26"/>
    <mergeCell ref="BT20:BT26"/>
    <mergeCell ref="AP27:AQ33"/>
    <mergeCell ref="AR27:AR33"/>
    <mergeCell ref="AV27:AV33"/>
    <mergeCell ref="R27:S33"/>
    <mergeCell ref="T27:T33"/>
    <mergeCell ref="X27:X33"/>
    <mergeCell ref="Z27:AA33"/>
    <mergeCell ref="AB27:AB33"/>
    <mergeCell ref="AF27:AF33"/>
    <mergeCell ref="B34:C40"/>
    <mergeCell ref="D34:D40"/>
    <mergeCell ref="H34:H40"/>
    <mergeCell ref="J34:K40"/>
    <mergeCell ref="L34:L40"/>
    <mergeCell ref="P34:P40"/>
    <mergeCell ref="R34:S40"/>
    <mergeCell ref="CD27:CE33"/>
    <mergeCell ref="CF27:CF33"/>
    <mergeCell ref="BN27:BO33"/>
    <mergeCell ref="BP27:BP33"/>
    <mergeCell ref="BT27:BT33"/>
    <mergeCell ref="BV27:BW33"/>
    <mergeCell ref="BX27:BX33"/>
    <mergeCell ref="CB27:CB33"/>
    <mergeCell ref="AX27:AY33"/>
    <mergeCell ref="AZ27:AZ33"/>
    <mergeCell ref="BD27:BD33"/>
    <mergeCell ref="BF27:BG33"/>
    <mergeCell ref="BH27:BH33"/>
    <mergeCell ref="BL27:BL33"/>
    <mergeCell ref="AH27:AI33"/>
    <mergeCell ref="AJ27:AJ33"/>
    <mergeCell ref="AN27:AN33"/>
    <mergeCell ref="AJ34:AJ40"/>
    <mergeCell ref="AN34:AN40"/>
    <mergeCell ref="AP34:AQ40"/>
    <mergeCell ref="AR34:AR40"/>
    <mergeCell ref="AV34:AV40"/>
    <mergeCell ref="AX34:AY40"/>
    <mergeCell ref="T34:T40"/>
    <mergeCell ref="X34:X40"/>
    <mergeCell ref="Z34:AA40"/>
    <mergeCell ref="AB34:AB40"/>
    <mergeCell ref="AF34:AF40"/>
    <mergeCell ref="AH34:AI40"/>
    <mergeCell ref="BP34:BP40"/>
    <mergeCell ref="BT34:BT40"/>
    <mergeCell ref="BV34:BW40"/>
    <mergeCell ref="BX34:BX40"/>
    <mergeCell ref="CB34:CB40"/>
    <mergeCell ref="CD34:CE40"/>
    <mergeCell ref="AZ34:AZ40"/>
    <mergeCell ref="BD34:BD40"/>
    <mergeCell ref="BF34:BG40"/>
    <mergeCell ref="BH34:BH40"/>
    <mergeCell ref="BL34:BL40"/>
    <mergeCell ref="BN34:BO40"/>
    <mergeCell ref="B42:C43"/>
    <mergeCell ref="D42:E42"/>
    <mergeCell ref="J42:K43"/>
    <mergeCell ref="L42:M42"/>
    <mergeCell ref="R42:S43"/>
    <mergeCell ref="T42:U42"/>
    <mergeCell ref="Z42:AA43"/>
    <mergeCell ref="AB42:AC42"/>
    <mergeCell ref="AH42:AI43"/>
    <mergeCell ref="D43:E43"/>
    <mergeCell ref="L43:M43"/>
    <mergeCell ref="T43:U43"/>
    <mergeCell ref="AB43:AC43"/>
    <mergeCell ref="BX42:BY42"/>
    <mergeCell ref="CD42:CE43"/>
    <mergeCell ref="BH43:BI43"/>
    <mergeCell ref="BP43:BQ43"/>
    <mergeCell ref="BX43:BY43"/>
    <mergeCell ref="AJ42:AK42"/>
    <mergeCell ref="AP42:AQ43"/>
    <mergeCell ref="AR42:AS42"/>
    <mergeCell ref="AX42:AY43"/>
    <mergeCell ref="AZ42:BA42"/>
    <mergeCell ref="BF42:BG43"/>
    <mergeCell ref="AR43:AS43"/>
    <mergeCell ref="AZ43:BA43"/>
    <mergeCell ref="AJ43:AK43"/>
    <mergeCell ref="BH42:BI42"/>
    <mergeCell ref="BN42:BO43"/>
    <mergeCell ref="BP42:BQ42"/>
    <mergeCell ref="BV42:BW43"/>
    <mergeCell ref="CF43:CG43"/>
    <mergeCell ref="CV43:CW43"/>
    <mergeCell ref="CN43:CO43"/>
    <mergeCell ref="CZ27:CZ33"/>
    <mergeCell ref="CV27:CV33"/>
    <mergeCell ref="CT27:CU33"/>
    <mergeCell ref="CF42:CG42"/>
    <mergeCell ref="CT42:CU43"/>
    <mergeCell ref="CV42:CW42"/>
    <mergeCell ref="CL42:CM43"/>
    <mergeCell ref="CN42:CO42"/>
    <mergeCell ref="CN34:CN40"/>
    <mergeCell ref="CR34:CR40"/>
    <mergeCell ref="CF34:CF40"/>
    <mergeCell ref="CJ34:CJ40"/>
    <mergeCell ref="CT34:CU40"/>
    <mergeCell ref="CV34:CV40"/>
    <mergeCell ref="CZ34:CZ40"/>
    <mergeCell ref="CL34:CM40"/>
    <mergeCell ref="CL27:CM33"/>
    <mergeCell ref="CN27:CN33"/>
    <mergeCell ref="CR27:CR33"/>
    <mergeCell ref="CJ27:CJ33"/>
    <mergeCell ref="CV12:CW12"/>
    <mergeCell ref="CT12:CU12"/>
    <mergeCell ref="CT6:CU7"/>
    <mergeCell ref="CT3:CZ3"/>
    <mergeCell ref="DB11:DH11"/>
    <mergeCell ref="DJ11:DP11"/>
    <mergeCell ref="DB4:DC5"/>
    <mergeCell ref="DD4:DF5"/>
    <mergeCell ref="DJ4:DK5"/>
    <mergeCell ref="DL4:DN5"/>
    <mergeCell ref="CT11:CZ11"/>
    <mergeCell ref="CT4:CU5"/>
    <mergeCell ref="CV4:CX5"/>
    <mergeCell ref="FN11:FT11"/>
    <mergeCell ref="DB12:DC12"/>
    <mergeCell ref="DD12:DE12"/>
    <mergeCell ref="DJ12:DK12"/>
    <mergeCell ref="DL12:DM12"/>
    <mergeCell ref="DR12:DS12"/>
    <mergeCell ref="DT12:DU12"/>
    <mergeCell ref="DZ12:EA12"/>
    <mergeCell ref="EB12:EC12"/>
    <mergeCell ref="EH12:EI12"/>
    <mergeCell ref="DR11:DX11"/>
    <mergeCell ref="DZ11:EF11"/>
    <mergeCell ref="EH11:EN11"/>
    <mergeCell ref="EP11:EV11"/>
    <mergeCell ref="EX11:FD11"/>
    <mergeCell ref="FF11:FL11"/>
    <mergeCell ref="FH12:FI12"/>
    <mergeCell ref="FN12:FO12"/>
    <mergeCell ref="FP12:FQ12"/>
    <mergeCell ref="ER12:ES12"/>
    <mergeCell ref="EX12:EY12"/>
    <mergeCell ref="EZ12:FA12"/>
    <mergeCell ref="FF12:FG12"/>
    <mergeCell ref="DB13:DC19"/>
    <mergeCell ref="DD13:DD19"/>
    <mergeCell ref="DH13:DH19"/>
    <mergeCell ref="DJ13:DK19"/>
    <mergeCell ref="DL13:DL19"/>
    <mergeCell ref="DP13:DP19"/>
    <mergeCell ref="DR13:DS19"/>
    <mergeCell ref="EJ12:EK12"/>
    <mergeCell ref="EP12:EQ12"/>
    <mergeCell ref="EP13:EQ19"/>
    <mergeCell ref="ER13:ER19"/>
    <mergeCell ref="EV13:EV19"/>
    <mergeCell ref="EX13:EY19"/>
    <mergeCell ref="DT13:DT19"/>
    <mergeCell ref="DX13:DX19"/>
    <mergeCell ref="DZ13:EA19"/>
    <mergeCell ref="EB13:EB19"/>
    <mergeCell ref="EF13:EF19"/>
    <mergeCell ref="EH13:EI19"/>
    <mergeCell ref="DX20:DX26"/>
    <mergeCell ref="DZ20:EA26"/>
    <mergeCell ref="EB20:EB26"/>
    <mergeCell ref="EF20:EF26"/>
    <mergeCell ref="EH20:EI26"/>
    <mergeCell ref="EJ20:EJ26"/>
    <mergeCell ref="FP13:FP19"/>
    <mergeCell ref="FT13:FT19"/>
    <mergeCell ref="DB20:DC26"/>
    <mergeCell ref="DD20:DD26"/>
    <mergeCell ref="DH20:DH26"/>
    <mergeCell ref="DJ20:DK26"/>
    <mergeCell ref="DL20:DL26"/>
    <mergeCell ref="DP20:DP26"/>
    <mergeCell ref="DR20:DS26"/>
    <mergeCell ref="DT20:DT26"/>
    <mergeCell ref="EZ13:EZ19"/>
    <mergeCell ref="FD13:FD19"/>
    <mergeCell ref="FF13:FG19"/>
    <mergeCell ref="FH13:FH19"/>
    <mergeCell ref="FL13:FL19"/>
    <mergeCell ref="FN13:FO19"/>
    <mergeCell ref="EJ13:EJ19"/>
    <mergeCell ref="EN13:EN19"/>
    <mergeCell ref="FH20:FH26"/>
    <mergeCell ref="FL20:FL26"/>
    <mergeCell ref="FN20:FO26"/>
    <mergeCell ref="FP20:FP26"/>
    <mergeCell ref="EN20:EN26"/>
    <mergeCell ref="EP20:EQ26"/>
    <mergeCell ref="ER20:ER26"/>
    <mergeCell ref="EV20:EV26"/>
    <mergeCell ref="EX20:EY26"/>
    <mergeCell ref="EZ20:EZ26"/>
    <mergeCell ref="DB27:DC33"/>
    <mergeCell ref="DD27:DD33"/>
    <mergeCell ref="DH27:DH33"/>
    <mergeCell ref="DJ27:DK33"/>
    <mergeCell ref="DL27:DL33"/>
    <mergeCell ref="DP27:DP33"/>
    <mergeCell ref="DR27:DS33"/>
    <mergeCell ref="DT27:DT33"/>
    <mergeCell ref="DX27:DX33"/>
    <mergeCell ref="EP27:EQ33"/>
    <mergeCell ref="ER27:ER33"/>
    <mergeCell ref="EV27:EV33"/>
    <mergeCell ref="EX27:EY33"/>
    <mergeCell ref="EZ27:EZ33"/>
    <mergeCell ref="FD27:FD33"/>
    <mergeCell ref="DZ27:EA33"/>
    <mergeCell ref="EB27:EB33"/>
    <mergeCell ref="EF27:EF33"/>
    <mergeCell ref="EH27:EI33"/>
    <mergeCell ref="EJ27:EJ33"/>
    <mergeCell ref="EN27:EN33"/>
    <mergeCell ref="EV34:EV40"/>
    <mergeCell ref="DR34:DS40"/>
    <mergeCell ref="DT34:DT40"/>
    <mergeCell ref="DX34:DX40"/>
    <mergeCell ref="DZ34:EA40"/>
    <mergeCell ref="EB34:EB40"/>
    <mergeCell ref="EF34:EF40"/>
    <mergeCell ref="DB34:DC40"/>
    <mergeCell ref="DD34:DD40"/>
    <mergeCell ref="DH34:DH40"/>
    <mergeCell ref="DJ34:DK40"/>
    <mergeCell ref="DL34:DL40"/>
    <mergeCell ref="DP34:DP40"/>
    <mergeCell ref="ER42:ES42"/>
    <mergeCell ref="EX42:EY43"/>
    <mergeCell ref="ER43:ES43"/>
    <mergeCell ref="FN34:FO40"/>
    <mergeCell ref="FP34:FP40"/>
    <mergeCell ref="FT34:FT40"/>
    <mergeCell ref="DB42:DC43"/>
    <mergeCell ref="DD42:DE42"/>
    <mergeCell ref="DJ42:DK43"/>
    <mergeCell ref="DL42:DM42"/>
    <mergeCell ref="DR42:DS43"/>
    <mergeCell ref="DT42:DU42"/>
    <mergeCell ref="DZ42:EA43"/>
    <mergeCell ref="EX34:EY40"/>
    <mergeCell ref="EZ34:EZ40"/>
    <mergeCell ref="FD34:FD40"/>
    <mergeCell ref="FF34:FG40"/>
    <mergeCell ref="FH34:FH40"/>
    <mergeCell ref="FL34:FL40"/>
    <mergeCell ref="EH34:EI40"/>
    <mergeCell ref="EJ34:EJ40"/>
    <mergeCell ref="EN34:EN40"/>
    <mergeCell ref="EP34:EQ40"/>
    <mergeCell ref="ER34:ER40"/>
    <mergeCell ref="DD43:DE43"/>
    <mergeCell ref="DL43:DM43"/>
    <mergeCell ref="DT43:DU43"/>
    <mergeCell ref="EB43:EC43"/>
    <mergeCell ref="EJ43:EK43"/>
    <mergeCell ref="EB42:EC42"/>
    <mergeCell ref="EH42:EI43"/>
    <mergeCell ref="EJ42:EK42"/>
    <mergeCell ref="EP42:EQ43"/>
    <mergeCell ref="EZ43:FA43"/>
    <mergeCell ref="FH43:FI43"/>
    <mergeCell ref="FP43:FQ43"/>
    <mergeCell ref="FV11:GB11"/>
    <mergeCell ref="GD11:GJ11"/>
    <mergeCell ref="GL11:GR11"/>
    <mergeCell ref="GJ13:GJ19"/>
    <mergeCell ref="GL13:GM19"/>
    <mergeCell ref="GN13:GN19"/>
    <mergeCell ref="GR13:GR19"/>
    <mergeCell ref="EZ42:FA42"/>
    <mergeCell ref="FF42:FG43"/>
    <mergeCell ref="FH42:FI42"/>
    <mergeCell ref="FN42:FO43"/>
    <mergeCell ref="FP42:FQ42"/>
    <mergeCell ref="FF27:FG33"/>
    <mergeCell ref="FH27:FH33"/>
    <mergeCell ref="FL27:FL33"/>
    <mergeCell ref="FN27:FO33"/>
    <mergeCell ref="FP27:FP33"/>
    <mergeCell ref="FT27:FT33"/>
    <mergeCell ref="FT20:FT26"/>
    <mergeCell ref="FD20:FD26"/>
    <mergeCell ref="FF20:FG26"/>
    <mergeCell ref="GT11:GZ11"/>
    <mergeCell ref="HB11:HH11"/>
    <mergeCell ref="HJ11:HP11"/>
    <mergeCell ref="FV12:FW12"/>
    <mergeCell ref="FX12:FY12"/>
    <mergeCell ref="GD12:GE12"/>
    <mergeCell ref="GF12:GG12"/>
    <mergeCell ref="GL12:GM12"/>
    <mergeCell ref="GN12:GO12"/>
    <mergeCell ref="GT12:GU12"/>
    <mergeCell ref="GV12:GW12"/>
    <mergeCell ref="HB12:HC12"/>
    <mergeCell ref="HD12:HE12"/>
    <mergeCell ref="HJ12:HK12"/>
    <mergeCell ref="HL12:HM12"/>
    <mergeCell ref="HP13:HP19"/>
    <mergeCell ref="FV20:FW26"/>
    <mergeCell ref="FX20:FX26"/>
    <mergeCell ref="GB20:GB26"/>
    <mergeCell ref="GD20:GE26"/>
    <mergeCell ref="GF20:GF26"/>
    <mergeCell ref="GJ20:GJ26"/>
    <mergeCell ref="GL20:GM26"/>
    <mergeCell ref="GT13:GU19"/>
    <mergeCell ref="GV13:GV19"/>
    <mergeCell ref="GZ13:GZ19"/>
    <mergeCell ref="HB13:HC19"/>
    <mergeCell ref="HD13:HD19"/>
    <mergeCell ref="HH13:HH19"/>
    <mergeCell ref="HD20:HD26"/>
    <mergeCell ref="HH20:HH26"/>
    <mergeCell ref="HJ20:HK26"/>
    <mergeCell ref="FV13:FW19"/>
    <mergeCell ref="FX13:FX19"/>
    <mergeCell ref="GB13:GB19"/>
    <mergeCell ref="GD13:GE19"/>
    <mergeCell ref="GF13:GF19"/>
    <mergeCell ref="HJ13:HK19"/>
    <mergeCell ref="HP20:HP26"/>
    <mergeCell ref="HL20:HL26"/>
    <mergeCell ref="HL13:HL19"/>
    <mergeCell ref="GT27:GU33"/>
    <mergeCell ref="GV27:GV33"/>
    <mergeCell ref="GL27:GM33"/>
    <mergeCell ref="GN27:GN33"/>
    <mergeCell ref="GR27:GR33"/>
    <mergeCell ref="GZ20:GZ26"/>
    <mergeCell ref="HB20:HC26"/>
    <mergeCell ref="FV27:FW33"/>
    <mergeCell ref="FX27:FX33"/>
    <mergeCell ref="GB27:GB33"/>
    <mergeCell ref="GD27:GE33"/>
    <mergeCell ref="GF27:GF33"/>
    <mergeCell ref="GN20:GN26"/>
    <mergeCell ref="GR20:GR26"/>
    <mergeCell ref="GT20:GU26"/>
    <mergeCell ref="GV20:GV26"/>
    <mergeCell ref="HP27:HP33"/>
    <mergeCell ref="GZ27:GZ33"/>
    <mergeCell ref="HB27:HC33"/>
    <mergeCell ref="HD27:HD33"/>
    <mergeCell ref="HH27:HH33"/>
    <mergeCell ref="HJ27:HK33"/>
    <mergeCell ref="HL27:HL33"/>
    <mergeCell ref="GJ27:GJ33"/>
    <mergeCell ref="GV43:GW43"/>
    <mergeCell ref="HD43:HE43"/>
    <mergeCell ref="HJ34:HK40"/>
    <mergeCell ref="HL34:HL40"/>
    <mergeCell ref="HP34:HP40"/>
    <mergeCell ref="GZ34:GZ40"/>
    <mergeCell ref="HB34:HC40"/>
    <mergeCell ref="HD34:HD40"/>
    <mergeCell ref="HH34:HH40"/>
    <mergeCell ref="GL34:GM40"/>
    <mergeCell ref="GN34:GN40"/>
    <mergeCell ref="GR34:GR40"/>
    <mergeCell ref="FV42:FW43"/>
    <mergeCell ref="FX42:FY42"/>
    <mergeCell ref="GD42:GE43"/>
    <mergeCell ref="GF42:GG42"/>
    <mergeCell ref="GL42:GM43"/>
    <mergeCell ref="GN42:GO42"/>
    <mergeCell ref="GT42:GU43"/>
    <mergeCell ref="GT34:GU40"/>
    <mergeCell ref="GV34:GV40"/>
    <mergeCell ref="FV34:FW40"/>
    <mergeCell ref="FX34:FX40"/>
    <mergeCell ref="GB34:GB40"/>
    <mergeCell ref="GD34:GE40"/>
    <mergeCell ref="GF34:GF40"/>
    <mergeCell ref="GJ34:GJ40"/>
    <mergeCell ref="FV3:GB3"/>
    <mergeCell ref="GD3:GJ3"/>
    <mergeCell ref="GL3:GR3"/>
    <mergeCell ref="GT3:GZ3"/>
    <mergeCell ref="HB3:HH3"/>
    <mergeCell ref="HJ3:HP3"/>
    <mergeCell ref="HL43:HM43"/>
    <mergeCell ref="DB3:DH3"/>
    <mergeCell ref="DJ3:DP3"/>
    <mergeCell ref="DR3:DX3"/>
    <mergeCell ref="DZ3:EF3"/>
    <mergeCell ref="EH3:EN3"/>
    <mergeCell ref="EP3:EV3"/>
    <mergeCell ref="EX3:FD3"/>
    <mergeCell ref="FF3:FL3"/>
    <mergeCell ref="FN3:FT3"/>
    <mergeCell ref="GV42:GW42"/>
    <mergeCell ref="HB42:HC43"/>
    <mergeCell ref="HD42:HE42"/>
    <mergeCell ref="HJ42:HK43"/>
    <mergeCell ref="HL42:HM42"/>
    <mergeCell ref="FX43:FY43"/>
    <mergeCell ref="GF43:GG43"/>
    <mergeCell ref="GN43:GO43"/>
    <mergeCell ref="EX4:EY5"/>
    <mergeCell ref="EZ4:FB5"/>
    <mergeCell ref="FF4:FG5"/>
    <mergeCell ref="FH4:FJ5"/>
    <mergeCell ref="DR4:DS5"/>
    <mergeCell ref="DT4:DV5"/>
    <mergeCell ref="DZ4:EA5"/>
    <mergeCell ref="EB4:ED5"/>
    <mergeCell ref="EH4:EI5"/>
    <mergeCell ref="EJ4:EL5"/>
    <mergeCell ref="HJ4:HK5"/>
    <mergeCell ref="HL4:HN5"/>
    <mergeCell ref="DB6:DC7"/>
    <mergeCell ref="DD6:DD7"/>
    <mergeCell ref="DJ6:DK7"/>
    <mergeCell ref="DL6:DL7"/>
    <mergeCell ref="DR6:DS7"/>
    <mergeCell ref="DT6:DT7"/>
    <mergeCell ref="DZ6:EA7"/>
    <mergeCell ref="EB6:EB7"/>
    <mergeCell ref="GL4:GM5"/>
    <mergeCell ref="GN4:GP5"/>
    <mergeCell ref="GT4:GU5"/>
    <mergeCell ref="GV4:GX5"/>
    <mergeCell ref="HB4:HC5"/>
    <mergeCell ref="HD4:HF5"/>
    <mergeCell ref="FN4:FO5"/>
    <mergeCell ref="FP4:FR5"/>
    <mergeCell ref="FV4:FW5"/>
    <mergeCell ref="FX4:FZ5"/>
    <mergeCell ref="GD4:GE5"/>
    <mergeCell ref="GF4:GH5"/>
    <mergeCell ref="EP4:EQ5"/>
    <mergeCell ref="ER4:ET5"/>
    <mergeCell ref="FF6:FG7"/>
    <mergeCell ref="FH6:FH7"/>
    <mergeCell ref="FN6:FO7"/>
    <mergeCell ref="FP6:FP7"/>
    <mergeCell ref="FV6:FW7"/>
    <mergeCell ref="FX6:FX7"/>
    <mergeCell ref="EH6:EI7"/>
    <mergeCell ref="EJ6:EJ7"/>
    <mergeCell ref="EP6:EQ7"/>
    <mergeCell ref="ER6:ER7"/>
    <mergeCell ref="EX6:EY7"/>
    <mergeCell ref="EZ6:EZ7"/>
    <mergeCell ref="HB6:HC7"/>
    <mergeCell ref="HD6:HD7"/>
    <mergeCell ref="HJ6:HK7"/>
    <mergeCell ref="HL6:HL7"/>
    <mergeCell ref="GD6:GE7"/>
    <mergeCell ref="GF6:GF7"/>
    <mergeCell ref="GL6:GM7"/>
    <mergeCell ref="GN6:GN7"/>
    <mergeCell ref="GT6:GU7"/>
    <mergeCell ref="GV6:GV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P44"/>
  <sheetViews>
    <sheetView zoomScale="80" zoomScaleNormal="80" workbookViewId="0">
      <selection activeCell="HF43" sqref="HF43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3.285156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3.5703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2.710937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2.710937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2.710937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2.710937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  <col min="97" max="97" width="2.7109375" customWidth="1"/>
    <col min="98" max="98" width="6" customWidth="1"/>
    <col min="99" max="99" width="6.42578125" customWidth="1"/>
    <col min="100" max="101" width="5.42578125" customWidth="1"/>
    <col min="102" max="102" width="10.85546875" style="2" customWidth="1"/>
    <col min="103" max="103" width="10.7109375" customWidth="1"/>
    <col min="104" max="104" width="12.7109375" customWidth="1"/>
    <col min="105" max="105" width="2.7109375" customWidth="1"/>
    <col min="106" max="106" width="6" customWidth="1"/>
    <col min="107" max="107" width="6.42578125" customWidth="1"/>
    <col min="108" max="109" width="5.42578125" customWidth="1"/>
    <col min="110" max="110" width="10.85546875" style="2" customWidth="1"/>
    <col min="111" max="111" width="10.7109375" customWidth="1"/>
    <col min="112" max="112" width="12.7109375" customWidth="1"/>
    <col min="113" max="113" width="2.7109375" customWidth="1"/>
    <col min="114" max="114" width="6" customWidth="1"/>
    <col min="115" max="115" width="6.42578125" customWidth="1"/>
    <col min="116" max="117" width="5.42578125" customWidth="1"/>
    <col min="118" max="118" width="10.85546875" style="2" customWidth="1"/>
    <col min="119" max="119" width="10.7109375" customWidth="1"/>
    <col min="120" max="120" width="12.7109375" customWidth="1"/>
    <col min="121" max="121" width="2.7109375" customWidth="1"/>
    <col min="122" max="122" width="6" customWidth="1"/>
    <col min="123" max="123" width="6.42578125" customWidth="1"/>
    <col min="124" max="125" width="5.42578125" customWidth="1"/>
    <col min="126" max="126" width="10.85546875" style="2" customWidth="1"/>
    <col min="127" max="127" width="10.7109375" customWidth="1"/>
    <col min="128" max="128" width="12.7109375" customWidth="1"/>
    <col min="129" max="129" width="2.7109375" customWidth="1"/>
    <col min="130" max="130" width="6" customWidth="1"/>
    <col min="131" max="131" width="6.42578125" customWidth="1"/>
    <col min="132" max="133" width="5.42578125" customWidth="1"/>
    <col min="134" max="134" width="10.85546875" style="2" customWidth="1"/>
    <col min="135" max="135" width="10.7109375" customWidth="1"/>
    <col min="136" max="136" width="12.7109375" customWidth="1"/>
    <col min="137" max="137" width="2.7109375" customWidth="1"/>
    <col min="138" max="138" width="6" customWidth="1"/>
    <col min="139" max="139" width="6.42578125" customWidth="1"/>
    <col min="140" max="141" width="5.42578125" customWidth="1"/>
    <col min="142" max="142" width="10.85546875" style="2" customWidth="1"/>
    <col min="143" max="143" width="10.7109375" customWidth="1"/>
    <col min="144" max="144" width="12.7109375" customWidth="1"/>
    <col min="145" max="145" width="2.7109375" customWidth="1"/>
    <col min="146" max="146" width="6" customWidth="1"/>
    <col min="147" max="147" width="6.42578125" customWidth="1"/>
    <col min="148" max="149" width="5.42578125" customWidth="1"/>
    <col min="150" max="150" width="10.85546875" style="2" customWidth="1"/>
    <col min="151" max="151" width="10.7109375" customWidth="1"/>
    <col min="152" max="152" width="12.7109375" customWidth="1"/>
    <col min="153" max="153" width="2.7109375" customWidth="1"/>
    <col min="154" max="154" width="6" customWidth="1"/>
    <col min="155" max="155" width="6.42578125" customWidth="1"/>
    <col min="156" max="157" width="5.42578125" customWidth="1"/>
    <col min="158" max="158" width="10.85546875" style="2" customWidth="1"/>
    <col min="159" max="159" width="10.7109375" customWidth="1"/>
    <col min="160" max="160" width="12.7109375" customWidth="1"/>
    <col min="161" max="161" width="2.7109375" customWidth="1"/>
    <col min="162" max="162" width="6" customWidth="1"/>
    <col min="163" max="163" width="6.42578125" customWidth="1"/>
    <col min="164" max="165" width="5.42578125" customWidth="1"/>
    <col min="166" max="166" width="10.85546875" style="2" customWidth="1"/>
    <col min="167" max="167" width="10.7109375" customWidth="1"/>
    <col min="168" max="168" width="12.7109375" customWidth="1"/>
    <col min="169" max="169" width="2.7109375" customWidth="1"/>
    <col min="170" max="170" width="6" customWidth="1"/>
    <col min="171" max="171" width="6.42578125" customWidth="1"/>
    <col min="172" max="173" width="5.42578125" customWidth="1"/>
    <col min="174" max="174" width="10.85546875" style="2" customWidth="1"/>
    <col min="175" max="175" width="10.7109375" customWidth="1"/>
    <col min="176" max="176" width="12.7109375" customWidth="1"/>
    <col min="177" max="177" width="2.7109375" customWidth="1"/>
    <col min="178" max="178" width="6" customWidth="1"/>
    <col min="179" max="179" width="6.42578125" customWidth="1"/>
    <col min="180" max="181" width="5.42578125" customWidth="1"/>
    <col min="182" max="182" width="10.85546875" style="2" customWidth="1"/>
    <col min="183" max="183" width="10.7109375" customWidth="1"/>
    <col min="184" max="184" width="12.7109375" customWidth="1"/>
    <col min="185" max="185" width="2.7109375" customWidth="1"/>
    <col min="186" max="186" width="6" customWidth="1"/>
    <col min="187" max="187" width="6.42578125" customWidth="1"/>
    <col min="188" max="189" width="5.42578125" customWidth="1"/>
    <col min="190" max="190" width="10.85546875" style="2" customWidth="1"/>
    <col min="191" max="191" width="10.7109375" customWidth="1"/>
    <col min="192" max="192" width="12.7109375" customWidth="1"/>
    <col min="193" max="193" width="2.7109375" customWidth="1"/>
    <col min="194" max="194" width="6" customWidth="1"/>
    <col min="195" max="195" width="6.42578125" customWidth="1"/>
    <col min="196" max="197" width="5.42578125" customWidth="1"/>
    <col min="198" max="198" width="10.85546875" style="2" customWidth="1"/>
    <col min="199" max="199" width="10.7109375" customWidth="1"/>
    <col min="200" max="200" width="12.7109375" customWidth="1"/>
    <col min="201" max="201" width="2.7109375" customWidth="1"/>
    <col min="202" max="202" width="6" customWidth="1"/>
    <col min="203" max="203" width="6.42578125" customWidth="1"/>
    <col min="204" max="205" width="5.42578125" customWidth="1"/>
    <col min="206" max="206" width="10.85546875" style="2" customWidth="1"/>
    <col min="207" max="207" width="10.7109375" customWidth="1"/>
    <col min="208" max="208" width="12.7109375" customWidth="1"/>
    <col min="209" max="209" width="2.7109375" customWidth="1"/>
    <col min="210" max="210" width="6" customWidth="1"/>
    <col min="211" max="211" width="6.42578125" customWidth="1"/>
    <col min="212" max="213" width="5.42578125" customWidth="1"/>
    <col min="214" max="214" width="10.85546875" style="2" customWidth="1"/>
    <col min="215" max="215" width="10.7109375" customWidth="1"/>
    <col min="216" max="216" width="12.7109375" customWidth="1"/>
    <col min="217" max="217" width="2.7109375" customWidth="1"/>
    <col min="218" max="218" width="6" customWidth="1"/>
    <col min="219" max="219" width="6.42578125" customWidth="1"/>
    <col min="220" max="221" width="5.42578125" customWidth="1"/>
    <col min="222" max="222" width="10.85546875" style="2" customWidth="1"/>
    <col min="223" max="223" width="10.7109375" customWidth="1"/>
    <col min="224" max="224" width="12.7109375" customWidth="1"/>
  </cols>
  <sheetData>
    <row r="1" spans="1:224" s="105" customFormat="1" x14ac:dyDescent="0.25">
      <c r="B1" s="107" t="s">
        <v>134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  <c r="CT1" s="107"/>
      <c r="CX1" s="106"/>
      <c r="DB1" s="107"/>
      <c r="DF1" s="106"/>
      <c r="DJ1" s="107"/>
      <c r="DN1" s="106"/>
      <c r="DR1" s="107"/>
      <c r="DV1" s="106"/>
      <c r="DZ1" s="107"/>
      <c r="ED1" s="106"/>
      <c r="EH1" s="107"/>
      <c r="EL1" s="106"/>
      <c r="EP1" s="107"/>
      <c r="ET1" s="106"/>
      <c r="EX1" s="107"/>
      <c r="FB1" s="106"/>
      <c r="FF1" s="107"/>
      <c r="FJ1" s="106"/>
      <c r="FN1" s="107"/>
      <c r="FR1" s="106"/>
      <c r="FV1" s="107"/>
      <c r="FZ1" s="106"/>
      <c r="GD1" s="107"/>
      <c r="GH1" s="106"/>
      <c r="GL1" s="107"/>
      <c r="GP1" s="106"/>
      <c r="GT1" s="107"/>
      <c r="GX1" s="106"/>
      <c r="HB1" s="107"/>
      <c r="HF1" s="106"/>
      <c r="HJ1" s="107"/>
      <c r="HN1" s="106"/>
    </row>
    <row r="2" spans="1:224" ht="15.75" thickBot="1" x14ac:dyDescent="0.3">
      <c r="B2" s="57" t="s">
        <v>554</v>
      </c>
      <c r="C2" s="112"/>
      <c r="D2" s="112"/>
      <c r="E2" s="112"/>
      <c r="F2" s="110"/>
      <c r="G2" s="112"/>
      <c r="H2" s="112"/>
      <c r="I2" s="112"/>
      <c r="J2" s="119"/>
      <c r="K2" s="112"/>
      <c r="L2" s="112"/>
      <c r="M2" s="112"/>
      <c r="N2" s="110"/>
      <c r="O2" s="112"/>
      <c r="P2" s="112"/>
      <c r="R2" s="119"/>
      <c r="S2" s="112"/>
      <c r="T2" s="112"/>
      <c r="U2" s="112"/>
      <c r="V2" s="110"/>
      <c r="W2" s="112"/>
      <c r="X2" s="112"/>
      <c r="Z2" s="119"/>
      <c r="AA2" s="112"/>
      <c r="AB2" s="112"/>
      <c r="AC2" s="112"/>
      <c r="AD2" s="110"/>
      <c r="AE2" s="112"/>
      <c r="AF2" s="112"/>
      <c r="AH2" s="119"/>
      <c r="AI2" s="112"/>
      <c r="AJ2" s="112"/>
      <c r="AK2" s="112"/>
      <c r="AL2" s="110"/>
      <c r="AM2" s="112"/>
      <c r="AN2" s="112"/>
      <c r="AP2" s="119"/>
      <c r="AQ2" s="112"/>
      <c r="AR2" s="112"/>
      <c r="AS2" s="112"/>
      <c r="AT2" s="110"/>
      <c r="AU2" s="112"/>
      <c r="AV2" s="112"/>
      <c r="AX2" s="119"/>
      <c r="AY2" s="112"/>
      <c r="AZ2" s="112"/>
      <c r="BA2" s="112"/>
      <c r="BB2" s="110"/>
      <c r="BC2" s="112"/>
      <c r="BD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  <c r="CT2" s="119"/>
      <c r="CU2" s="112"/>
      <c r="CV2" s="112"/>
      <c r="CW2" s="112"/>
      <c r="CX2" s="110"/>
      <c r="CY2" s="112"/>
      <c r="CZ2" s="112"/>
      <c r="DB2" s="119"/>
      <c r="DC2" s="112"/>
      <c r="DD2" s="112"/>
      <c r="DE2" s="112"/>
      <c r="DF2" s="110"/>
      <c r="DG2" s="112"/>
      <c r="DH2" s="112"/>
      <c r="DJ2" s="119"/>
      <c r="DK2" s="112"/>
      <c r="DL2" s="112"/>
      <c r="DM2" s="112"/>
      <c r="DN2" s="110"/>
      <c r="DO2" s="112"/>
      <c r="DP2" s="112"/>
      <c r="DR2" s="119"/>
      <c r="DS2" s="112"/>
      <c r="DT2" s="112"/>
      <c r="DU2" s="112"/>
      <c r="DV2" s="110"/>
      <c r="DW2" s="112"/>
      <c r="DX2" s="112"/>
      <c r="DZ2" s="119"/>
      <c r="EA2" s="112"/>
      <c r="EB2" s="112"/>
      <c r="EC2" s="112"/>
      <c r="ED2" s="110"/>
      <c r="EE2" s="112"/>
      <c r="EF2" s="112"/>
      <c r="EH2" s="119"/>
      <c r="EI2" s="112"/>
      <c r="EJ2" s="112"/>
      <c r="EK2" s="112"/>
      <c r="EL2" s="110"/>
      <c r="EM2" s="112"/>
      <c r="EN2" s="112"/>
      <c r="EP2" s="119"/>
      <c r="EQ2" s="112"/>
      <c r="ER2" s="112"/>
      <c r="ES2" s="112"/>
      <c r="ET2" s="110"/>
      <c r="EU2" s="112"/>
      <c r="EV2" s="112"/>
      <c r="EX2" s="119"/>
      <c r="EY2" s="112"/>
      <c r="EZ2" s="112"/>
      <c r="FA2" s="112"/>
      <c r="FB2" s="110"/>
      <c r="FC2" s="112"/>
      <c r="FD2" s="112"/>
      <c r="FF2" s="119"/>
      <c r="FG2" s="112"/>
      <c r="FH2" s="112"/>
      <c r="FI2" s="112"/>
      <c r="FJ2" s="110"/>
      <c r="FK2" s="112"/>
      <c r="FL2" s="112"/>
      <c r="FN2" s="119"/>
      <c r="FO2" s="112"/>
      <c r="FP2" s="112"/>
      <c r="FQ2" s="112"/>
      <c r="FR2" s="110"/>
      <c r="FS2" s="112"/>
      <c r="FT2" s="112"/>
      <c r="FV2" s="119"/>
      <c r="FW2" s="112"/>
      <c r="FX2" s="112"/>
      <c r="FY2" s="112"/>
      <c r="FZ2" s="110"/>
      <c r="GA2" s="112"/>
      <c r="GB2" s="112"/>
      <c r="GD2" s="119"/>
      <c r="GE2" s="112"/>
      <c r="GF2" s="112"/>
      <c r="GG2" s="112"/>
      <c r="GH2" s="110"/>
      <c r="GI2" s="112"/>
      <c r="GJ2" s="112"/>
      <c r="GL2" s="119"/>
      <c r="GM2" s="112"/>
      <c r="GN2" s="112"/>
      <c r="GO2" s="112"/>
      <c r="GP2" s="110"/>
      <c r="GQ2" s="112"/>
      <c r="GR2" s="112"/>
      <c r="GT2" s="119"/>
      <c r="GU2" s="112"/>
      <c r="GV2" s="112"/>
      <c r="GW2" s="112"/>
      <c r="GX2" s="110"/>
      <c r="GY2" s="112"/>
      <c r="GZ2" s="112"/>
      <c r="HB2" s="119"/>
      <c r="HC2" s="112"/>
      <c r="HD2" s="112"/>
      <c r="HE2" s="112"/>
      <c r="HF2" s="110"/>
      <c r="HG2" s="112"/>
      <c r="HH2" s="112"/>
      <c r="HJ2" s="119"/>
      <c r="HK2" s="112"/>
      <c r="HL2" s="112"/>
      <c r="HM2" s="112"/>
      <c r="HN2" s="110"/>
      <c r="HO2" s="112"/>
      <c r="HP2" s="112"/>
    </row>
    <row r="3" spans="1:224" s="85" customFormat="1" ht="60" customHeight="1" thickBot="1" x14ac:dyDescent="0.3">
      <c r="A3" s="111"/>
      <c r="B3" s="321" t="s">
        <v>556</v>
      </c>
      <c r="C3" s="322"/>
      <c r="D3" s="322"/>
      <c r="E3" s="322"/>
      <c r="F3" s="322"/>
      <c r="G3" s="322"/>
      <c r="H3" s="323"/>
      <c r="I3" s="111"/>
      <c r="J3" s="321" t="s">
        <v>557</v>
      </c>
      <c r="K3" s="322"/>
      <c r="L3" s="322"/>
      <c r="M3" s="322"/>
      <c r="N3" s="322"/>
      <c r="O3" s="322"/>
      <c r="P3" s="323"/>
      <c r="R3" s="321" t="s">
        <v>559</v>
      </c>
      <c r="S3" s="322"/>
      <c r="T3" s="322"/>
      <c r="U3" s="322"/>
      <c r="V3" s="322"/>
      <c r="W3" s="322"/>
      <c r="X3" s="323"/>
      <c r="Z3" s="321" t="s">
        <v>560</v>
      </c>
      <c r="AA3" s="322"/>
      <c r="AB3" s="322"/>
      <c r="AC3" s="322"/>
      <c r="AD3" s="322"/>
      <c r="AE3" s="322"/>
      <c r="AF3" s="323"/>
      <c r="AH3" s="321" t="s">
        <v>561</v>
      </c>
      <c r="AI3" s="322"/>
      <c r="AJ3" s="322"/>
      <c r="AK3" s="322"/>
      <c r="AL3" s="322"/>
      <c r="AM3" s="322"/>
      <c r="AN3" s="323"/>
      <c r="AP3" s="321" t="s">
        <v>563</v>
      </c>
      <c r="AQ3" s="322"/>
      <c r="AR3" s="322"/>
      <c r="AS3" s="322"/>
      <c r="AT3" s="322"/>
      <c r="AU3" s="322"/>
      <c r="AV3" s="323"/>
      <c r="AW3" s="111"/>
      <c r="AX3" s="321" t="s">
        <v>565</v>
      </c>
      <c r="AY3" s="322"/>
      <c r="AZ3" s="322"/>
      <c r="BA3" s="322"/>
      <c r="BB3" s="322"/>
      <c r="BC3" s="322"/>
      <c r="BD3" s="323"/>
      <c r="BF3" s="321" t="s">
        <v>566</v>
      </c>
      <c r="BG3" s="322"/>
      <c r="BH3" s="322"/>
      <c r="BI3" s="322"/>
      <c r="BJ3" s="322"/>
      <c r="BK3" s="322"/>
      <c r="BL3" s="323"/>
      <c r="BN3" s="321" t="s">
        <v>567</v>
      </c>
      <c r="BO3" s="322"/>
      <c r="BP3" s="322"/>
      <c r="BQ3" s="322"/>
      <c r="BR3" s="322"/>
      <c r="BS3" s="322"/>
      <c r="BT3" s="323"/>
      <c r="BV3" s="321" t="s">
        <v>568</v>
      </c>
      <c r="BW3" s="322"/>
      <c r="BX3" s="322"/>
      <c r="BY3" s="322"/>
      <c r="BZ3" s="322"/>
      <c r="CA3" s="322"/>
      <c r="CB3" s="323"/>
      <c r="CC3" s="111"/>
      <c r="CD3" s="321" t="s">
        <v>569</v>
      </c>
      <c r="CE3" s="322"/>
      <c r="CF3" s="322"/>
      <c r="CG3" s="322"/>
      <c r="CH3" s="322"/>
      <c r="CI3" s="322"/>
      <c r="CJ3" s="323"/>
      <c r="CK3" s="111"/>
      <c r="CL3" s="321" t="s">
        <v>570</v>
      </c>
      <c r="CM3" s="322"/>
      <c r="CN3" s="322"/>
      <c r="CO3" s="322"/>
      <c r="CP3" s="322"/>
      <c r="CQ3" s="322"/>
      <c r="CR3" s="323"/>
      <c r="CS3" s="111"/>
      <c r="CT3" s="321" t="s">
        <v>571</v>
      </c>
      <c r="CU3" s="322"/>
      <c r="CV3" s="322"/>
      <c r="CW3" s="322"/>
      <c r="CX3" s="322"/>
      <c r="CY3" s="322"/>
      <c r="CZ3" s="323"/>
      <c r="DA3" s="111"/>
      <c r="DB3" s="321" t="s">
        <v>576</v>
      </c>
      <c r="DC3" s="322"/>
      <c r="DD3" s="322"/>
      <c r="DE3" s="322"/>
      <c r="DF3" s="322"/>
      <c r="DG3" s="322"/>
      <c r="DH3" s="323"/>
      <c r="DI3" s="111"/>
      <c r="DJ3" s="321" t="s">
        <v>577</v>
      </c>
      <c r="DK3" s="322"/>
      <c r="DL3" s="322"/>
      <c r="DM3" s="322"/>
      <c r="DN3" s="322"/>
      <c r="DO3" s="322"/>
      <c r="DP3" s="323"/>
      <c r="DQ3" s="111"/>
      <c r="DR3" s="321" t="s">
        <v>578</v>
      </c>
      <c r="DS3" s="322"/>
      <c r="DT3" s="322"/>
      <c r="DU3" s="322"/>
      <c r="DV3" s="322"/>
      <c r="DW3" s="322"/>
      <c r="DX3" s="323"/>
      <c r="DY3" s="111"/>
      <c r="DZ3" s="321" t="s">
        <v>580</v>
      </c>
      <c r="EA3" s="322"/>
      <c r="EB3" s="322"/>
      <c r="EC3" s="322"/>
      <c r="ED3" s="322"/>
      <c r="EE3" s="322"/>
      <c r="EF3" s="323"/>
      <c r="EG3" s="111"/>
      <c r="EH3" s="321" t="s">
        <v>581</v>
      </c>
      <c r="EI3" s="322"/>
      <c r="EJ3" s="322"/>
      <c r="EK3" s="322"/>
      <c r="EL3" s="322"/>
      <c r="EM3" s="322"/>
      <c r="EN3" s="323"/>
      <c r="EO3" s="111"/>
      <c r="EP3" s="321" t="s">
        <v>582</v>
      </c>
      <c r="EQ3" s="322"/>
      <c r="ER3" s="322"/>
      <c r="ES3" s="322"/>
      <c r="ET3" s="322"/>
      <c r="EU3" s="322"/>
      <c r="EV3" s="323"/>
      <c r="EW3" s="111"/>
      <c r="EX3" s="321" t="s">
        <v>555</v>
      </c>
      <c r="EY3" s="322"/>
      <c r="EZ3" s="322"/>
      <c r="FA3" s="322"/>
      <c r="FB3" s="322"/>
      <c r="FC3" s="322"/>
      <c r="FD3" s="323"/>
      <c r="FE3" s="111"/>
      <c r="FF3" s="321" t="s">
        <v>558</v>
      </c>
      <c r="FG3" s="322"/>
      <c r="FH3" s="322"/>
      <c r="FI3" s="322"/>
      <c r="FJ3" s="322"/>
      <c r="FK3" s="322"/>
      <c r="FL3" s="323"/>
      <c r="FM3" s="111"/>
      <c r="FN3" s="321" t="s">
        <v>562</v>
      </c>
      <c r="FO3" s="322"/>
      <c r="FP3" s="322"/>
      <c r="FQ3" s="322"/>
      <c r="FR3" s="322"/>
      <c r="FS3" s="322"/>
      <c r="FT3" s="323"/>
      <c r="FU3" s="111"/>
      <c r="FV3" s="321" t="s">
        <v>564</v>
      </c>
      <c r="FW3" s="322"/>
      <c r="FX3" s="322"/>
      <c r="FY3" s="322"/>
      <c r="FZ3" s="322"/>
      <c r="GA3" s="322"/>
      <c r="GB3" s="323"/>
      <c r="GC3" s="111"/>
      <c r="GD3" s="321" t="s">
        <v>572</v>
      </c>
      <c r="GE3" s="322"/>
      <c r="GF3" s="322"/>
      <c r="GG3" s="322"/>
      <c r="GH3" s="322"/>
      <c r="GI3" s="322"/>
      <c r="GJ3" s="323"/>
      <c r="GK3" s="111"/>
      <c r="GL3" s="321" t="s">
        <v>573</v>
      </c>
      <c r="GM3" s="322"/>
      <c r="GN3" s="322"/>
      <c r="GO3" s="322"/>
      <c r="GP3" s="322"/>
      <c r="GQ3" s="322"/>
      <c r="GR3" s="323"/>
      <c r="GS3" s="111"/>
      <c r="GT3" s="321" t="s">
        <v>574</v>
      </c>
      <c r="GU3" s="322"/>
      <c r="GV3" s="322"/>
      <c r="GW3" s="322"/>
      <c r="GX3" s="322"/>
      <c r="GY3" s="322"/>
      <c r="GZ3" s="323"/>
      <c r="HA3" s="111"/>
      <c r="HB3" s="321" t="s">
        <v>575</v>
      </c>
      <c r="HC3" s="322"/>
      <c r="HD3" s="322"/>
      <c r="HE3" s="322"/>
      <c r="HF3" s="322"/>
      <c r="HG3" s="322"/>
      <c r="HH3" s="323"/>
      <c r="HI3" s="111"/>
      <c r="HJ3" s="321" t="s">
        <v>579</v>
      </c>
      <c r="HK3" s="322"/>
      <c r="HL3" s="322"/>
      <c r="HM3" s="322"/>
      <c r="HN3" s="322"/>
      <c r="HO3" s="322"/>
      <c r="HP3" s="323"/>
    </row>
    <row r="4" spans="1:224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W4" s="112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  <c r="BN4" s="297" t="s">
        <v>11</v>
      </c>
      <c r="BO4" s="298"/>
      <c r="BP4" s="297" t="s">
        <v>0</v>
      </c>
      <c r="BQ4" s="298"/>
      <c r="BR4" s="307"/>
      <c r="BS4" s="9" t="s">
        <v>13</v>
      </c>
      <c r="BT4" s="10"/>
      <c r="BV4" s="297" t="s">
        <v>11</v>
      </c>
      <c r="BW4" s="298"/>
      <c r="BX4" s="297" t="s">
        <v>0</v>
      </c>
      <c r="BY4" s="298"/>
      <c r="BZ4" s="307"/>
      <c r="CA4" s="9" t="s">
        <v>13</v>
      </c>
      <c r="CB4" s="10"/>
      <c r="CC4" s="112"/>
      <c r="CD4" s="297" t="s">
        <v>11</v>
      </c>
      <c r="CE4" s="298"/>
      <c r="CF4" s="297" t="s">
        <v>0</v>
      </c>
      <c r="CG4" s="298"/>
      <c r="CH4" s="307"/>
      <c r="CI4" s="9" t="s">
        <v>13</v>
      </c>
      <c r="CJ4" s="10"/>
      <c r="CK4" s="112"/>
      <c r="CL4" s="297" t="s">
        <v>11</v>
      </c>
      <c r="CM4" s="298"/>
      <c r="CN4" s="297" t="s">
        <v>0</v>
      </c>
      <c r="CO4" s="298"/>
      <c r="CP4" s="307"/>
      <c r="CQ4" s="9" t="s">
        <v>13</v>
      </c>
      <c r="CR4" s="10"/>
      <c r="CS4" s="112"/>
      <c r="CT4" s="297" t="s">
        <v>11</v>
      </c>
      <c r="CU4" s="298"/>
      <c r="CV4" s="297" t="s">
        <v>0</v>
      </c>
      <c r="CW4" s="298"/>
      <c r="CX4" s="307"/>
      <c r="CY4" s="9" t="s">
        <v>13</v>
      </c>
      <c r="CZ4" s="10"/>
      <c r="DA4" s="112"/>
      <c r="DB4" s="297" t="s">
        <v>11</v>
      </c>
      <c r="DC4" s="298"/>
      <c r="DD4" s="297" t="s">
        <v>0</v>
      </c>
      <c r="DE4" s="298"/>
      <c r="DF4" s="307"/>
      <c r="DG4" s="9" t="s">
        <v>13</v>
      </c>
      <c r="DH4" s="10"/>
      <c r="DI4" s="112"/>
      <c r="DJ4" s="297" t="s">
        <v>11</v>
      </c>
      <c r="DK4" s="298"/>
      <c r="DL4" s="297" t="s">
        <v>0</v>
      </c>
      <c r="DM4" s="298"/>
      <c r="DN4" s="307"/>
      <c r="DO4" s="9" t="s">
        <v>13</v>
      </c>
      <c r="DP4" s="10"/>
      <c r="DQ4" s="112"/>
      <c r="DR4" s="297" t="s">
        <v>11</v>
      </c>
      <c r="DS4" s="298"/>
      <c r="DT4" s="297" t="s">
        <v>0</v>
      </c>
      <c r="DU4" s="298"/>
      <c r="DV4" s="307"/>
      <c r="DW4" s="9" t="s">
        <v>13</v>
      </c>
      <c r="DX4" s="10"/>
      <c r="DY4" s="112"/>
      <c r="DZ4" s="297" t="s">
        <v>11</v>
      </c>
      <c r="EA4" s="298"/>
      <c r="EB4" s="297" t="s">
        <v>0</v>
      </c>
      <c r="EC4" s="298"/>
      <c r="ED4" s="307"/>
      <c r="EE4" s="9" t="s">
        <v>13</v>
      </c>
      <c r="EF4" s="10"/>
      <c r="EG4" s="112"/>
      <c r="EH4" s="297" t="s">
        <v>11</v>
      </c>
      <c r="EI4" s="298"/>
      <c r="EJ4" s="297" t="s">
        <v>0</v>
      </c>
      <c r="EK4" s="298"/>
      <c r="EL4" s="307"/>
      <c r="EM4" s="9" t="s">
        <v>13</v>
      </c>
      <c r="EN4" s="10"/>
      <c r="EO4" s="112"/>
      <c r="EP4" s="297" t="s">
        <v>11</v>
      </c>
      <c r="EQ4" s="298"/>
      <c r="ER4" s="297" t="s">
        <v>0</v>
      </c>
      <c r="ES4" s="298"/>
      <c r="ET4" s="307"/>
      <c r="EU4" s="9" t="s">
        <v>13</v>
      </c>
      <c r="EV4" s="10"/>
      <c r="EW4" s="112"/>
      <c r="EX4" s="297" t="s">
        <v>11</v>
      </c>
      <c r="EY4" s="298"/>
      <c r="EZ4" s="297" t="s">
        <v>0</v>
      </c>
      <c r="FA4" s="298"/>
      <c r="FB4" s="307"/>
      <c r="FC4" s="9" t="s">
        <v>13</v>
      </c>
      <c r="FD4" s="10"/>
      <c r="FE4" s="112"/>
      <c r="FF4" s="297" t="s">
        <v>11</v>
      </c>
      <c r="FG4" s="298"/>
      <c r="FH4" s="297" t="s">
        <v>0</v>
      </c>
      <c r="FI4" s="298"/>
      <c r="FJ4" s="307"/>
      <c r="FK4" s="9" t="s">
        <v>13</v>
      </c>
      <c r="FL4" s="10"/>
      <c r="FM4" s="112"/>
      <c r="FN4" s="297" t="s">
        <v>11</v>
      </c>
      <c r="FO4" s="298"/>
      <c r="FP4" s="297" t="s">
        <v>0</v>
      </c>
      <c r="FQ4" s="298"/>
      <c r="FR4" s="307"/>
      <c r="FS4" s="9" t="s">
        <v>13</v>
      </c>
      <c r="FT4" s="10"/>
      <c r="FU4" s="112"/>
      <c r="FV4" s="297" t="s">
        <v>11</v>
      </c>
      <c r="FW4" s="298"/>
      <c r="FX4" s="297" t="s">
        <v>0</v>
      </c>
      <c r="FY4" s="298"/>
      <c r="FZ4" s="307"/>
      <c r="GA4" s="9" t="s">
        <v>13</v>
      </c>
      <c r="GB4" s="10"/>
      <c r="GC4" s="112"/>
      <c r="GD4" s="297" t="s">
        <v>11</v>
      </c>
      <c r="GE4" s="298"/>
      <c r="GF4" s="297" t="s">
        <v>0</v>
      </c>
      <c r="GG4" s="298"/>
      <c r="GH4" s="307"/>
      <c r="GI4" s="9" t="s">
        <v>13</v>
      </c>
      <c r="GJ4" s="10"/>
      <c r="GK4" s="112"/>
      <c r="GL4" s="297" t="s">
        <v>11</v>
      </c>
      <c r="GM4" s="298"/>
      <c r="GN4" s="297" t="s">
        <v>0</v>
      </c>
      <c r="GO4" s="298"/>
      <c r="GP4" s="307"/>
      <c r="GQ4" s="9" t="s">
        <v>13</v>
      </c>
      <c r="GR4" s="10"/>
      <c r="GS4" s="112"/>
      <c r="GT4" s="297" t="s">
        <v>11</v>
      </c>
      <c r="GU4" s="298"/>
      <c r="GV4" s="297" t="s">
        <v>0</v>
      </c>
      <c r="GW4" s="298"/>
      <c r="GX4" s="307"/>
      <c r="GY4" s="9" t="s">
        <v>13</v>
      </c>
      <c r="GZ4" s="10"/>
      <c r="HA4" s="112"/>
      <c r="HB4" s="297" t="s">
        <v>11</v>
      </c>
      <c r="HC4" s="298"/>
      <c r="HD4" s="297" t="s">
        <v>0</v>
      </c>
      <c r="HE4" s="298"/>
      <c r="HF4" s="307"/>
      <c r="HG4" s="9" t="s">
        <v>13</v>
      </c>
      <c r="HH4" s="10"/>
      <c r="HI4" s="112"/>
      <c r="HJ4" s="297" t="s">
        <v>11</v>
      </c>
      <c r="HK4" s="298"/>
      <c r="HL4" s="297" t="s">
        <v>0</v>
      </c>
      <c r="HM4" s="298"/>
      <c r="HN4" s="307"/>
      <c r="HO4" s="9" t="s">
        <v>13</v>
      </c>
      <c r="HP4" s="10"/>
    </row>
    <row r="5" spans="1:224" ht="30.75" thickBot="1" x14ac:dyDescent="0.3">
      <c r="A5" s="112"/>
      <c r="B5" s="299"/>
      <c r="C5" s="300"/>
      <c r="D5" s="299"/>
      <c r="E5" s="300"/>
      <c r="F5" s="308"/>
      <c r="G5" s="49" t="s">
        <v>414</v>
      </c>
      <c r="H5" s="6" t="s">
        <v>15</v>
      </c>
      <c r="I5" s="112"/>
      <c r="J5" s="299"/>
      <c r="K5" s="300"/>
      <c r="L5" s="299"/>
      <c r="M5" s="300"/>
      <c r="N5" s="308"/>
      <c r="O5" s="49" t="s">
        <v>414</v>
      </c>
      <c r="P5" s="6" t="s">
        <v>15</v>
      </c>
      <c r="R5" s="299"/>
      <c r="S5" s="300"/>
      <c r="T5" s="299"/>
      <c r="U5" s="300"/>
      <c r="V5" s="308"/>
      <c r="W5" s="49" t="s">
        <v>414</v>
      </c>
      <c r="X5" s="6" t="s">
        <v>15</v>
      </c>
      <c r="Z5" s="299"/>
      <c r="AA5" s="300"/>
      <c r="AB5" s="299"/>
      <c r="AC5" s="300"/>
      <c r="AD5" s="308"/>
      <c r="AE5" s="49" t="s">
        <v>414</v>
      </c>
      <c r="AF5" s="6" t="s">
        <v>15</v>
      </c>
      <c r="AH5" s="299"/>
      <c r="AI5" s="300"/>
      <c r="AJ5" s="299"/>
      <c r="AK5" s="300"/>
      <c r="AL5" s="308"/>
      <c r="AM5" s="49" t="s">
        <v>414</v>
      </c>
      <c r="AN5" s="6" t="s">
        <v>15</v>
      </c>
      <c r="AP5" s="299"/>
      <c r="AQ5" s="300"/>
      <c r="AR5" s="299"/>
      <c r="AS5" s="300"/>
      <c r="AT5" s="308"/>
      <c r="AU5" s="49" t="s">
        <v>414</v>
      </c>
      <c r="AV5" s="6" t="s">
        <v>15</v>
      </c>
      <c r="AW5" s="112"/>
      <c r="AX5" s="299"/>
      <c r="AY5" s="300"/>
      <c r="AZ5" s="299"/>
      <c r="BA5" s="300"/>
      <c r="BB5" s="308"/>
      <c r="BC5" s="49" t="s">
        <v>414</v>
      </c>
      <c r="BD5" s="6" t="s">
        <v>15</v>
      </c>
      <c r="BF5" s="299"/>
      <c r="BG5" s="300"/>
      <c r="BH5" s="299"/>
      <c r="BI5" s="300"/>
      <c r="BJ5" s="308"/>
      <c r="BK5" s="49" t="s">
        <v>414</v>
      </c>
      <c r="BL5" s="6" t="s">
        <v>15</v>
      </c>
      <c r="BN5" s="299"/>
      <c r="BO5" s="300"/>
      <c r="BP5" s="299"/>
      <c r="BQ5" s="300"/>
      <c r="BR5" s="308"/>
      <c r="BS5" s="49" t="s">
        <v>414</v>
      </c>
      <c r="BT5" s="6" t="s">
        <v>15</v>
      </c>
      <c r="BV5" s="299"/>
      <c r="BW5" s="300"/>
      <c r="BX5" s="299"/>
      <c r="BY5" s="300"/>
      <c r="BZ5" s="308"/>
      <c r="CA5" s="49" t="s">
        <v>414</v>
      </c>
      <c r="CB5" s="6" t="s">
        <v>15</v>
      </c>
      <c r="CC5" s="112"/>
      <c r="CD5" s="299"/>
      <c r="CE5" s="300"/>
      <c r="CF5" s="299"/>
      <c r="CG5" s="300"/>
      <c r="CH5" s="308"/>
      <c r="CI5" s="49" t="s">
        <v>414</v>
      </c>
      <c r="CJ5" s="6" t="s">
        <v>15</v>
      </c>
      <c r="CK5" s="112"/>
      <c r="CL5" s="299"/>
      <c r="CM5" s="300"/>
      <c r="CN5" s="299"/>
      <c r="CO5" s="300"/>
      <c r="CP5" s="308"/>
      <c r="CQ5" s="49" t="s">
        <v>414</v>
      </c>
      <c r="CR5" s="6" t="s">
        <v>15</v>
      </c>
      <c r="CS5" s="112"/>
      <c r="CT5" s="299"/>
      <c r="CU5" s="300"/>
      <c r="CV5" s="299"/>
      <c r="CW5" s="300"/>
      <c r="CX5" s="308"/>
      <c r="CY5" s="49" t="s">
        <v>414</v>
      </c>
      <c r="CZ5" s="6" t="s">
        <v>15</v>
      </c>
      <c r="DA5" s="112"/>
      <c r="DB5" s="299"/>
      <c r="DC5" s="300"/>
      <c r="DD5" s="299"/>
      <c r="DE5" s="300"/>
      <c r="DF5" s="308"/>
      <c r="DG5" s="49" t="s">
        <v>414</v>
      </c>
      <c r="DH5" s="6" t="s">
        <v>15</v>
      </c>
      <c r="DI5" s="112"/>
      <c r="DJ5" s="299"/>
      <c r="DK5" s="300"/>
      <c r="DL5" s="299"/>
      <c r="DM5" s="300"/>
      <c r="DN5" s="308"/>
      <c r="DO5" s="49" t="s">
        <v>414</v>
      </c>
      <c r="DP5" s="6" t="s">
        <v>15</v>
      </c>
      <c r="DQ5" s="112"/>
      <c r="DR5" s="299"/>
      <c r="DS5" s="300"/>
      <c r="DT5" s="299"/>
      <c r="DU5" s="300"/>
      <c r="DV5" s="308"/>
      <c r="DW5" s="49" t="s">
        <v>414</v>
      </c>
      <c r="DX5" s="6" t="s">
        <v>15</v>
      </c>
      <c r="DY5" s="112"/>
      <c r="DZ5" s="299"/>
      <c r="EA5" s="300"/>
      <c r="EB5" s="299"/>
      <c r="EC5" s="300"/>
      <c r="ED5" s="308"/>
      <c r="EE5" s="49" t="s">
        <v>414</v>
      </c>
      <c r="EF5" s="6" t="s">
        <v>15</v>
      </c>
      <c r="EG5" s="112"/>
      <c r="EH5" s="299"/>
      <c r="EI5" s="300"/>
      <c r="EJ5" s="299"/>
      <c r="EK5" s="300"/>
      <c r="EL5" s="308"/>
      <c r="EM5" s="49" t="s">
        <v>414</v>
      </c>
      <c r="EN5" s="6" t="s">
        <v>15</v>
      </c>
      <c r="EO5" s="112"/>
      <c r="EP5" s="299"/>
      <c r="EQ5" s="300"/>
      <c r="ER5" s="299"/>
      <c r="ES5" s="300"/>
      <c r="ET5" s="308"/>
      <c r="EU5" s="49" t="s">
        <v>414</v>
      </c>
      <c r="EV5" s="6" t="s">
        <v>15</v>
      </c>
      <c r="EW5" s="112"/>
      <c r="EX5" s="299"/>
      <c r="EY5" s="300"/>
      <c r="EZ5" s="299"/>
      <c r="FA5" s="300"/>
      <c r="FB5" s="308"/>
      <c r="FC5" s="49" t="s">
        <v>414</v>
      </c>
      <c r="FD5" s="6" t="s">
        <v>15</v>
      </c>
      <c r="FE5" s="112"/>
      <c r="FF5" s="299"/>
      <c r="FG5" s="300"/>
      <c r="FH5" s="299"/>
      <c r="FI5" s="300"/>
      <c r="FJ5" s="308"/>
      <c r="FK5" s="49" t="s">
        <v>414</v>
      </c>
      <c r="FL5" s="6" t="s">
        <v>15</v>
      </c>
      <c r="FM5" s="112"/>
      <c r="FN5" s="299"/>
      <c r="FO5" s="300"/>
      <c r="FP5" s="299"/>
      <c r="FQ5" s="300"/>
      <c r="FR5" s="308"/>
      <c r="FS5" s="49" t="s">
        <v>414</v>
      </c>
      <c r="FT5" s="6" t="s">
        <v>15</v>
      </c>
      <c r="FU5" s="112"/>
      <c r="FV5" s="299"/>
      <c r="FW5" s="300"/>
      <c r="FX5" s="299"/>
      <c r="FY5" s="300"/>
      <c r="FZ5" s="308"/>
      <c r="GA5" s="49" t="s">
        <v>414</v>
      </c>
      <c r="GB5" s="6" t="s">
        <v>15</v>
      </c>
      <c r="GC5" s="112"/>
      <c r="GD5" s="299"/>
      <c r="GE5" s="300"/>
      <c r="GF5" s="299"/>
      <c r="GG5" s="300"/>
      <c r="GH5" s="308"/>
      <c r="GI5" s="49" t="s">
        <v>414</v>
      </c>
      <c r="GJ5" s="6" t="s">
        <v>15</v>
      </c>
      <c r="GK5" s="112"/>
      <c r="GL5" s="299"/>
      <c r="GM5" s="300"/>
      <c r="GN5" s="299"/>
      <c r="GO5" s="300"/>
      <c r="GP5" s="308"/>
      <c r="GQ5" s="49" t="s">
        <v>414</v>
      </c>
      <c r="GR5" s="6" t="s">
        <v>15</v>
      </c>
      <c r="GS5" s="112"/>
      <c r="GT5" s="299"/>
      <c r="GU5" s="300"/>
      <c r="GV5" s="299"/>
      <c r="GW5" s="300"/>
      <c r="GX5" s="308"/>
      <c r="GY5" s="49" t="s">
        <v>414</v>
      </c>
      <c r="GZ5" s="6" t="s">
        <v>15</v>
      </c>
      <c r="HA5" s="112"/>
      <c r="HB5" s="299"/>
      <c r="HC5" s="300"/>
      <c r="HD5" s="299"/>
      <c r="HE5" s="300"/>
      <c r="HF5" s="308"/>
      <c r="HG5" s="49" t="s">
        <v>414</v>
      </c>
      <c r="HH5" s="6" t="s">
        <v>15</v>
      </c>
      <c r="HI5" s="112"/>
      <c r="HJ5" s="299"/>
      <c r="HK5" s="300"/>
      <c r="HL5" s="299"/>
      <c r="HM5" s="300"/>
      <c r="HN5" s="308"/>
      <c r="HO5" s="49" t="s">
        <v>414</v>
      </c>
      <c r="HP5" s="6" t="s">
        <v>15</v>
      </c>
    </row>
    <row r="6" spans="1:224" ht="24" customHeight="1" x14ac:dyDescent="0.25">
      <c r="A6" s="112"/>
      <c r="B6" s="317" t="s">
        <v>583</v>
      </c>
      <c r="C6" s="318"/>
      <c r="D6" s="370" t="s">
        <v>2</v>
      </c>
      <c r="E6" s="50" t="s">
        <v>1</v>
      </c>
      <c r="F6" s="55"/>
      <c r="G6" s="138">
        <v>1288</v>
      </c>
      <c r="H6" s="128">
        <v>6440</v>
      </c>
      <c r="I6" s="112"/>
      <c r="J6" s="317" t="s">
        <v>583</v>
      </c>
      <c r="K6" s="318"/>
      <c r="L6" s="370" t="s">
        <v>2</v>
      </c>
      <c r="M6" s="50" t="s">
        <v>1</v>
      </c>
      <c r="N6" s="55"/>
      <c r="O6" s="136">
        <v>2800</v>
      </c>
      <c r="P6" s="128">
        <v>14000</v>
      </c>
      <c r="R6" s="317" t="s">
        <v>583</v>
      </c>
      <c r="S6" s="318"/>
      <c r="T6" s="370" t="s">
        <v>2</v>
      </c>
      <c r="U6" s="50" t="s">
        <v>1</v>
      </c>
      <c r="V6" s="55"/>
      <c r="W6" s="138">
        <v>173.59999999999997</v>
      </c>
      <c r="X6" s="128">
        <v>868</v>
      </c>
      <c r="Z6" s="317" t="s">
        <v>583</v>
      </c>
      <c r="AA6" s="318"/>
      <c r="AB6" s="370" t="s">
        <v>2</v>
      </c>
      <c r="AC6" s="50" t="s">
        <v>1</v>
      </c>
      <c r="AD6" s="55"/>
      <c r="AE6" s="138">
        <v>554.40000000000009</v>
      </c>
      <c r="AF6" s="128">
        <v>2772</v>
      </c>
      <c r="AH6" s="317" t="s">
        <v>583</v>
      </c>
      <c r="AI6" s="318"/>
      <c r="AJ6" s="372" t="s">
        <v>9</v>
      </c>
      <c r="AK6" s="50" t="s">
        <v>1</v>
      </c>
      <c r="AL6" s="55"/>
      <c r="AM6" s="138">
        <v>134.39999999999995</v>
      </c>
      <c r="AN6" s="128">
        <v>16800</v>
      </c>
      <c r="AP6" s="317" t="s">
        <v>583</v>
      </c>
      <c r="AQ6" s="318"/>
      <c r="AR6" s="370" t="s">
        <v>2</v>
      </c>
      <c r="AS6" s="50" t="s">
        <v>1</v>
      </c>
      <c r="AT6" s="55"/>
      <c r="AU6" s="51">
        <v>268.79999999999995</v>
      </c>
      <c r="AV6" s="5">
        <v>1344</v>
      </c>
      <c r="AW6" s="112"/>
      <c r="AX6" s="317" t="s">
        <v>583</v>
      </c>
      <c r="AY6" s="318"/>
      <c r="AZ6" s="370" t="s">
        <v>2</v>
      </c>
      <c r="BA6" s="50" t="s">
        <v>1</v>
      </c>
      <c r="BB6" s="55"/>
      <c r="BC6" s="51">
        <v>0</v>
      </c>
      <c r="BD6" s="5">
        <v>0</v>
      </c>
      <c r="BF6" s="317" t="s">
        <v>583</v>
      </c>
      <c r="BG6" s="318"/>
      <c r="BH6" s="370" t="s">
        <v>2</v>
      </c>
      <c r="BI6" s="50" t="s">
        <v>1</v>
      </c>
      <c r="BJ6" s="55"/>
      <c r="BK6" s="51">
        <v>915.60000000000048</v>
      </c>
      <c r="BL6" s="5">
        <v>4578</v>
      </c>
      <c r="BN6" s="317" t="s">
        <v>583</v>
      </c>
      <c r="BO6" s="318"/>
      <c r="BP6" s="372" t="s">
        <v>9</v>
      </c>
      <c r="BQ6" s="50" t="s">
        <v>1</v>
      </c>
      <c r="BR6" s="55"/>
      <c r="BS6" s="51">
        <v>2</v>
      </c>
      <c r="BT6" s="5">
        <v>250</v>
      </c>
      <c r="BV6" s="317" t="s">
        <v>583</v>
      </c>
      <c r="BW6" s="318"/>
      <c r="BX6" s="370" t="s">
        <v>2</v>
      </c>
      <c r="BY6" s="50" t="s">
        <v>1</v>
      </c>
      <c r="BZ6" s="55"/>
      <c r="CA6" s="138">
        <v>12</v>
      </c>
      <c r="CB6" s="128">
        <v>60</v>
      </c>
      <c r="CC6" s="112"/>
      <c r="CD6" s="317" t="s">
        <v>583</v>
      </c>
      <c r="CE6" s="318"/>
      <c r="CF6" s="370" t="s">
        <v>2</v>
      </c>
      <c r="CG6" s="50" t="s">
        <v>1</v>
      </c>
      <c r="CH6" s="55"/>
      <c r="CI6" s="51">
        <v>1400</v>
      </c>
      <c r="CJ6" s="5">
        <v>7000</v>
      </c>
      <c r="CK6" s="112"/>
      <c r="CL6" s="317" t="s">
        <v>583</v>
      </c>
      <c r="CM6" s="318"/>
      <c r="CN6" s="370" t="s">
        <v>2</v>
      </c>
      <c r="CO6" s="50" t="s">
        <v>1</v>
      </c>
      <c r="CP6" s="55"/>
      <c r="CQ6" s="51">
        <v>9</v>
      </c>
      <c r="CR6" s="5">
        <v>45</v>
      </c>
      <c r="CS6" s="112"/>
      <c r="CT6" s="317" t="s">
        <v>583</v>
      </c>
      <c r="CU6" s="318"/>
      <c r="CV6" s="372" t="s">
        <v>9</v>
      </c>
      <c r="CW6" s="50" t="s">
        <v>1</v>
      </c>
      <c r="CX6" s="55"/>
      <c r="CY6" s="51">
        <v>1.5</v>
      </c>
      <c r="CZ6" s="5">
        <v>187.5</v>
      </c>
      <c r="DA6" s="112"/>
      <c r="DB6" s="317" t="s">
        <v>583</v>
      </c>
      <c r="DC6" s="318"/>
      <c r="DD6" s="370" t="s">
        <v>2</v>
      </c>
      <c r="DE6" s="50" t="s">
        <v>1</v>
      </c>
      <c r="DF6" s="55"/>
      <c r="DG6" s="51">
        <v>154</v>
      </c>
      <c r="DH6" s="5">
        <v>770</v>
      </c>
      <c r="DI6" s="112"/>
      <c r="DJ6" s="317" t="s">
        <v>583</v>
      </c>
      <c r="DK6" s="318"/>
      <c r="DL6" s="370" t="s">
        <v>2</v>
      </c>
      <c r="DM6" s="50" t="s">
        <v>1</v>
      </c>
      <c r="DN6" s="55"/>
      <c r="DO6" s="51">
        <v>196</v>
      </c>
      <c r="DP6" s="5">
        <v>980</v>
      </c>
      <c r="DQ6" s="112"/>
      <c r="DR6" s="317" t="s">
        <v>583</v>
      </c>
      <c r="DS6" s="318"/>
      <c r="DT6" s="370" t="s">
        <v>2</v>
      </c>
      <c r="DU6" s="50" t="s">
        <v>1</v>
      </c>
      <c r="DV6" s="55"/>
      <c r="DW6" s="51">
        <v>168</v>
      </c>
      <c r="DX6" s="5">
        <v>840</v>
      </c>
      <c r="DY6" s="112"/>
      <c r="DZ6" s="317" t="s">
        <v>583</v>
      </c>
      <c r="EA6" s="318"/>
      <c r="EB6" s="370" t="s">
        <v>2</v>
      </c>
      <c r="EC6" s="50" t="s">
        <v>1</v>
      </c>
      <c r="ED6" s="55"/>
      <c r="EE6" s="51">
        <v>28.800000000000008</v>
      </c>
      <c r="EF6" s="5">
        <v>144</v>
      </c>
      <c r="EG6" s="112"/>
      <c r="EH6" s="317" t="s">
        <v>583</v>
      </c>
      <c r="EI6" s="318"/>
      <c r="EJ6" s="370" t="s">
        <v>2</v>
      </c>
      <c r="EK6" s="50" t="s">
        <v>1</v>
      </c>
      <c r="EL6" s="55"/>
      <c r="EM6" s="51">
        <v>260.40000000000015</v>
      </c>
      <c r="EN6" s="5">
        <v>1302</v>
      </c>
      <c r="EO6" s="112"/>
      <c r="EP6" s="317" t="s">
        <v>583</v>
      </c>
      <c r="EQ6" s="318"/>
      <c r="ER6" s="370" t="s">
        <v>2</v>
      </c>
      <c r="ES6" s="50" t="s">
        <v>1</v>
      </c>
      <c r="ET6" s="55"/>
      <c r="EU6" s="51">
        <v>7</v>
      </c>
      <c r="EV6" s="5">
        <v>35</v>
      </c>
      <c r="EW6" s="112"/>
      <c r="EX6" s="317" t="s">
        <v>583</v>
      </c>
      <c r="EY6" s="318"/>
      <c r="EZ6" s="372" t="s">
        <v>9</v>
      </c>
      <c r="FA6" s="50" t="s">
        <v>1</v>
      </c>
      <c r="FB6" s="55"/>
      <c r="FC6" s="51">
        <v>12.800000000000002</v>
      </c>
      <c r="FD6" s="5">
        <v>1600</v>
      </c>
      <c r="FE6" s="112"/>
      <c r="FF6" s="317" t="s">
        <v>583</v>
      </c>
      <c r="FG6" s="318"/>
      <c r="FH6" s="370" t="s">
        <v>2</v>
      </c>
      <c r="FI6" s="50" t="s">
        <v>1</v>
      </c>
      <c r="FJ6" s="55"/>
      <c r="FK6" s="51">
        <v>1512</v>
      </c>
      <c r="FL6" s="5">
        <v>7560</v>
      </c>
      <c r="FM6" s="112"/>
      <c r="FN6" s="317" t="s">
        <v>583</v>
      </c>
      <c r="FO6" s="318"/>
      <c r="FP6" s="370" t="s">
        <v>2</v>
      </c>
      <c r="FQ6" s="50" t="s">
        <v>1</v>
      </c>
      <c r="FR6" s="55"/>
      <c r="FS6" s="51">
        <v>0</v>
      </c>
      <c r="FT6" s="5">
        <v>0</v>
      </c>
      <c r="FU6" s="112"/>
      <c r="FV6" s="317" t="s">
        <v>583</v>
      </c>
      <c r="FW6" s="318"/>
      <c r="FX6" s="370" t="s">
        <v>2</v>
      </c>
      <c r="FY6" s="50" t="s">
        <v>1</v>
      </c>
      <c r="FZ6" s="55"/>
      <c r="GA6" s="51">
        <v>60</v>
      </c>
      <c r="GB6" s="5">
        <v>7500</v>
      </c>
      <c r="GC6" s="112"/>
      <c r="GD6" s="317" t="s">
        <v>583</v>
      </c>
      <c r="GE6" s="318"/>
      <c r="GF6" s="370" t="s">
        <v>9</v>
      </c>
      <c r="GG6" s="50" t="s">
        <v>1</v>
      </c>
      <c r="GH6" s="55"/>
      <c r="GI6" s="51">
        <v>8</v>
      </c>
      <c r="GJ6" s="5">
        <v>1000</v>
      </c>
      <c r="GK6" s="112"/>
      <c r="GL6" s="317" t="s">
        <v>583</v>
      </c>
      <c r="GM6" s="318"/>
      <c r="GN6" s="370" t="s">
        <v>9</v>
      </c>
      <c r="GO6" s="50" t="s">
        <v>1</v>
      </c>
      <c r="GP6" s="55"/>
      <c r="GQ6" s="51">
        <v>11.600000000000001</v>
      </c>
      <c r="GR6" s="5">
        <v>1450</v>
      </c>
      <c r="GS6" s="112"/>
      <c r="GT6" s="317" t="s">
        <v>583</v>
      </c>
      <c r="GU6" s="318"/>
      <c r="GV6" s="370" t="s">
        <v>9</v>
      </c>
      <c r="GW6" s="50" t="s">
        <v>1</v>
      </c>
      <c r="GX6" s="55"/>
      <c r="GY6" s="51">
        <v>41.600000000000009</v>
      </c>
      <c r="GZ6" s="5">
        <v>5200</v>
      </c>
      <c r="HA6" s="112"/>
      <c r="HB6" s="317" t="s">
        <v>583</v>
      </c>
      <c r="HC6" s="318"/>
      <c r="HD6" s="370" t="s">
        <v>9</v>
      </c>
      <c r="HE6" s="50" t="s">
        <v>1</v>
      </c>
      <c r="HF6" s="55"/>
      <c r="HG6" s="51">
        <v>14.399999999999995</v>
      </c>
      <c r="HH6" s="5">
        <v>1800</v>
      </c>
      <c r="HI6" s="112"/>
      <c r="HJ6" s="317" t="s">
        <v>583</v>
      </c>
      <c r="HK6" s="318"/>
      <c r="HL6" s="370" t="s">
        <v>2</v>
      </c>
      <c r="HM6" s="50" t="s">
        <v>1</v>
      </c>
      <c r="HN6" s="55"/>
      <c r="HO6" s="51">
        <v>32.000000000000007</v>
      </c>
      <c r="HP6" s="5">
        <v>4000</v>
      </c>
    </row>
    <row r="7" spans="1:224" ht="24" customHeight="1" thickBot="1" x14ac:dyDescent="0.3">
      <c r="A7" s="112"/>
      <c r="B7" s="319"/>
      <c r="C7" s="320"/>
      <c r="D7" s="371"/>
      <c r="E7" s="54" t="s">
        <v>3</v>
      </c>
      <c r="F7" s="56"/>
      <c r="G7" s="137">
        <v>11.5</v>
      </c>
      <c r="H7" s="129">
        <v>3450</v>
      </c>
      <c r="I7" s="112"/>
      <c r="J7" s="319"/>
      <c r="K7" s="320"/>
      <c r="L7" s="371"/>
      <c r="M7" s="54" t="s">
        <v>3</v>
      </c>
      <c r="N7" s="56"/>
      <c r="O7" s="137">
        <v>40</v>
      </c>
      <c r="P7" s="129">
        <v>12000</v>
      </c>
      <c r="R7" s="319"/>
      <c r="S7" s="320"/>
      <c r="T7" s="371"/>
      <c r="U7" s="54" t="s">
        <v>3</v>
      </c>
      <c r="V7" s="56"/>
      <c r="W7" s="137">
        <v>1.5</v>
      </c>
      <c r="X7" s="129">
        <v>450</v>
      </c>
      <c r="Z7" s="319"/>
      <c r="AA7" s="320"/>
      <c r="AB7" s="371"/>
      <c r="AC7" s="54" t="s">
        <v>3</v>
      </c>
      <c r="AD7" s="56"/>
      <c r="AE7" s="137">
        <v>3</v>
      </c>
      <c r="AF7" s="129">
        <v>900</v>
      </c>
      <c r="AH7" s="319"/>
      <c r="AI7" s="320"/>
      <c r="AJ7" s="373"/>
      <c r="AK7" s="54" t="s">
        <v>3</v>
      </c>
      <c r="AL7" s="56"/>
      <c r="AM7" s="137">
        <v>134.4</v>
      </c>
      <c r="AN7" s="129">
        <v>23520</v>
      </c>
      <c r="AP7" s="319"/>
      <c r="AQ7" s="320"/>
      <c r="AR7" s="371"/>
      <c r="AS7" s="54" t="s">
        <v>3</v>
      </c>
      <c r="AT7" s="56"/>
      <c r="AU7" s="52">
        <v>11</v>
      </c>
      <c r="AV7" s="3">
        <v>3300</v>
      </c>
      <c r="AW7" s="112"/>
      <c r="AX7" s="319"/>
      <c r="AY7" s="320"/>
      <c r="AZ7" s="371"/>
      <c r="BA7" s="54" t="s">
        <v>3</v>
      </c>
      <c r="BB7" s="56"/>
      <c r="BC7" s="52">
        <v>0</v>
      </c>
      <c r="BD7" s="3">
        <v>0</v>
      </c>
      <c r="BF7" s="319"/>
      <c r="BG7" s="320"/>
      <c r="BH7" s="371"/>
      <c r="BI7" s="54" t="s">
        <v>3</v>
      </c>
      <c r="BJ7" s="56"/>
      <c r="BK7" s="52">
        <v>18</v>
      </c>
      <c r="BL7" s="3">
        <v>5400</v>
      </c>
      <c r="BN7" s="319"/>
      <c r="BO7" s="320"/>
      <c r="BP7" s="373"/>
      <c r="BQ7" s="54" t="s">
        <v>3</v>
      </c>
      <c r="BR7" s="56"/>
      <c r="BS7" s="52">
        <v>2</v>
      </c>
      <c r="BT7" s="3">
        <v>350</v>
      </c>
      <c r="BV7" s="319"/>
      <c r="BW7" s="320"/>
      <c r="BX7" s="371"/>
      <c r="BY7" s="54" t="s">
        <v>3</v>
      </c>
      <c r="BZ7" s="56"/>
      <c r="CA7" s="137">
        <v>0.5</v>
      </c>
      <c r="CB7" s="129">
        <v>150</v>
      </c>
      <c r="CC7" s="112"/>
      <c r="CD7" s="319"/>
      <c r="CE7" s="320"/>
      <c r="CF7" s="371"/>
      <c r="CG7" s="54" t="s">
        <v>3</v>
      </c>
      <c r="CH7" s="56"/>
      <c r="CI7" s="52">
        <v>26</v>
      </c>
      <c r="CJ7" s="3">
        <v>7800</v>
      </c>
      <c r="CK7" s="112"/>
      <c r="CL7" s="319"/>
      <c r="CM7" s="320"/>
      <c r="CN7" s="371"/>
      <c r="CO7" s="54" t="s">
        <v>3</v>
      </c>
      <c r="CP7" s="56"/>
      <c r="CQ7" s="52">
        <v>0.5</v>
      </c>
      <c r="CR7" s="3">
        <v>150</v>
      </c>
      <c r="CS7" s="112"/>
      <c r="CT7" s="319"/>
      <c r="CU7" s="320"/>
      <c r="CV7" s="373"/>
      <c r="CW7" s="54" t="s">
        <v>3</v>
      </c>
      <c r="CX7" s="56"/>
      <c r="CY7" s="52">
        <v>1.5</v>
      </c>
      <c r="CZ7" s="3">
        <v>262.5</v>
      </c>
      <c r="DA7" s="112"/>
      <c r="DB7" s="319"/>
      <c r="DC7" s="320"/>
      <c r="DD7" s="371"/>
      <c r="DE7" s="54" t="s">
        <v>3</v>
      </c>
      <c r="DF7" s="56"/>
      <c r="DG7" s="52">
        <v>2</v>
      </c>
      <c r="DH7" s="3">
        <v>600</v>
      </c>
      <c r="DI7" s="112"/>
      <c r="DJ7" s="319"/>
      <c r="DK7" s="320"/>
      <c r="DL7" s="371"/>
      <c r="DM7" s="54" t="s">
        <v>3</v>
      </c>
      <c r="DN7" s="56"/>
      <c r="DO7" s="52">
        <v>3</v>
      </c>
      <c r="DP7" s="3">
        <v>900</v>
      </c>
      <c r="DQ7" s="112"/>
      <c r="DR7" s="319"/>
      <c r="DS7" s="320"/>
      <c r="DT7" s="371"/>
      <c r="DU7" s="54" t="s">
        <v>3</v>
      </c>
      <c r="DV7" s="56"/>
      <c r="DW7" s="52">
        <v>2</v>
      </c>
      <c r="DX7" s="3">
        <v>600</v>
      </c>
      <c r="DY7" s="112"/>
      <c r="DZ7" s="319"/>
      <c r="EA7" s="320"/>
      <c r="EB7" s="371"/>
      <c r="EC7" s="54" t="s">
        <v>3</v>
      </c>
      <c r="ED7" s="56"/>
      <c r="EE7" s="52">
        <v>1.5</v>
      </c>
      <c r="EF7" s="3">
        <v>450</v>
      </c>
      <c r="EG7" s="112"/>
      <c r="EH7" s="319"/>
      <c r="EI7" s="320"/>
      <c r="EJ7" s="371"/>
      <c r="EK7" s="54" t="s">
        <v>3</v>
      </c>
      <c r="EL7" s="56"/>
      <c r="EM7" s="52">
        <v>3</v>
      </c>
      <c r="EN7" s="3">
        <v>900</v>
      </c>
      <c r="EO7" s="112"/>
      <c r="EP7" s="319"/>
      <c r="EQ7" s="320"/>
      <c r="ER7" s="371"/>
      <c r="ES7" s="54" t="s">
        <v>3</v>
      </c>
      <c r="ET7" s="56"/>
      <c r="EU7" s="52">
        <v>0.5</v>
      </c>
      <c r="EV7" s="3">
        <v>150</v>
      </c>
      <c r="EW7" s="112"/>
      <c r="EX7" s="319"/>
      <c r="EY7" s="320"/>
      <c r="EZ7" s="373"/>
      <c r="FA7" s="54" t="s">
        <v>3</v>
      </c>
      <c r="FB7" s="56"/>
      <c r="FC7" s="52">
        <v>12.8</v>
      </c>
      <c r="FD7" s="3">
        <v>2240</v>
      </c>
      <c r="FE7" s="112"/>
      <c r="FF7" s="319"/>
      <c r="FG7" s="320"/>
      <c r="FH7" s="371"/>
      <c r="FI7" s="54" t="s">
        <v>3</v>
      </c>
      <c r="FJ7" s="56"/>
      <c r="FK7" s="52">
        <v>19</v>
      </c>
      <c r="FL7" s="3">
        <v>5700</v>
      </c>
      <c r="FM7" s="112"/>
      <c r="FN7" s="319"/>
      <c r="FO7" s="320"/>
      <c r="FP7" s="371"/>
      <c r="FQ7" s="54" t="s">
        <v>3</v>
      </c>
      <c r="FR7" s="56"/>
      <c r="FS7" s="52">
        <v>0</v>
      </c>
      <c r="FT7" s="3">
        <v>0</v>
      </c>
      <c r="FU7" s="112"/>
      <c r="FV7" s="319"/>
      <c r="FW7" s="320"/>
      <c r="FX7" s="371"/>
      <c r="FY7" s="54" t="s">
        <v>3</v>
      </c>
      <c r="FZ7" s="56"/>
      <c r="GA7" s="52">
        <v>60</v>
      </c>
      <c r="GB7" s="3">
        <v>10500</v>
      </c>
      <c r="GC7" s="112"/>
      <c r="GD7" s="319"/>
      <c r="GE7" s="320"/>
      <c r="GF7" s="371"/>
      <c r="GG7" s="54" t="s">
        <v>3</v>
      </c>
      <c r="GH7" s="56"/>
      <c r="GI7" s="52">
        <v>8</v>
      </c>
      <c r="GJ7" s="3">
        <v>2400</v>
      </c>
      <c r="GK7" s="112"/>
      <c r="GL7" s="319"/>
      <c r="GM7" s="320"/>
      <c r="GN7" s="371"/>
      <c r="GO7" s="54" t="s">
        <v>3</v>
      </c>
      <c r="GP7" s="56"/>
      <c r="GQ7" s="52">
        <v>11.6</v>
      </c>
      <c r="GR7" s="3">
        <v>2030</v>
      </c>
      <c r="GS7" s="112"/>
      <c r="GT7" s="319"/>
      <c r="GU7" s="320"/>
      <c r="GV7" s="371"/>
      <c r="GW7" s="54" t="s">
        <v>3</v>
      </c>
      <c r="GX7" s="56"/>
      <c r="GY7" s="52">
        <v>41.6</v>
      </c>
      <c r="GZ7" s="3">
        <v>7280</v>
      </c>
      <c r="HA7" s="112"/>
      <c r="HB7" s="319"/>
      <c r="HC7" s="320"/>
      <c r="HD7" s="371"/>
      <c r="HE7" s="54" t="s">
        <v>3</v>
      </c>
      <c r="HF7" s="56"/>
      <c r="HG7" s="52">
        <v>14.4</v>
      </c>
      <c r="HH7" s="3">
        <v>2520</v>
      </c>
      <c r="HI7" s="112"/>
      <c r="HJ7" s="319"/>
      <c r="HK7" s="320"/>
      <c r="HL7" s="371"/>
      <c r="HM7" s="54" t="s">
        <v>3</v>
      </c>
      <c r="HN7" s="56"/>
      <c r="HO7" s="52">
        <v>32</v>
      </c>
      <c r="HP7" s="3">
        <v>5600</v>
      </c>
    </row>
    <row r="9" spans="1:224" s="105" customFormat="1" x14ac:dyDescent="0.25">
      <c r="B9" s="107" t="s">
        <v>146</v>
      </c>
      <c r="F9" s="106"/>
      <c r="J9" s="107"/>
      <c r="N9" s="106"/>
    </row>
    <row r="10" spans="1:224" ht="15.75" thickBot="1" x14ac:dyDescent="0.3">
      <c r="B10" s="11" t="s">
        <v>584</v>
      </c>
      <c r="J10" s="11"/>
    </row>
    <row r="11" spans="1:224" s="172" customFormat="1" ht="19.5" thickBot="1" x14ac:dyDescent="0.35">
      <c r="A11" s="170"/>
      <c r="B11" s="399" t="s">
        <v>336</v>
      </c>
      <c r="C11" s="400"/>
      <c r="D11" s="400"/>
      <c r="E11" s="400"/>
      <c r="F11" s="400"/>
      <c r="G11" s="400"/>
      <c r="H11" s="401"/>
      <c r="I11" s="171"/>
      <c r="J11" s="399" t="s">
        <v>337</v>
      </c>
      <c r="K11" s="400"/>
      <c r="L11" s="400"/>
      <c r="M11" s="400"/>
      <c r="N11" s="400"/>
      <c r="O11" s="400"/>
      <c r="P11" s="401"/>
      <c r="R11" s="399" t="s">
        <v>344</v>
      </c>
      <c r="S11" s="400"/>
      <c r="T11" s="400"/>
      <c r="U11" s="400"/>
      <c r="V11" s="400"/>
      <c r="W11" s="400"/>
      <c r="X11" s="401"/>
      <c r="Z11" s="399" t="s">
        <v>348</v>
      </c>
      <c r="AA11" s="400"/>
      <c r="AB11" s="400"/>
      <c r="AC11" s="400"/>
      <c r="AD11" s="400"/>
      <c r="AE11" s="400"/>
      <c r="AF11" s="401"/>
      <c r="AH11" s="399" t="s">
        <v>357</v>
      </c>
      <c r="AI11" s="400"/>
      <c r="AJ11" s="400"/>
      <c r="AK11" s="400"/>
      <c r="AL11" s="400"/>
      <c r="AM11" s="400"/>
      <c r="AN11" s="401"/>
      <c r="AP11" s="399" t="s">
        <v>127</v>
      </c>
      <c r="AQ11" s="400"/>
      <c r="AR11" s="400"/>
      <c r="AS11" s="400"/>
      <c r="AT11" s="400"/>
      <c r="AU11" s="400"/>
      <c r="AV11" s="401"/>
      <c r="AX11" s="399" t="s">
        <v>356</v>
      </c>
      <c r="AY11" s="400"/>
      <c r="AZ11" s="400"/>
      <c r="BA11" s="400"/>
      <c r="BB11" s="400"/>
      <c r="BC11" s="400"/>
      <c r="BD11" s="401"/>
      <c r="BF11" s="399" t="s">
        <v>340</v>
      </c>
      <c r="BG11" s="400"/>
      <c r="BH11" s="400"/>
      <c r="BI11" s="400"/>
      <c r="BJ11" s="400"/>
      <c r="BK11" s="400"/>
      <c r="BL11" s="401"/>
      <c r="BN11" s="399" t="s">
        <v>113</v>
      </c>
      <c r="BO11" s="400"/>
      <c r="BP11" s="400"/>
      <c r="BQ11" s="400"/>
      <c r="BR11" s="400"/>
      <c r="BS11" s="400"/>
      <c r="BT11" s="401"/>
      <c r="BV11" s="399" t="s">
        <v>534</v>
      </c>
      <c r="BW11" s="400"/>
      <c r="BX11" s="400"/>
      <c r="BY11" s="400"/>
      <c r="BZ11" s="400"/>
      <c r="CA11" s="400"/>
      <c r="CB11" s="401"/>
      <c r="CD11" s="399" t="s">
        <v>89</v>
      </c>
      <c r="CE11" s="400"/>
      <c r="CF11" s="400"/>
      <c r="CG11" s="400"/>
      <c r="CH11" s="400"/>
      <c r="CI11" s="400"/>
      <c r="CJ11" s="401"/>
      <c r="CL11" s="399" t="s">
        <v>115</v>
      </c>
      <c r="CM11" s="400"/>
      <c r="CN11" s="400"/>
      <c r="CO11" s="400"/>
      <c r="CP11" s="400"/>
      <c r="CQ11" s="400"/>
      <c r="CR11" s="401"/>
      <c r="CT11" s="399" t="s">
        <v>535</v>
      </c>
      <c r="CU11" s="400"/>
      <c r="CV11" s="400"/>
      <c r="CW11" s="400"/>
      <c r="CX11" s="400"/>
      <c r="CY11" s="400"/>
      <c r="CZ11" s="401"/>
      <c r="DB11" s="399" t="s">
        <v>338</v>
      </c>
      <c r="DC11" s="400"/>
      <c r="DD11" s="400"/>
      <c r="DE11" s="400"/>
      <c r="DF11" s="400"/>
      <c r="DG11" s="400"/>
      <c r="DH11" s="401"/>
      <c r="DJ11" s="399" t="s">
        <v>539</v>
      </c>
      <c r="DK11" s="400"/>
      <c r="DL11" s="400"/>
      <c r="DM11" s="400"/>
      <c r="DN11" s="400"/>
      <c r="DO11" s="400"/>
      <c r="DP11" s="401"/>
      <c r="DR11" s="399" t="s">
        <v>540</v>
      </c>
      <c r="DS11" s="400"/>
      <c r="DT11" s="400"/>
      <c r="DU11" s="400"/>
      <c r="DV11" s="400"/>
      <c r="DW11" s="400"/>
      <c r="DX11" s="401"/>
      <c r="DZ11" s="399" t="s">
        <v>347</v>
      </c>
      <c r="EA11" s="400"/>
      <c r="EB11" s="400"/>
      <c r="EC11" s="400"/>
      <c r="ED11" s="400"/>
      <c r="EE11" s="400"/>
      <c r="EF11" s="401"/>
      <c r="EH11" s="399" t="s">
        <v>346</v>
      </c>
      <c r="EI11" s="400"/>
      <c r="EJ11" s="400"/>
      <c r="EK11" s="400"/>
      <c r="EL11" s="400"/>
      <c r="EM11" s="400"/>
      <c r="EN11" s="401"/>
      <c r="EP11" s="399" t="s">
        <v>542</v>
      </c>
      <c r="EQ11" s="400"/>
      <c r="ER11" s="400"/>
      <c r="ES11" s="400"/>
      <c r="ET11" s="400"/>
      <c r="EU11" s="400"/>
      <c r="EV11" s="401"/>
      <c r="EX11" s="399" t="s">
        <v>594</v>
      </c>
      <c r="EY11" s="400"/>
      <c r="EZ11" s="400"/>
      <c r="FA11" s="400"/>
      <c r="FB11" s="400"/>
      <c r="FC11" s="400"/>
      <c r="FD11" s="401"/>
      <c r="FF11" s="399" t="s">
        <v>114</v>
      </c>
      <c r="FG11" s="400"/>
      <c r="FH11" s="400"/>
      <c r="FI11" s="400"/>
      <c r="FJ11" s="400"/>
      <c r="FK11" s="400"/>
      <c r="FL11" s="401"/>
      <c r="FN11" s="399" t="s">
        <v>130</v>
      </c>
      <c r="FO11" s="400"/>
      <c r="FP11" s="400"/>
      <c r="FQ11" s="400"/>
      <c r="FR11" s="400"/>
      <c r="FS11" s="400"/>
      <c r="FT11" s="401"/>
      <c r="FV11" s="399" t="s">
        <v>595</v>
      </c>
      <c r="FW11" s="400"/>
      <c r="FX11" s="400"/>
      <c r="FY11" s="400"/>
      <c r="FZ11" s="400"/>
      <c r="GA11" s="400"/>
      <c r="GB11" s="401"/>
      <c r="GD11" s="399" t="s">
        <v>596</v>
      </c>
      <c r="GE11" s="400"/>
      <c r="GF11" s="400"/>
      <c r="GG11" s="400"/>
      <c r="GH11" s="400"/>
      <c r="GI11" s="400"/>
      <c r="GJ11" s="401"/>
      <c r="GL11" s="399" t="s">
        <v>597</v>
      </c>
      <c r="GM11" s="400"/>
      <c r="GN11" s="400"/>
      <c r="GO11" s="400"/>
      <c r="GP11" s="400"/>
      <c r="GQ11" s="400"/>
      <c r="GR11" s="401"/>
      <c r="GT11" s="399" t="s">
        <v>598</v>
      </c>
      <c r="GU11" s="400"/>
      <c r="GV11" s="400"/>
      <c r="GW11" s="400"/>
      <c r="GX11" s="400"/>
      <c r="GY11" s="400"/>
      <c r="GZ11" s="401"/>
      <c r="HB11" s="399" t="s">
        <v>599</v>
      </c>
      <c r="HC11" s="400"/>
      <c r="HD11" s="400"/>
      <c r="HE11" s="400"/>
      <c r="HF11" s="400"/>
      <c r="HG11" s="400"/>
      <c r="HH11" s="401"/>
      <c r="HJ11" s="402"/>
      <c r="HK11" s="402"/>
      <c r="HL11" s="402"/>
      <c r="HM11" s="402"/>
      <c r="HN11" s="402"/>
      <c r="HO11" s="402"/>
      <c r="HP11" s="402"/>
    </row>
    <row r="12" spans="1:224" s="44" customFormat="1" ht="72" customHeight="1" thickBot="1" x14ac:dyDescent="0.3">
      <c r="B12" s="291" t="s">
        <v>0</v>
      </c>
      <c r="C12" s="296"/>
      <c r="D12" s="280" t="s">
        <v>11</v>
      </c>
      <c r="E12" s="292"/>
      <c r="F12" s="42" t="s">
        <v>23</v>
      </c>
      <c r="G12" s="42" t="s">
        <v>10</v>
      </c>
      <c r="H12" s="48" t="s">
        <v>91</v>
      </c>
      <c r="I12" s="150"/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291" t="s">
        <v>0</v>
      </c>
      <c r="BO12" s="296"/>
      <c r="BP12" s="280" t="s">
        <v>11</v>
      </c>
      <c r="BQ12" s="292"/>
      <c r="BR12" s="42" t="s">
        <v>23</v>
      </c>
      <c r="BS12" s="42" t="s">
        <v>10</v>
      </c>
      <c r="BT12" s="48" t="s">
        <v>91</v>
      </c>
      <c r="BV12" s="291" t="s">
        <v>0</v>
      </c>
      <c r="BW12" s="296"/>
      <c r="BX12" s="280" t="s">
        <v>11</v>
      </c>
      <c r="BY12" s="292"/>
      <c r="BZ12" s="42" t="s">
        <v>23</v>
      </c>
      <c r="CA12" s="42" t="s">
        <v>10</v>
      </c>
      <c r="CB12" s="48" t="s">
        <v>91</v>
      </c>
      <c r="CD12" s="291" t="s">
        <v>0</v>
      </c>
      <c r="CE12" s="296"/>
      <c r="CF12" s="280" t="s">
        <v>11</v>
      </c>
      <c r="CG12" s="292"/>
      <c r="CH12" s="42" t="s">
        <v>23</v>
      </c>
      <c r="CI12" s="42" t="s">
        <v>10</v>
      </c>
      <c r="CJ12" s="48" t="s">
        <v>91</v>
      </c>
      <c r="CL12" s="291" t="s">
        <v>0</v>
      </c>
      <c r="CM12" s="296"/>
      <c r="CN12" s="280" t="s">
        <v>11</v>
      </c>
      <c r="CO12" s="292"/>
      <c r="CP12" s="42" t="s">
        <v>23</v>
      </c>
      <c r="CQ12" s="42" t="s">
        <v>10</v>
      </c>
      <c r="CR12" s="48" t="s">
        <v>91</v>
      </c>
      <c r="CT12" s="291" t="s">
        <v>0</v>
      </c>
      <c r="CU12" s="296"/>
      <c r="CV12" s="280" t="s">
        <v>11</v>
      </c>
      <c r="CW12" s="292"/>
      <c r="CX12" s="42" t="s">
        <v>23</v>
      </c>
      <c r="CY12" s="42" t="s">
        <v>10</v>
      </c>
      <c r="CZ12" s="48" t="s">
        <v>91</v>
      </c>
      <c r="DB12" s="291" t="s">
        <v>0</v>
      </c>
      <c r="DC12" s="296"/>
      <c r="DD12" s="280" t="s">
        <v>11</v>
      </c>
      <c r="DE12" s="292"/>
      <c r="DF12" s="42" t="s">
        <v>23</v>
      </c>
      <c r="DG12" s="42" t="s">
        <v>10</v>
      </c>
      <c r="DH12" s="48" t="s">
        <v>91</v>
      </c>
      <c r="DJ12" s="291" t="s">
        <v>0</v>
      </c>
      <c r="DK12" s="296"/>
      <c r="DL12" s="280" t="s">
        <v>11</v>
      </c>
      <c r="DM12" s="292"/>
      <c r="DN12" s="42" t="s">
        <v>23</v>
      </c>
      <c r="DO12" s="42" t="s">
        <v>10</v>
      </c>
      <c r="DP12" s="48" t="s">
        <v>91</v>
      </c>
      <c r="DR12" s="291" t="s">
        <v>0</v>
      </c>
      <c r="DS12" s="296"/>
      <c r="DT12" s="280" t="s">
        <v>11</v>
      </c>
      <c r="DU12" s="292"/>
      <c r="DV12" s="42" t="s">
        <v>23</v>
      </c>
      <c r="DW12" s="42" t="s">
        <v>10</v>
      </c>
      <c r="DX12" s="48" t="s">
        <v>91</v>
      </c>
      <c r="DZ12" s="291" t="s">
        <v>0</v>
      </c>
      <c r="EA12" s="296"/>
      <c r="EB12" s="280" t="s">
        <v>11</v>
      </c>
      <c r="EC12" s="292"/>
      <c r="ED12" s="42" t="s">
        <v>23</v>
      </c>
      <c r="EE12" s="42" t="s">
        <v>10</v>
      </c>
      <c r="EF12" s="48" t="s">
        <v>91</v>
      </c>
      <c r="EH12" s="291" t="s">
        <v>0</v>
      </c>
      <c r="EI12" s="296"/>
      <c r="EJ12" s="280" t="s">
        <v>11</v>
      </c>
      <c r="EK12" s="292"/>
      <c r="EL12" s="42" t="s">
        <v>23</v>
      </c>
      <c r="EM12" s="42" t="s">
        <v>10</v>
      </c>
      <c r="EN12" s="48" t="s">
        <v>91</v>
      </c>
      <c r="EP12" s="291" t="s">
        <v>0</v>
      </c>
      <c r="EQ12" s="296"/>
      <c r="ER12" s="280" t="s">
        <v>11</v>
      </c>
      <c r="ES12" s="292"/>
      <c r="ET12" s="42" t="s">
        <v>23</v>
      </c>
      <c r="EU12" s="42" t="s">
        <v>10</v>
      </c>
      <c r="EV12" s="48" t="s">
        <v>91</v>
      </c>
      <c r="EX12" s="291" t="s">
        <v>0</v>
      </c>
      <c r="EY12" s="296"/>
      <c r="EZ12" s="280" t="s">
        <v>11</v>
      </c>
      <c r="FA12" s="292"/>
      <c r="FB12" s="42" t="s">
        <v>23</v>
      </c>
      <c r="FC12" s="42" t="s">
        <v>10</v>
      </c>
      <c r="FD12" s="48" t="s">
        <v>91</v>
      </c>
      <c r="FF12" s="291" t="s">
        <v>0</v>
      </c>
      <c r="FG12" s="296"/>
      <c r="FH12" s="280" t="s">
        <v>11</v>
      </c>
      <c r="FI12" s="292"/>
      <c r="FJ12" s="42" t="s">
        <v>23</v>
      </c>
      <c r="FK12" s="42" t="s">
        <v>10</v>
      </c>
      <c r="FL12" s="48" t="s">
        <v>91</v>
      </c>
      <c r="FN12" s="291" t="s">
        <v>0</v>
      </c>
      <c r="FO12" s="296"/>
      <c r="FP12" s="280" t="s">
        <v>11</v>
      </c>
      <c r="FQ12" s="292"/>
      <c r="FR12" s="42" t="s">
        <v>23</v>
      </c>
      <c r="FS12" s="42" t="s">
        <v>10</v>
      </c>
      <c r="FT12" s="48" t="s">
        <v>91</v>
      </c>
      <c r="FV12" s="291" t="s">
        <v>0</v>
      </c>
      <c r="FW12" s="296"/>
      <c r="FX12" s="280" t="s">
        <v>11</v>
      </c>
      <c r="FY12" s="292"/>
      <c r="FZ12" s="42" t="s">
        <v>23</v>
      </c>
      <c r="GA12" s="42" t="s">
        <v>10</v>
      </c>
      <c r="GB12" s="48" t="s">
        <v>91</v>
      </c>
      <c r="GD12" s="291" t="s">
        <v>0</v>
      </c>
      <c r="GE12" s="296"/>
      <c r="GF12" s="280" t="s">
        <v>11</v>
      </c>
      <c r="GG12" s="292"/>
      <c r="GH12" s="42" t="s">
        <v>23</v>
      </c>
      <c r="GI12" s="42" t="s">
        <v>10</v>
      </c>
      <c r="GJ12" s="48" t="s">
        <v>91</v>
      </c>
      <c r="GL12" s="291" t="s">
        <v>0</v>
      </c>
      <c r="GM12" s="296"/>
      <c r="GN12" s="280" t="s">
        <v>11</v>
      </c>
      <c r="GO12" s="292"/>
      <c r="GP12" s="42" t="s">
        <v>23</v>
      </c>
      <c r="GQ12" s="42" t="s">
        <v>10</v>
      </c>
      <c r="GR12" s="48" t="s">
        <v>91</v>
      </c>
      <c r="GT12" s="291" t="s">
        <v>0</v>
      </c>
      <c r="GU12" s="296"/>
      <c r="GV12" s="280" t="s">
        <v>11</v>
      </c>
      <c r="GW12" s="292"/>
      <c r="GX12" s="42" t="s">
        <v>23</v>
      </c>
      <c r="GY12" s="42" t="s">
        <v>10</v>
      </c>
      <c r="GZ12" s="48" t="s">
        <v>91</v>
      </c>
      <c r="HB12" s="291" t="s">
        <v>0</v>
      </c>
      <c r="HC12" s="296"/>
      <c r="HD12" s="280" t="s">
        <v>11</v>
      </c>
      <c r="HE12" s="292"/>
      <c r="HF12" s="42" t="s">
        <v>23</v>
      </c>
      <c r="HG12" s="42" t="s">
        <v>10</v>
      </c>
      <c r="HH12" s="48" t="s">
        <v>91</v>
      </c>
      <c r="HJ12" s="375"/>
      <c r="HK12" s="375"/>
      <c r="HL12" s="375"/>
      <c r="HM12" s="375"/>
      <c r="HN12" s="123"/>
      <c r="HO12" s="123"/>
      <c r="HP12" s="123"/>
    </row>
    <row r="13" spans="1:224" ht="15" customHeight="1" x14ac:dyDescent="0.25">
      <c r="A13" s="13"/>
      <c r="B13" s="359" t="s">
        <v>2</v>
      </c>
      <c r="C13" s="367"/>
      <c r="D13" s="273" t="s">
        <v>585</v>
      </c>
      <c r="E13" s="15" t="s">
        <v>4</v>
      </c>
      <c r="F13" s="16">
        <v>70</v>
      </c>
      <c r="G13" s="152">
        <f>F13*5</f>
        <v>350</v>
      </c>
      <c r="H13" s="283" t="s">
        <v>376</v>
      </c>
      <c r="I13" s="125"/>
      <c r="J13" s="359" t="s">
        <v>2</v>
      </c>
      <c r="K13" s="367"/>
      <c r="L13" s="273" t="s">
        <v>585</v>
      </c>
      <c r="M13" s="15" t="s">
        <v>4</v>
      </c>
      <c r="N13" s="16">
        <v>120</v>
      </c>
      <c r="O13" s="19">
        <f>N13*5</f>
        <v>600</v>
      </c>
      <c r="P13" s="283" t="s">
        <v>376</v>
      </c>
      <c r="R13" s="359" t="s">
        <v>2</v>
      </c>
      <c r="S13" s="367"/>
      <c r="T13" s="273" t="s">
        <v>585</v>
      </c>
      <c r="U13" s="15" t="s">
        <v>4</v>
      </c>
      <c r="V13" s="16">
        <v>16</v>
      </c>
      <c r="W13" s="152">
        <f>V13*5</f>
        <v>80</v>
      </c>
      <c r="X13" s="388" t="s">
        <v>236</v>
      </c>
      <c r="Z13" s="359" t="s">
        <v>2</v>
      </c>
      <c r="AA13" s="367"/>
      <c r="AB13" s="273" t="s">
        <v>585</v>
      </c>
      <c r="AC13" s="15" t="s">
        <v>4</v>
      </c>
      <c r="AD13" s="16">
        <v>3</v>
      </c>
      <c r="AE13" s="19">
        <f>AD13*5</f>
        <v>15</v>
      </c>
      <c r="AF13" s="283" t="s">
        <v>589</v>
      </c>
      <c r="AH13" s="380" t="s">
        <v>9</v>
      </c>
      <c r="AI13" s="406"/>
      <c r="AJ13" s="273" t="s">
        <v>585</v>
      </c>
      <c r="AK13" s="15" t="s">
        <v>4</v>
      </c>
      <c r="AL13" s="16">
        <v>5</v>
      </c>
      <c r="AM13" s="19">
        <f>AL13*125</f>
        <v>625</v>
      </c>
      <c r="AN13" s="283" t="s">
        <v>530</v>
      </c>
      <c r="AP13" s="359" t="s">
        <v>2</v>
      </c>
      <c r="AQ13" s="367"/>
      <c r="AR13" s="273" t="s">
        <v>585</v>
      </c>
      <c r="AS13" s="15" t="s">
        <v>4</v>
      </c>
      <c r="AT13" s="16">
        <v>20</v>
      </c>
      <c r="AU13" s="19">
        <f>AT13*5</f>
        <v>100</v>
      </c>
      <c r="AV13" s="283" t="s">
        <v>156</v>
      </c>
      <c r="AX13" s="359" t="s">
        <v>2</v>
      </c>
      <c r="AY13" s="367"/>
      <c r="AZ13" s="273" t="s">
        <v>585</v>
      </c>
      <c r="BA13" s="15" t="s">
        <v>4</v>
      </c>
      <c r="BB13" s="16">
        <v>3.5</v>
      </c>
      <c r="BC13" s="19">
        <f>BB13*5</f>
        <v>17.5</v>
      </c>
      <c r="BD13" s="283" t="s">
        <v>426</v>
      </c>
      <c r="BF13" s="359" t="s">
        <v>2</v>
      </c>
      <c r="BG13" s="367"/>
      <c r="BH13" s="273" t="s">
        <v>585</v>
      </c>
      <c r="BI13" s="15" t="s">
        <v>4</v>
      </c>
      <c r="BJ13" s="16">
        <v>96</v>
      </c>
      <c r="BK13" s="19">
        <f>BJ13*5</f>
        <v>480</v>
      </c>
      <c r="BL13" s="283" t="s">
        <v>430</v>
      </c>
      <c r="BN13" s="380" t="s">
        <v>9</v>
      </c>
      <c r="BO13" s="406"/>
      <c r="BP13" s="412" t="s">
        <v>585</v>
      </c>
      <c r="BQ13" s="173" t="s">
        <v>4</v>
      </c>
      <c r="BR13" s="151">
        <v>0.3</v>
      </c>
      <c r="BS13" s="152">
        <f>SUM(BR13*125)</f>
        <v>37.5</v>
      </c>
      <c r="BT13" s="388" t="s">
        <v>161</v>
      </c>
      <c r="BV13" s="359" t="s">
        <v>2</v>
      </c>
      <c r="BW13" s="367"/>
      <c r="BX13" s="273" t="s">
        <v>585</v>
      </c>
      <c r="BY13" s="15" t="s">
        <v>4</v>
      </c>
      <c r="BZ13" s="16">
        <v>4.5</v>
      </c>
      <c r="CA13" s="19">
        <f t="shared" ref="CA13:CA18" si="0">BZ13*5</f>
        <v>22.5</v>
      </c>
      <c r="CB13" s="283" t="s">
        <v>590</v>
      </c>
      <c r="CD13" s="359" t="s">
        <v>2</v>
      </c>
      <c r="CE13" s="367"/>
      <c r="CF13" s="273" t="s">
        <v>585</v>
      </c>
      <c r="CG13" s="15" t="s">
        <v>4</v>
      </c>
      <c r="CH13" s="16">
        <v>9.6999999999999993</v>
      </c>
      <c r="CI13" s="19">
        <f>CH13*5</f>
        <v>48.5</v>
      </c>
      <c r="CJ13" s="283" t="s">
        <v>591</v>
      </c>
      <c r="CL13" s="359" t="s">
        <v>2</v>
      </c>
      <c r="CM13" s="367"/>
      <c r="CN13" s="412" t="s">
        <v>585</v>
      </c>
      <c r="CO13" s="173" t="s">
        <v>4</v>
      </c>
      <c r="CP13" s="151">
        <v>21</v>
      </c>
      <c r="CQ13" s="152">
        <f>SUM(CP13*5)</f>
        <v>105</v>
      </c>
      <c r="CR13" s="388" t="s">
        <v>196</v>
      </c>
      <c r="CT13" s="380" t="s">
        <v>9</v>
      </c>
      <c r="CU13" s="406"/>
      <c r="CV13" s="412" t="s">
        <v>585</v>
      </c>
      <c r="CW13" s="173" t="s">
        <v>4</v>
      </c>
      <c r="CX13" s="151">
        <v>7.5</v>
      </c>
      <c r="CY13" s="152">
        <f>CX13*125</f>
        <v>937.5</v>
      </c>
      <c r="CZ13" s="424" t="s">
        <v>157</v>
      </c>
      <c r="DB13" s="359" t="s">
        <v>2</v>
      </c>
      <c r="DC13" s="367"/>
      <c r="DD13" s="273" t="s">
        <v>585</v>
      </c>
      <c r="DE13" s="15" t="s">
        <v>4</v>
      </c>
      <c r="DF13" s="16">
        <v>25</v>
      </c>
      <c r="DG13" s="19">
        <f t="shared" ref="DG13:DG19" si="1">DF13*5</f>
        <v>125</v>
      </c>
      <c r="DH13" s="283" t="s">
        <v>504</v>
      </c>
      <c r="DJ13" s="359" t="s">
        <v>2</v>
      </c>
      <c r="DK13" s="367"/>
      <c r="DL13" s="273" t="s">
        <v>585</v>
      </c>
      <c r="DM13" s="15" t="s">
        <v>4</v>
      </c>
      <c r="DN13" s="16">
        <v>6.5</v>
      </c>
      <c r="DO13" s="19">
        <f t="shared" ref="DO13:DO19" si="2">DN13*5</f>
        <v>32.5</v>
      </c>
      <c r="DP13" s="283" t="s">
        <v>589</v>
      </c>
      <c r="DR13" s="359" t="s">
        <v>2</v>
      </c>
      <c r="DS13" s="367"/>
      <c r="DT13" s="273" t="s">
        <v>585</v>
      </c>
      <c r="DU13" s="15" t="s">
        <v>4</v>
      </c>
      <c r="DV13" s="16">
        <v>5.6</v>
      </c>
      <c r="DW13" s="19">
        <f t="shared" ref="DW13:DW19" si="3">DV13*5</f>
        <v>28</v>
      </c>
      <c r="DX13" s="283" t="s">
        <v>592</v>
      </c>
      <c r="DZ13" s="359" t="s">
        <v>2</v>
      </c>
      <c r="EA13" s="367"/>
      <c r="EB13" s="273" t="s">
        <v>585</v>
      </c>
      <c r="EC13" s="15" t="s">
        <v>4</v>
      </c>
      <c r="ED13" s="16">
        <v>49</v>
      </c>
      <c r="EE13" s="19">
        <f t="shared" ref="EE13:EE19" si="4">ED13*5</f>
        <v>245</v>
      </c>
      <c r="EF13" s="283" t="s">
        <v>593</v>
      </c>
      <c r="EH13" s="359" t="s">
        <v>2</v>
      </c>
      <c r="EI13" s="367"/>
      <c r="EJ13" s="273" t="s">
        <v>585</v>
      </c>
      <c r="EK13" s="15" t="s">
        <v>4</v>
      </c>
      <c r="EL13" s="16">
        <v>121</v>
      </c>
      <c r="EM13" s="19">
        <f t="shared" ref="EM13:EM19" si="5">EL13*5</f>
        <v>605</v>
      </c>
      <c r="EN13" s="283" t="s">
        <v>279</v>
      </c>
      <c r="EP13" s="359" t="s">
        <v>2</v>
      </c>
      <c r="EQ13" s="367"/>
      <c r="ER13" s="412" t="s">
        <v>585</v>
      </c>
      <c r="ES13" s="173" t="s">
        <v>4</v>
      </c>
      <c r="ET13" s="151">
        <v>15.5</v>
      </c>
      <c r="EU13" s="19">
        <f t="shared" ref="EU13:EU19" si="6">ET13*5</f>
        <v>77.5</v>
      </c>
      <c r="EV13" s="388" t="s">
        <v>279</v>
      </c>
      <c r="EX13" s="359" t="s">
        <v>2</v>
      </c>
      <c r="EY13" s="367"/>
      <c r="EZ13" s="412" t="s">
        <v>585</v>
      </c>
      <c r="FA13" s="173" t="s">
        <v>4</v>
      </c>
      <c r="FB13" s="151">
        <v>25</v>
      </c>
      <c r="FC13" s="19">
        <f>FB13*5</f>
        <v>125</v>
      </c>
      <c r="FD13" s="388" t="s">
        <v>196</v>
      </c>
      <c r="FF13" s="359" t="s">
        <v>2</v>
      </c>
      <c r="FG13" s="367"/>
      <c r="FH13" s="412" t="s">
        <v>585</v>
      </c>
      <c r="FI13" s="173" t="s">
        <v>4</v>
      </c>
      <c r="FJ13" s="151">
        <v>4</v>
      </c>
      <c r="FK13" s="19">
        <f>FJ13*5</f>
        <v>20</v>
      </c>
      <c r="FL13" s="388" t="s">
        <v>600</v>
      </c>
      <c r="FN13" s="359" t="s">
        <v>2</v>
      </c>
      <c r="FO13" s="367"/>
      <c r="FP13" s="412" t="s">
        <v>585</v>
      </c>
      <c r="FQ13" s="162" t="s">
        <v>4</v>
      </c>
      <c r="FR13" s="139"/>
      <c r="FS13" s="140"/>
      <c r="FT13" s="390"/>
      <c r="FV13" s="380" t="s">
        <v>9</v>
      </c>
      <c r="FW13" s="406"/>
      <c r="FX13" s="393" t="s">
        <v>585</v>
      </c>
      <c r="FY13" s="162" t="s">
        <v>4</v>
      </c>
      <c r="FZ13" s="139"/>
      <c r="GA13" s="140"/>
      <c r="GB13" s="390"/>
      <c r="GD13" s="380" t="s">
        <v>9</v>
      </c>
      <c r="GE13" s="406"/>
      <c r="GF13" s="393" t="s">
        <v>585</v>
      </c>
      <c r="GG13" s="162" t="s">
        <v>4</v>
      </c>
      <c r="GH13" s="139"/>
      <c r="GI13" s="140"/>
      <c r="GJ13" s="390"/>
      <c r="GL13" s="359" t="s">
        <v>2</v>
      </c>
      <c r="GM13" s="367"/>
      <c r="GN13" s="393" t="s">
        <v>585</v>
      </c>
      <c r="GO13" s="162" t="s">
        <v>4</v>
      </c>
      <c r="GP13" s="139"/>
      <c r="GQ13" s="140"/>
      <c r="GR13" s="390"/>
      <c r="GT13" s="359" t="s">
        <v>2</v>
      </c>
      <c r="GU13" s="367"/>
      <c r="GV13" s="393" t="s">
        <v>585</v>
      </c>
      <c r="GW13" s="162" t="s">
        <v>4</v>
      </c>
      <c r="GX13" s="139"/>
      <c r="GY13" s="140"/>
      <c r="GZ13" s="390"/>
      <c r="HB13" s="380" t="s">
        <v>9</v>
      </c>
      <c r="HC13" s="406"/>
      <c r="HD13" s="393" t="s">
        <v>585</v>
      </c>
      <c r="HE13" s="162" t="s">
        <v>4</v>
      </c>
      <c r="HF13" s="139"/>
      <c r="HG13" s="140"/>
      <c r="HH13" s="390"/>
      <c r="HJ13" s="384"/>
      <c r="HK13" s="384"/>
      <c r="HL13" s="384"/>
      <c r="HM13" s="96"/>
      <c r="HN13" s="96"/>
      <c r="HO13" s="124"/>
      <c r="HP13" s="382"/>
    </row>
    <row r="14" spans="1:224" ht="15" customHeight="1" x14ac:dyDescent="0.25">
      <c r="A14" s="13"/>
      <c r="B14" s="361"/>
      <c r="C14" s="368"/>
      <c r="D14" s="274"/>
      <c r="E14" s="21" t="s">
        <v>5</v>
      </c>
      <c r="F14" s="83">
        <v>70</v>
      </c>
      <c r="G14" s="154">
        <f t="shared" ref="G14:G40" si="7">F14*5</f>
        <v>350</v>
      </c>
      <c r="H14" s="283"/>
      <c r="I14" s="125"/>
      <c r="J14" s="361"/>
      <c r="K14" s="368"/>
      <c r="L14" s="274"/>
      <c r="M14" s="21" t="s">
        <v>5</v>
      </c>
      <c r="N14" s="83">
        <v>120</v>
      </c>
      <c r="O14" s="25">
        <f t="shared" ref="O14:O40" si="8">N14*5</f>
        <v>600</v>
      </c>
      <c r="P14" s="283"/>
      <c r="R14" s="361"/>
      <c r="S14" s="368"/>
      <c r="T14" s="274"/>
      <c r="U14" s="21" t="s">
        <v>5</v>
      </c>
      <c r="V14" s="83">
        <v>16</v>
      </c>
      <c r="W14" s="154">
        <f t="shared" ref="W14:W20" si="9">V14*5</f>
        <v>80</v>
      </c>
      <c r="X14" s="388"/>
      <c r="Z14" s="361"/>
      <c r="AA14" s="368"/>
      <c r="AB14" s="274"/>
      <c r="AC14" s="21" t="s">
        <v>5</v>
      </c>
      <c r="AD14" s="83">
        <v>3</v>
      </c>
      <c r="AE14" s="25">
        <f t="shared" ref="AE14:AE19" si="10">AD14*5</f>
        <v>15</v>
      </c>
      <c r="AF14" s="283"/>
      <c r="AH14" s="376"/>
      <c r="AI14" s="407"/>
      <c r="AJ14" s="274"/>
      <c r="AK14" s="21" t="s">
        <v>5</v>
      </c>
      <c r="AL14" s="83">
        <v>5</v>
      </c>
      <c r="AM14" s="25">
        <f>AL14*125</f>
        <v>625</v>
      </c>
      <c r="AN14" s="283"/>
      <c r="AP14" s="361"/>
      <c r="AQ14" s="368"/>
      <c r="AR14" s="274"/>
      <c r="AS14" s="21" t="s">
        <v>5</v>
      </c>
      <c r="AT14" s="83">
        <v>20</v>
      </c>
      <c r="AU14" s="25">
        <f t="shared" ref="AU14:AU20" si="11">AT14*5</f>
        <v>100</v>
      </c>
      <c r="AV14" s="283"/>
      <c r="AX14" s="361"/>
      <c r="AY14" s="368"/>
      <c r="AZ14" s="274"/>
      <c r="BA14" s="21" t="s">
        <v>5</v>
      </c>
      <c r="BB14" s="83">
        <v>3.5</v>
      </c>
      <c r="BC14" s="25">
        <f>BB14*5</f>
        <v>17.5</v>
      </c>
      <c r="BD14" s="283"/>
      <c r="BF14" s="361"/>
      <c r="BG14" s="368"/>
      <c r="BH14" s="274"/>
      <c r="BI14" s="21" t="s">
        <v>5</v>
      </c>
      <c r="BJ14" s="83">
        <v>96</v>
      </c>
      <c r="BK14" s="25">
        <f t="shared" ref="BK14:BK20" si="12">BJ14*5</f>
        <v>480</v>
      </c>
      <c r="BL14" s="283"/>
      <c r="BN14" s="376"/>
      <c r="BO14" s="407"/>
      <c r="BP14" s="413"/>
      <c r="BQ14" s="165" t="s">
        <v>5</v>
      </c>
      <c r="BR14" s="153">
        <v>0.3</v>
      </c>
      <c r="BS14" s="154">
        <f t="shared" ref="BS14:BS40" si="13">SUM(BR14*125)</f>
        <v>37.5</v>
      </c>
      <c r="BT14" s="388"/>
      <c r="BV14" s="361"/>
      <c r="BW14" s="368"/>
      <c r="BX14" s="274"/>
      <c r="BY14" s="21" t="s">
        <v>5</v>
      </c>
      <c r="BZ14" s="83">
        <v>4.5</v>
      </c>
      <c r="CA14" s="25">
        <f t="shared" si="0"/>
        <v>22.5</v>
      </c>
      <c r="CB14" s="283"/>
      <c r="CD14" s="361"/>
      <c r="CE14" s="368"/>
      <c r="CF14" s="274"/>
      <c r="CG14" s="21" t="s">
        <v>5</v>
      </c>
      <c r="CH14" s="83">
        <v>9.6999999999999993</v>
      </c>
      <c r="CI14" s="25">
        <f>CH14*5</f>
        <v>48.5</v>
      </c>
      <c r="CJ14" s="283"/>
      <c r="CL14" s="361"/>
      <c r="CM14" s="368"/>
      <c r="CN14" s="413"/>
      <c r="CO14" s="165" t="s">
        <v>5</v>
      </c>
      <c r="CP14" s="153">
        <v>21</v>
      </c>
      <c r="CQ14" s="154">
        <f>SUM(CP14*5)</f>
        <v>105</v>
      </c>
      <c r="CR14" s="388"/>
      <c r="CT14" s="376"/>
      <c r="CU14" s="407"/>
      <c r="CV14" s="413"/>
      <c r="CW14" s="165" t="s">
        <v>5</v>
      </c>
      <c r="CX14" s="153">
        <v>7.5</v>
      </c>
      <c r="CY14" s="154">
        <f>CX14*125</f>
        <v>937.5</v>
      </c>
      <c r="CZ14" s="388"/>
      <c r="DB14" s="361"/>
      <c r="DC14" s="368"/>
      <c r="DD14" s="274"/>
      <c r="DE14" s="21" t="s">
        <v>5</v>
      </c>
      <c r="DF14" s="83">
        <v>25</v>
      </c>
      <c r="DG14" s="25">
        <f t="shared" si="1"/>
        <v>125</v>
      </c>
      <c r="DH14" s="283"/>
      <c r="DJ14" s="361"/>
      <c r="DK14" s="368"/>
      <c r="DL14" s="274"/>
      <c r="DM14" s="21" t="s">
        <v>5</v>
      </c>
      <c r="DN14" s="83">
        <v>6.5</v>
      </c>
      <c r="DO14" s="25">
        <f t="shared" si="2"/>
        <v>32.5</v>
      </c>
      <c r="DP14" s="283"/>
      <c r="DR14" s="361"/>
      <c r="DS14" s="368"/>
      <c r="DT14" s="274"/>
      <c r="DU14" s="21" t="s">
        <v>5</v>
      </c>
      <c r="DV14" s="83">
        <v>5.6</v>
      </c>
      <c r="DW14" s="25">
        <f t="shared" si="3"/>
        <v>28</v>
      </c>
      <c r="DX14" s="283"/>
      <c r="DZ14" s="361"/>
      <c r="EA14" s="368"/>
      <c r="EB14" s="274"/>
      <c r="EC14" s="21" t="s">
        <v>5</v>
      </c>
      <c r="ED14" s="83">
        <v>49</v>
      </c>
      <c r="EE14" s="25">
        <f t="shared" si="4"/>
        <v>245</v>
      </c>
      <c r="EF14" s="283"/>
      <c r="EH14" s="361"/>
      <c r="EI14" s="368"/>
      <c r="EJ14" s="274"/>
      <c r="EK14" s="21" t="s">
        <v>5</v>
      </c>
      <c r="EL14" s="83">
        <v>121</v>
      </c>
      <c r="EM14" s="25">
        <f t="shared" si="5"/>
        <v>605</v>
      </c>
      <c r="EN14" s="283"/>
      <c r="EP14" s="361"/>
      <c r="EQ14" s="368"/>
      <c r="ER14" s="413"/>
      <c r="ES14" s="165" t="s">
        <v>5</v>
      </c>
      <c r="ET14" s="153">
        <v>15.5</v>
      </c>
      <c r="EU14" s="25">
        <f t="shared" si="6"/>
        <v>77.5</v>
      </c>
      <c r="EV14" s="388"/>
      <c r="EX14" s="361"/>
      <c r="EY14" s="368"/>
      <c r="EZ14" s="413"/>
      <c r="FA14" s="165" t="s">
        <v>5</v>
      </c>
      <c r="FB14" s="153">
        <v>25</v>
      </c>
      <c r="FC14" s="25">
        <f>FB14*5</f>
        <v>125</v>
      </c>
      <c r="FD14" s="388"/>
      <c r="FF14" s="361"/>
      <c r="FG14" s="368"/>
      <c r="FH14" s="413"/>
      <c r="FI14" s="165" t="s">
        <v>5</v>
      </c>
      <c r="FJ14" s="153">
        <v>4</v>
      </c>
      <c r="FK14" s="25">
        <f>FJ14*5</f>
        <v>20</v>
      </c>
      <c r="FL14" s="388"/>
      <c r="FN14" s="361"/>
      <c r="FO14" s="368"/>
      <c r="FP14" s="413"/>
      <c r="FQ14" s="160" t="s">
        <v>5</v>
      </c>
      <c r="FR14" s="141"/>
      <c r="FS14" s="142"/>
      <c r="FT14" s="390"/>
      <c r="FV14" s="376"/>
      <c r="FW14" s="407"/>
      <c r="FX14" s="394"/>
      <c r="FY14" s="160" t="s">
        <v>5</v>
      </c>
      <c r="FZ14" s="141"/>
      <c r="GA14" s="142"/>
      <c r="GB14" s="390"/>
      <c r="GD14" s="376"/>
      <c r="GE14" s="407"/>
      <c r="GF14" s="394"/>
      <c r="GG14" s="160" t="s">
        <v>5</v>
      </c>
      <c r="GH14" s="141"/>
      <c r="GI14" s="142"/>
      <c r="GJ14" s="390"/>
      <c r="GL14" s="361"/>
      <c r="GM14" s="368"/>
      <c r="GN14" s="394"/>
      <c r="GO14" s="160" t="s">
        <v>5</v>
      </c>
      <c r="GP14" s="141"/>
      <c r="GQ14" s="142"/>
      <c r="GR14" s="390"/>
      <c r="GT14" s="361"/>
      <c r="GU14" s="368"/>
      <c r="GV14" s="394"/>
      <c r="GW14" s="160" t="s">
        <v>5</v>
      </c>
      <c r="GX14" s="141"/>
      <c r="GY14" s="142"/>
      <c r="GZ14" s="390"/>
      <c r="HB14" s="376"/>
      <c r="HC14" s="407"/>
      <c r="HD14" s="394"/>
      <c r="HE14" s="160" t="s">
        <v>5</v>
      </c>
      <c r="HF14" s="141"/>
      <c r="HG14" s="142"/>
      <c r="HH14" s="390"/>
      <c r="HJ14" s="384"/>
      <c r="HK14" s="384"/>
      <c r="HL14" s="384"/>
      <c r="HM14" s="96"/>
      <c r="HN14" s="96"/>
      <c r="HO14" s="124"/>
      <c r="HP14" s="382"/>
    </row>
    <row r="15" spans="1:224" ht="15" customHeight="1" x14ac:dyDescent="0.25">
      <c r="A15" s="13"/>
      <c r="B15" s="361"/>
      <c r="C15" s="368"/>
      <c r="D15" s="274"/>
      <c r="E15" s="21" t="s">
        <v>6</v>
      </c>
      <c r="F15" s="16">
        <v>70</v>
      </c>
      <c r="G15" s="154">
        <f t="shared" si="7"/>
        <v>350</v>
      </c>
      <c r="H15" s="283"/>
      <c r="I15" s="125"/>
      <c r="J15" s="361"/>
      <c r="K15" s="368"/>
      <c r="L15" s="274"/>
      <c r="M15" s="21" t="s">
        <v>6</v>
      </c>
      <c r="N15" s="16">
        <v>120</v>
      </c>
      <c r="O15" s="25">
        <f t="shared" si="8"/>
        <v>600</v>
      </c>
      <c r="P15" s="283"/>
      <c r="R15" s="361"/>
      <c r="S15" s="368"/>
      <c r="T15" s="274"/>
      <c r="U15" s="21" t="s">
        <v>6</v>
      </c>
      <c r="V15" s="16">
        <v>16</v>
      </c>
      <c r="W15" s="154">
        <f t="shared" si="9"/>
        <v>80</v>
      </c>
      <c r="X15" s="388"/>
      <c r="Z15" s="361"/>
      <c r="AA15" s="368"/>
      <c r="AB15" s="274"/>
      <c r="AC15" s="21" t="s">
        <v>6</v>
      </c>
      <c r="AD15" s="16">
        <v>3</v>
      </c>
      <c r="AE15" s="25">
        <f t="shared" si="10"/>
        <v>15</v>
      </c>
      <c r="AF15" s="283"/>
      <c r="AH15" s="376"/>
      <c r="AI15" s="407"/>
      <c r="AJ15" s="274"/>
      <c r="AK15" s="21" t="s">
        <v>6</v>
      </c>
      <c r="AL15" s="16">
        <v>5</v>
      </c>
      <c r="AM15" s="25">
        <f>AL15*125</f>
        <v>625</v>
      </c>
      <c r="AN15" s="283"/>
      <c r="AP15" s="361"/>
      <c r="AQ15" s="368"/>
      <c r="AR15" s="274"/>
      <c r="AS15" s="21" t="s">
        <v>6</v>
      </c>
      <c r="AT15" s="16">
        <v>20</v>
      </c>
      <c r="AU15" s="25">
        <f t="shared" si="11"/>
        <v>100</v>
      </c>
      <c r="AV15" s="283"/>
      <c r="AX15" s="361"/>
      <c r="AY15" s="368"/>
      <c r="AZ15" s="274"/>
      <c r="BA15" s="21" t="s">
        <v>6</v>
      </c>
      <c r="BB15" s="16">
        <v>3.5</v>
      </c>
      <c r="BC15" s="25">
        <f>BB15*5</f>
        <v>17.5</v>
      </c>
      <c r="BD15" s="283"/>
      <c r="BF15" s="361"/>
      <c r="BG15" s="368"/>
      <c r="BH15" s="274"/>
      <c r="BI15" s="21" t="s">
        <v>6</v>
      </c>
      <c r="BJ15" s="16">
        <v>96</v>
      </c>
      <c r="BK15" s="25">
        <f t="shared" si="12"/>
        <v>480</v>
      </c>
      <c r="BL15" s="283"/>
      <c r="BN15" s="376"/>
      <c r="BO15" s="407"/>
      <c r="BP15" s="413"/>
      <c r="BQ15" s="165" t="s">
        <v>6</v>
      </c>
      <c r="BR15" s="151">
        <v>0.3</v>
      </c>
      <c r="BS15" s="154">
        <f t="shared" si="13"/>
        <v>37.5</v>
      </c>
      <c r="BT15" s="388"/>
      <c r="BV15" s="361"/>
      <c r="BW15" s="368"/>
      <c r="BX15" s="274"/>
      <c r="BY15" s="21" t="s">
        <v>6</v>
      </c>
      <c r="BZ15" s="83">
        <v>4.5</v>
      </c>
      <c r="CA15" s="126">
        <f t="shared" si="0"/>
        <v>22.5</v>
      </c>
      <c r="CB15" s="283"/>
      <c r="CD15" s="361"/>
      <c r="CE15" s="368"/>
      <c r="CF15" s="274"/>
      <c r="CG15" s="21" t="s">
        <v>6</v>
      </c>
      <c r="CH15" s="16">
        <v>9.6999999999999993</v>
      </c>
      <c r="CI15" s="25">
        <f>CH15*5</f>
        <v>48.5</v>
      </c>
      <c r="CJ15" s="283"/>
      <c r="CL15" s="361"/>
      <c r="CM15" s="368"/>
      <c r="CN15" s="413"/>
      <c r="CO15" s="165" t="s">
        <v>6</v>
      </c>
      <c r="CP15" s="151">
        <v>21</v>
      </c>
      <c r="CQ15" s="154">
        <f>SUM(CP15*5)</f>
        <v>105</v>
      </c>
      <c r="CR15" s="388"/>
      <c r="CT15" s="376"/>
      <c r="CU15" s="407"/>
      <c r="CV15" s="413"/>
      <c r="CW15" s="165" t="s">
        <v>6</v>
      </c>
      <c r="CX15" s="151">
        <v>7.5</v>
      </c>
      <c r="CY15" s="154">
        <f>CX15*125</f>
        <v>937.5</v>
      </c>
      <c r="CZ15" s="388"/>
      <c r="DB15" s="361"/>
      <c r="DC15" s="368"/>
      <c r="DD15" s="274"/>
      <c r="DE15" s="21" t="s">
        <v>6</v>
      </c>
      <c r="DF15" s="16">
        <v>25</v>
      </c>
      <c r="DG15" s="25">
        <f t="shared" si="1"/>
        <v>125</v>
      </c>
      <c r="DH15" s="283"/>
      <c r="DJ15" s="361"/>
      <c r="DK15" s="368"/>
      <c r="DL15" s="274"/>
      <c r="DM15" s="21" t="s">
        <v>6</v>
      </c>
      <c r="DN15" s="16">
        <v>6.5</v>
      </c>
      <c r="DO15" s="25">
        <f t="shared" si="2"/>
        <v>32.5</v>
      </c>
      <c r="DP15" s="283"/>
      <c r="DR15" s="361"/>
      <c r="DS15" s="368"/>
      <c r="DT15" s="274"/>
      <c r="DU15" s="21" t="s">
        <v>6</v>
      </c>
      <c r="DV15" s="16">
        <v>5.6</v>
      </c>
      <c r="DW15" s="25">
        <f t="shared" si="3"/>
        <v>28</v>
      </c>
      <c r="DX15" s="283"/>
      <c r="DZ15" s="361"/>
      <c r="EA15" s="368"/>
      <c r="EB15" s="274"/>
      <c r="EC15" s="21" t="s">
        <v>6</v>
      </c>
      <c r="ED15" s="16">
        <v>49</v>
      </c>
      <c r="EE15" s="25">
        <f t="shared" si="4"/>
        <v>245</v>
      </c>
      <c r="EF15" s="283"/>
      <c r="EH15" s="361"/>
      <c r="EI15" s="368"/>
      <c r="EJ15" s="274"/>
      <c r="EK15" s="21" t="s">
        <v>6</v>
      </c>
      <c r="EL15" s="16">
        <v>121</v>
      </c>
      <c r="EM15" s="25">
        <f t="shared" si="5"/>
        <v>605</v>
      </c>
      <c r="EN15" s="283"/>
      <c r="EP15" s="361"/>
      <c r="EQ15" s="368"/>
      <c r="ER15" s="413"/>
      <c r="ES15" s="165" t="s">
        <v>6</v>
      </c>
      <c r="ET15" s="151">
        <v>15.5</v>
      </c>
      <c r="EU15" s="25">
        <f t="shared" si="6"/>
        <v>77.5</v>
      </c>
      <c r="EV15" s="388"/>
      <c r="EX15" s="361"/>
      <c r="EY15" s="368"/>
      <c r="EZ15" s="413"/>
      <c r="FA15" s="165" t="s">
        <v>6</v>
      </c>
      <c r="FB15" s="151">
        <v>25</v>
      </c>
      <c r="FC15" s="25">
        <f>FB15*5</f>
        <v>125</v>
      </c>
      <c r="FD15" s="388"/>
      <c r="FF15" s="361"/>
      <c r="FG15" s="368"/>
      <c r="FH15" s="413"/>
      <c r="FI15" s="165" t="s">
        <v>6</v>
      </c>
      <c r="FJ15" s="151">
        <v>4</v>
      </c>
      <c r="FK15" s="25">
        <f>FJ15*5</f>
        <v>20</v>
      </c>
      <c r="FL15" s="388"/>
      <c r="FN15" s="361"/>
      <c r="FO15" s="368"/>
      <c r="FP15" s="413"/>
      <c r="FQ15" s="160" t="s">
        <v>6</v>
      </c>
      <c r="FR15" s="139"/>
      <c r="FS15" s="142"/>
      <c r="FT15" s="390"/>
      <c r="FV15" s="376"/>
      <c r="FW15" s="407"/>
      <c r="FX15" s="394"/>
      <c r="FY15" s="160" t="s">
        <v>6</v>
      </c>
      <c r="FZ15" s="139"/>
      <c r="GA15" s="142"/>
      <c r="GB15" s="390"/>
      <c r="GD15" s="376"/>
      <c r="GE15" s="407"/>
      <c r="GF15" s="394"/>
      <c r="GG15" s="160" t="s">
        <v>6</v>
      </c>
      <c r="GH15" s="139"/>
      <c r="GI15" s="142"/>
      <c r="GJ15" s="390"/>
      <c r="GL15" s="361"/>
      <c r="GM15" s="368"/>
      <c r="GN15" s="394"/>
      <c r="GO15" s="160" t="s">
        <v>6</v>
      </c>
      <c r="GP15" s="139"/>
      <c r="GQ15" s="142"/>
      <c r="GR15" s="390"/>
      <c r="GT15" s="361"/>
      <c r="GU15" s="368"/>
      <c r="GV15" s="394"/>
      <c r="GW15" s="160" t="s">
        <v>6</v>
      </c>
      <c r="GX15" s="139"/>
      <c r="GY15" s="142"/>
      <c r="GZ15" s="390"/>
      <c r="HB15" s="376"/>
      <c r="HC15" s="407"/>
      <c r="HD15" s="394"/>
      <c r="HE15" s="160" t="s">
        <v>6</v>
      </c>
      <c r="HF15" s="139"/>
      <c r="HG15" s="142"/>
      <c r="HH15" s="390"/>
      <c r="HJ15" s="384"/>
      <c r="HK15" s="384"/>
      <c r="HL15" s="384"/>
      <c r="HM15" s="96"/>
      <c r="HN15" s="96"/>
      <c r="HO15" s="124"/>
      <c r="HP15" s="382"/>
    </row>
    <row r="16" spans="1:224" ht="15" customHeight="1" x14ac:dyDescent="0.25">
      <c r="A16" s="13"/>
      <c r="B16" s="361"/>
      <c r="C16" s="368"/>
      <c r="D16" s="274"/>
      <c r="E16" s="21" t="s">
        <v>5</v>
      </c>
      <c r="F16" s="83">
        <v>70</v>
      </c>
      <c r="G16" s="166">
        <f t="shared" si="7"/>
        <v>350</v>
      </c>
      <c r="H16" s="283"/>
      <c r="I16" s="125"/>
      <c r="J16" s="361"/>
      <c r="K16" s="368"/>
      <c r="L16" s="274"/>
      <c r="M16" s="21" t="s">
        <v>5</v>
      </c>
      <c r="N16" s="83">
        <v>120</v>
      </c>
      <c r="O16" s="25">
        <f t="shared" si="8"/>
        <v>600</v>
      </c>
      <c r="P16" s="283"/>
      <c r="R16" s="361"/>
      <c r="S16" s="368"/>
      <c r="T16" s="274"/>
      <c r="U16" s="21" t="s">
        <v>5</v>
      </c>
      <c r="V16" s="83">
        <v>16</v>
      </c>
      <c r="W16" s="166">
        <f t="shared" si="9"/>
        <v>80</v>
      </c>
      <c r="X16" s="388"/>
      <c r="Z16" s="361"/>
      <c r="AA16" s="368"/>
      <c r="AB16" s="274"/>
      <c r="AC16" s="21" t="s">
        <v>5</v>
      </c>
      <c r="AD16" s="83">
        <v>3</v>
      </c>
      <c r="AE16" s="25">
        <f t="shared" si="10"/>
        <v>15</v>
      </c>
      <c r="AF16" s="283"/>
      <c r="AH16" s="376"/>
      <c r="AI16" s="407"/>
      <c r="AJ16" s="274"/>
      <c r="AK16" s="21" t="s">
        <v>5</v>
      </c>
      <c r="AL16" s="83">
        <v>5</v>
      </c>
      <c r="AM16" s="25">
        <f>AL16*125</f>
        <v>625</v>
      </c>
      <c r="AN16" s="283"/>
      <c r="AP16" s="361"/>
      <c r="AQ16" s="368"/>
      <c r="AR16" s="274"/>
      <c r="AS16" s="21" t="s">
        <v>5</v>
      </c>
      <c r="AT16" s="83">
        <v>20</v>
      </c>
      <c r="AU16" s="25">
        <f t="shared" si="11"/>
        <v>100</v>
      </c>
      <c r="AV16" s="283"/>
      <c r="AX16" s="361"/>
      <c r="AY16" s="368"/>
      <c r="AZ16" s="274"/>
      <c r="BA16" s="21" t="s">
        <v>5</v>
      </c>
      <c r="BB16" s="83"/>
      <c r="BC16" s="25"/>
      <c r="BD16" s="283"/>
      <c r="BF16" s="361"/>
      <c r="BG16" s="368"/>
      <c r="BH16" s="274"/>
      <c r="BI16" s="21" t="s">
        <v>5</v>
      </c>
      <c r="BJ16" s="83">
        <v>96</v>
      </c>
      <c r="BK16" s="25">
        <f t="shared" si="12"/>
        <v>480</v>
      </c>
      <c r="BL16" s="283"/>
      <c r="BN16" s="376"/>
      <c r="BO16" s="407"/>
      <c r="BP16" s="413"/>
      <c r="BQ16" s="165" t="s">
        <v>5</v>
      </c>
      <c r="BR16" s="153">
        <v>0.3</v>
      </c>
      <c r="BS16" s="154">
        <f t="shared" si="13"/>
        <v>37.5</v>
      </c>
      <c r="BT16" s="388"/>
      <c r="BV16" s="361"/>
      <c r="BW16" s="368"/>
      <c r="BX16" s="274"/>
      <c r="BY16" s="21" t="s">
        <v>5</v>
      </c>
      <c r="BZ16" s="127">
        <v>4.5</v>
      </c>
      <c r="CA16" s="19">
        <f t="shared" si="0"/>
        <v>22.5</v>
      </c>
      <c r="CB16" s="283"/>
      <c r="CD16" s="361"/>
      <c r="CE16" s="368"/>
      <c r="CF16" s="274"/>
      <c r="CG16" s="21" t="s">
        <v>5</v>
      </c>
      <c r="CH16" s="83">
        <v>9.6999999999999993</v>
      </c>
      <c r="CI16" s="25">
        <f>CH16*5</f>
        <v>48.5</v>
      </c>
      <c r="CJ16" s="283"/>
      <c r="CL16" s="361"/>
      <c r="CM16" s="368"/>
      <c r="CN16" s="413"/>
      <c r="CO16" s="165" t="s">
        <v>5</v>
      </c>
      <c r="CP16" s="153">
        <v>21</v>
      </c>
      <c r="CQ16" s="154">
        <f>SUM(CP16*5)</f>
        <v>105</v>
      </c>
      <c r="CR16" s="388"/>
      <c r="CT16" s="376"/>
      <c r="CU16" s="407"/>
      <c r="CV16" s="413"/>
      <c r="CW16" s="165" t="s">
        <v>5</v>
      </c>
      <c r="CX16" s="153">
        <v>7.5</v>
      </c>
      <c r="CY16" s="154">
        <f>CX16*125</f>
        <v>937.5</v>
      </c>
      <c r="CZ16" s="388"/>
      <c r="DB16" s="361"/>
      <c r="DC16" s="368"/>
      <c r="DD16" s="274"/>
      <c r="DE16" s="21" t="s">
        <v>5</v>
      </c>
      <c r="DF16" s="83">
        <v>25</v>
      </c>
      <c r="DG16" s="25">
        <f t="shared" si="1"/>
        <v>125</v>
      </c>
      <c r="DH16" s="283"/>
      <c r="DJ16" s="361"/>
      <c r="DK16" s="368"/>
      <c r="DL16" s="274"/>
      <c r="DM16" s="21" t="s">
        <v>5</v>
      </c>
      <c r="DN16" s="83">
        <v>6.5</v>
      </c>
      <c r="DO16" s="25">
        <f t="shared" si="2"/>
        <v>32.5</v>
      </c>
      <c r="DP16" s="283"/>
      <c r="DR16" s="361"/>
      <c r="DS16" s="368"/>
      <c r="DT16" s="274"/>
      <c r="DU16" s="21" t="s">
        <v>5</v>
      </c>
      <c r="DV16" s="83">
        <v>5.6</v>
      </c>
      <c r="DW16" s="25">
        <f t="shared" si="3"/>
        <v>28</v>
      </c>
      <c r="DX16" s="283"/>
      <c r="DZ16" s="361"/>
      <c r="EA16" s="368"/>
      <c r="EB16" s="274"/>
      <c r="EC16" s="21" t="s">
        <v>5</v>
      </c>
      <c r="ED16" s="83">
        <v>49</v>
      </c>
      <c r="EE16" s="25">
        <f t="shared" si="4"/>
        <v>245</v>
      </c>
      <c r="EF16" s="283"/>
      <c r="EH16" s="361"/>
      <c r="EI16" s="368"/>
      <c r="EJ16" s="274"/>
      <c r="EK16" s="21" t="s">
        <v>5</v>
      </c>
      <c r="EL16" s="83">
        <v>121</v>
      </c>
      <c r="EM16" s="25">
        <f t="shared" si="5"/>
        <v>605</v>
      </c>
      <c r="EN16" s="283"/>
      <c r="EP16" s="361"/>
      <c r="EQ16" s="368"/>
      <c r="ER16" s="413"/>
      <c r="ES16" s="165" t="s">
        <v>5</v>
      </c>
      <c r="ET16" s="153">
        <v>15.5</v>
      </c>
      <c r="EU16" s="25">
        <f t="shared" si="6"/>
        <v>77.5</v>
      </c>
      <c r="EV16" s="388"/>
      <c r="EX16" s="361"/>
      <c r="EY16" s="368"/>
      <c r="EZ16" s="413"/>
      <c r="FA16" s="165" t="s">
        <v>5</v>
      </c>
      <c r="FB16" s="153">
        <v>25</v>
      </c>
      <c r="FC16" s="25">
        <f>FB16*5</f>
        <v>125</v>
      </c>
      <c r="FD16" s="388"/>
      <c r="FF16" s="361"/>
      <c r="FG16" s="368"/>
      <c r="FH16" s="413"/>
      <c r="FI16" s="165" t="s">
        <v>5</v>
      </c>
      <c r="FJ16" s="153">
        <v>4</v>
      </c>
      <c r="FK16" s="25">
        <f>FJ16*5</f>
        <v>20</v>
      </c>
      <c r="FL16" s="388"/>
      <c r="FN16" s="361"/>
      <c r="FO16" s="368"/>
      <c r="FP16" s="413"/>
      <c r="FQ16" s="160" t="s">
        <v>5</v>
      </c>
      <c r="FR16" s="141"/>
      <c r="FS16" s="142"/>
      <c r="FT16" s="390"/>
      <c r="FV16" s="376"/>
      <c r="FW16" s="407"/>
      <c r="FX16" s="394"/>
      <c r="FY16" s="160" t="s">
        <v>5</v>
      </c>
      <c r="FZ16" s="141"/>
      <c r="GA16" s="142"/>
      <c r="GB16" s="390"/>
      <c r="GD16" s="376"/>
      <c r="GE16" s="407"/>
      <c r="GF16" s="394"/>
      <c r="GG16" s="160" t="s">
        <v>5</v>
      </c>
      <c r="GH16" s="141"/>
      <c r="GI16" s="142"/>
      <c r="GJ16" s="390"/>
      <c r="GL16" s="361"/>
      <c r="GM16" s="368"/>
      <c r="GN16" s="394"/>
      <c r="GO16" s="160" t="s">
        <v>5</v>
      </c>
      <c r="GP16" s="141"/>
      <c r="GQ16" s="142"/>
      <c r="GR16" s="390"/>
      <c r="GT16" s="361"/>
      <c r="GU16" s="368"/>
      <c r="GV16" s="394"/>
      <c r="GW16" s="160" t="s">
        <v>5</v>
      </c>
      <c r="GX16" s="141"/>
      <c r="GY16" s="142"/>
      <c r="GZ16" s="390"/>
      <c r="HB16" s="376"/>
      <c r="HC16" s="407"/>
      <c r="HD16" s="394"/>
      <c r="HE16" s="160" t="s">
        <v>5</v>
      </c>
      <c r="HF16" s="141"/>
      <c r="HG16" s="142"/>
      <c r="HH16" s="390"/>
      <c r="HJ16" s="384"/>
      <c r="HK16" s="384"/>
      <c r="HL16" s="384"/>
      <c r="HM16" s="96"/>
      <c r="HN16" s="96"/>
      <c r="HO16" s="124"/>
      <c r="HP16" s="382"/>
    </row>
    <row r="17" spans="1:224" ht="15" customHeight="1" x14ac:dyDescent="0.25">
      <c r="A17" s="13"/>
      <c r="B17" s="361"/>
      <c r="C17" s="368"/>
      <c r="D17" s="274"/>
      <c r="E17" s="21" t="s">
        <v>7</v>
      </c>
      <c r="F17" s="16">
        <v>70</v>
      </c>
      <c r="G17" s="166">
        <f t="shared" si="7"/>
        <v>350</v>
      </c>
      <c r="H17" s="283"/>
      <c r="I17" s="125"/>
      <c r="J17" s="361"/>
      <c r="K17" s="368"/>
      <c r="L17" s="274"/>
      <c r="M17" s="21" t="s">
        <v>7</v>
      </c>
      <c r="N17" s="16">
        <v>120</v>
      </c>
      <c r="O17" s="25">
        <f t="shared" si="8"/>
        <v>600</v>
      </c>
      <c r="P17" s="283"/>
      <c r="R17" s="361"/>
      <c r="S17" s="368"/>
      <c r="T17" s="274"/>
      <c r="U17" s="21" t="s">
        <v>7</v>
      </c>
      <c r="V17" s="16">
        <v>16</v>
      </c>
      <c r="W17" s="166">
        <f t="shared" si="9"/>
        <v>80</v>
      </c>
      <c r="X17" s="388"/>
      <c r="Z17" s="361"/>
      <c r="AA17" s="368"/>
      <c r="AB17" s="274"/>
      <c r="AC17" s="21" t="s">
        <v>7</v>
      </c>
      <c r="AD17" s="16">
        <v>3</v>
      </c>
      <c r="AE17" s="25">
        <f t="shared" si="10"/>
        <v>15</v>
      </c>
      <c r="AF17" s="283"/>
      <c r="AH17" s="376"/>
      <c r="AI17" s="407"/>
      <c r="AJ17" s="274"/>
      <c r="AK17" s="21" t="s">
        <v>7</v>
      </c>
      <c r="AL17" s="16">
        <v>5</v>
      </c>
      <c r="AM17" s="25">
        <f>AL17*125</f>
        <v>625</v>
      </c>
      <c r="AN17" s="283"/>
      <c r="AP17" s="361"/>
      <c r="AQ17" s="368"/>
      <c r="AR17" s="274"/>
      <c r="AS17" s="21" t="s">
        <v>7</v>
      </c>
      <c r="AT17" s="16">
        <v>20</v>
      </c>
      <c r="AU17" s="25">
        <f t="shared" si="11"/>
        <v>100</v>
      </c>
      <c r="AV17" s="283"/>
      <c r="AX17" s="361"/>
      <c r="AY17" s="368"/>
      <c r="AZ17" s="274"/>
      <c r="BA17" s="21" t="s">
        <v>7</v>
      </c>
      <c r="BB17" s="16"/>
      <c r="BC17" s="25"/>
      <c r="BD17" s="283"/>
      <c r="BF17" s="361"/>
      <c r="BG17" s="368"/>
      <c r="BH17" s="274"/>
      <c r="BI17" s="21" t="s">
        <v>7</v>
      </c>
      <c r="BJ17" s="16">
        <v>96</v>
      </c>
      <c r="BK17" s="25">
        <f t="shared" si="12"/>
        <v>480</v>
      </c>
      <c r="BL17" s="283"/>
      <c r="BN17" s="376"/>
      <c r="BO17" s="407"/>
      <c r="BP17" s="413"/>
      <c r="BQ17" s="165" t="s">
        <v>7</v>
      </c>
      <c r="BR17" s="151">
        <v>0.3</v>
      </c>
      <c r="BS17" s="154">
        <f t="shared" si="13"/>
        <v>37.5</v>
      </c>
      <c r="BT17" s="388"/>
      <c r="BV17" s="361"/>
      <c r="BW17" s="368"/>
      <c r="BX17" s="274"/>
      <c r="BY17" s="21" t="s">
        <v>7</v>
      </c>
      <c r="BZ17" s="16">
        <v>4.5</v>
      </c>
      <c r="CA17" s="25">
        <f t="shared" si="0"/>
        <v>22.5</v>
      </c>
      <c r="CB17" s="283"/>
      <c r="CD17" s="361"/>
      <c r="CE17" s="368"/>
      <c r="CF17" s="274"/>
      <c r="CG17" s="21" t="s">
        <v>7</v>
      </c>
      <c r="CH17" s="16">
        <v>9.6999999999999993</v>
      </c>
      <c r="CI17" s="25">
        <f>CH17*5</f>
        <v>48.5</v>
      </c>
      <c r="CJ17" s="283"/>
      <c r="CL17" s="361"/>
      <c r="CM17" s="368"/>
      <c r="CN17" s="413"/>
      <c r="CO17" s="165" t="s">
        <v>7</v>
      </c>
      <c r="CP17" s="151">
        <v>21</v>
      </c>
      <c r="CQ17" s="154">
        <f>SUM(CP17*5)</f>
        <v>105</v>
      </c>
      <c r="CR17" s="388"/>
      <c r="CT17" s="376"/>
      <c r="CU17" s="407"/>
      <c r="CV17" s="413"/>
      <c r="CW17" s="165" t="s">
        <v>7</v>
      </c>
      <c r="CX17" s="151">
        <v>7.5</v>
      </c>
      <c r="CY17" s="154">
        <f>CX17*125</f>
        <v>937.5</v>
      </c>
      <c r="CZ17" s="388"/>
      <c r="DB17" s="361"/>
      <c r="DC17" s="368"/>
      <c r="DD17" s="274"/>
      <c r="DE17" s="21" t="s">
        <v>7</v>
      </c>
      <c r="DF17" s="16">
        <v>25</v>
      </c>
      <c r="DG17" s="25">
        <f t="shared" si="1"/>
        <v>125</v>
      </c>
      <c r="DH17" s="283"/>
      <c r="DJ17" s="361"/>
      <c r="DK17" s="368"/>
      <c r="DL17" s="274"/>
      <c r="DM17" s="21" t="s">
        <v>7</v>
      </c>
      <c r="DN17" s="16">
        <v>6.5</v>
      </c>
      <c r="DO17" s="25">
        <f t="shared" si="2"/>
        <v>32.5</v>
      </c>
      <c r="DP17" s="283"/>
      <c r="DR17" s="361"/>
      <c r="DS17" s="368"/>
      <c r="DT17" s="274"/>
      <c r="DU17" s="21" t="s">
        <v>7</v>
      </c>
      <c r="DV17" s="16">
        <v>5.6</v>
      </c>
      <c r="DW17" s="25">
        <f t="shared" si="3"/>
        <v>28</v>
      </c>
      <c r="DX17" s="283"/>
      <c r="DZ17" s="361"/>
      <c r="EA17" s="368"/>
      <c r="EB17" s="274"/>
      <c r="EC17" s="21" t="s">
        <v>7</v>
      </c>
      <c r="ED17" s="16">
        <v>49</v>
      </c>
      <c r="EE17" s="25">
        <f t="shared" si="4"/>
        <v>245</v>
      </c>
      <c r="EF17" s="283"/>
      <c r="EH17" s="361"/>
      <c r="EI17" s="368"/>
      <c r="EJ17" s="274"/>
      <c r="EK17" s="21" t="s">
        <v>7</v>
      </c>
      <c r="EL17" s="16">
        <v>121</v>
      </c>
      <c r="EM17" s="25">
        <f t="shared" si="5"/>
        <v>605</v>
      </c>
      <c r="EN17" s="283"/>
      <c r="EP17" s="361"/>
      <c r="EQ17" s="368"/>
      <c r="ER17" s="413"/>
      <c r="ES17" s="165" t="s">
        <v>7</v>
      </c>
      <c r="ET17" s="151">
        <v>15.5</v>
      </c>
      <c r="EU17" s="25">
        <f t="shared" si="6"/>
        <v>77.5</v>
      </c>
      <c r="EV17" s="388"/>
      <c r="EX17" s="361"/>
      <c r="EY17" s="368"/>
      <c r="EZ17" s="413"/>
      <c r="FA17" s="165" t="s">
        <v>7</v>
      </c>
      <c r="FB17" s="151"/>
      <c r="FC17" s="25"/>
      <c r="FD17" s="388"/>
      <c r="FF17" s="361"/>
      <c r="FG17" s="368"/>
      <c r="FH17" s="413"/>
      <c r="FI17" s="165" t="s">
        <v>7</v>
      </c>
      <c r="FJ17" s="151">
        <v>4</v>
      </c>
      <c r="FK17" s="25">
        <f>FJ17*5</f>
        <v>20</v>
      </c>
      <c r="FL17" s="388"/>
      <c r="FN17" s="361"/>
      <c r="FO17" s="368"/>
      <c r="FP17" s="413"/>
      <c r="FQ17" s="160" t="s">
        <v>7</v>
      </c>
      <c r="FR17" s="139"/>
      <c r="FS17" s="142"/>
      <c r="FT17" s="390"/>
      <c r="FV17" s="376"/>
      <c r="FW17" s="407"/>
      <c r="FX17" s="394"/>
      <c r="FY17" s="160" t="s">
        <v>7</v>
      </c>
      <c r="FZ17" s="139"/>
      <c r="GA17" s="142"/>
      <c r="GB17" s="390"/>
      <c r="GD17" s="376"/>
      <c r="GE17" s="407"/>
      <c r="GF17" s="394"/>
      <c r="GG17" s="160" t="s">
        <v>7</v>
      </c>
      <c r="GH17" s="139"/>
      <c r="GI17" s="142"/>
      <c r="GJ17" s="390"/>
      <c r="GL17" s="361"/>
      <c r="GM17" s="368"/>
      <c r="GN17" s="394"/>
      <c r="GO17" s="160" t="s">
        <v>7</v>
      </c>
      <c r="GP17" s="139"/>
      <c r="GQ17" s="142"/>
      <c r="GR17" s="390"/>
      <c r="GT17" s="361"/>
      <c r="GU17" s="368"/>
      <c r="GV17" s="394"/>
      <c r="GW17" s="160" t="s">
        <v>7</v>
      </c>
      <c r="GX17" s="139"/>
      <c r="GY17" s="142"/>
      <c r="GZ17" s="390"/>
      <c r="HB17" s="376"/>
      <c r="HC17" s="407"/>
      <c r="HD17" s="394"/>
      <c r="HE17" s="160" t="s">
        <v>7</v>
      </c>
      <c r="HF17" s="139"/>
      <c r="HG17" s="142"/>
      <c r="HH17" s="390"/>
      <c r="HJ17" s="384"/>
      <c r="HK17" s="384"/>
      <c r="HL17" s="384"/>
      <c r="HM17" s="96"/>
      <c r="HN17" s="96"/>
      <c r="HO17" s="124"/>
      <c r="HP17" s="382"/>
    </row>
    <row r="18" spans="1:224" ht="15" customHeight="1" x14ac:dyDescent="0.25">
      <c r="A18" s="13"/>
      <c r="B18" s="361"/>
      <c r="C18" s="368"/>
      <c r="D18" s="274"/>
      <c r="E18" s="27" t="s">
        <v>8</v>
      </c>
      <c r="F18" s="22">
        <v>70</v>
      </c>
      <c r="G18" s="154">
        <f t="shared" si="7"/>
        <v>350</v>
      </c>
      <c r="H18" s="283"/>
      <c r="I18" s="125"/>
      <c r="J18" s="361"/>
      <c r="K18" s="368"/>
      <c r="L18" s="274"/>
      <c r="M18" s="27" t="s">
        <v>8</v>
      </c>
      <c r="N18" s="22">
        <v>120</v>
      </c>
      <c r="O18" s="25">
        <f t="shared" si="8"/>
        <v>600</v>
      </c>
      <c r="P18" s="283"/>
      <c r="R18" s="361"/>
      <c r="S18" s="368"/>
      <c r="T18" s="274"/>
      <c r="U18" s="27" t="s">
        <v>8</v>
      </c>
      <c r="V18" s="22">
        <v>16</v>
      </c>
      <c r="W18" s="154">
        <f t="shared" si="9"/>
        <v>80</v>
      </c>
      <c r="X18" s="388"/>
      <c r="Z18" s="361"/>
      <c r="AA18" s="368"/>
      <c r="AB18" s="274"/>
      <c r="AC18" s="27" t="s">
        <v>8</v>
      </c>
      <c r="AD18" s="22">
        <v>3</v>
      </c>
      <c r="AE18" s="25">
        <f t="shared" si="10"/>
        <v>15</v>
      </c>
      <c r="AF18" s="283"/>
      <c r="AH18" s="376"/>
      <c r="AI18" s="407"/>
      <c r="AJ18" s="274"/>
      <c r="AK18" s="27" t="s">
        <v>8</v>
      </c>
      <c r="AL18" s="22"/>
      <c r="AM18" s="25"/>
      <c r="AN18" s="283"/>
      <c r="AP18" s="361"/>
      <c r="AQ18" s="368"/>
      <c r="AR18" s="274"/>
      <c r="AS18" s="27" t="s">
        <v>8</v>
      </c>
      <c r="AT18" s="22">
        <v>20</v>
      </c>
      <c r="AU18" s="25">
        <f t="shared" si="11"/>
        <v>100</v>
      </c>
      <c r="AV18" s="283"/>
      <c r="AX18" s="361"/>
      <c r="AY18" s="368"/>
      <c r="AZ18" s="274"/>
      <c r="BA18" s="27" t="s">
        <v>8</v>
      </c>
      <c r="BB18" s="22"/>
      <c r="BC18" s="25"/>
      <c r="BD18" s="283"/>
      <c r="BF18" s="361"/>
      <c r="BG18" s="368"/>
      <c r="BH18" s="274"/>
      <c r="BI18" s="27" t="s">
        <v>8</v>
      </c>
      <c r="BJ18" s="22">
        <v>96</v>
      </c>
      <c r="BK18" s="25">
        <f t="shared" si="12"/>
        <v>480</v>
      </c>
      <c r="BL18" s="283"/>
      <c r="BN18" s="376"/>
      <c r="BO18" s="407"/>
      <c r="BP18" s="413"/>
      <c r="BQ18" s="168" t="s">
        <v>8</v>
      </c>
      <c r="BR18" s="156">
        <v>0.3</v>
      </c>
      <c r="BS18" s="154">
        <f t="shared" si="13"/>
        <v>37.5</v>
      </c>
      <c r="BT18" s="388"/>
      <c r="BV18" s="361"/>
      <c r="BW18" s="368"/>
      <c r="BX18" s="274"/>
      <c r="BY18" s="27" t="s">
        <v>8</v>
      </c>
      <c r="BZ18" s="22">
        <v>4.5</v>
      </c>
      <c r="CA18" s="25">
        <f t="shared" si="0"/>
        <v>22.5</v>
      </c>
      <c r="CB18" s="283"/>
      <c r="CD18" s="361"/>
      <c r="CE18" s="368"/>
      <c r="CF18" s="274"/>
      <c r="CG18" s="27" t="s">
        <v>8</v>
      </c>
      <c r="CH18" s="22"/>
      <c r="CI18" s="25"/>
      <c r="CJ18" s="283"/>
      <c r="CL18" s="361"/>
      <c r="CM18" s="368"/>
      <c r="CN18" s="413"/>
      <c r="CO18" s="168" t="s">
        <v>8</v>
      </c>
      <c r="CP18" s="156"/>
      <c r="CQ18" s="154"/>
      <c r="CR18" s="388"/>
      <c r="CT18" s="376"/>
      <c r="CU18" s="407"/>
      <c r="CV18" s="413"/>
      <c r="CW18" s="168" t="s">
        <v>8</v>
      </c>
      <c r="CX18" s="156"/>
      <c r="CY18" s="154"/>
      <c r="CZ18" s="388"/>
      <c r="DB18" s="361"/>
      <c r="DC18" s="368"/>
      <c r="DD18" s="274"/>
      <c r="DE18" s="27" t="s">
        <v>8</v>
      </c>
      <c r="DF18" s="22">
        <v>25</v>
      </c>
      <c r="DG18" s="25">
        <f t="shared" si="1"/>
        <v>125</v>
      </c>
      <c r="DH18" s="283"/>
      <c r="DJ18" s="361"/>
      <c r="DK18" s="368"/>
      <c r="DL18" s="274"/>
      <c r="DM18" s="27" t="s">
        <v>8</v>
      </c>
      <c r="DN18" s="22">
        <v>6.5</v>
      </c>
      <c r="DO18" s="25">
        <f t="shared" si="2"/>
        <v>32.5</v>
      </c>
      <c r="DP18" s="283"/>
      <c r="DR18" s="361"/>
      <c r="DS18" s="368"/>
      <c r="DT18" s="274"/>
      <c r="DU18" s="27" t="s">
        <v>8</v>
      </c>
      <c r="DV18" s="22">
        <v>5.6</v>
      </c>
      <c r="DW18" s="25">
        <f t="shared" si="3"/>
        <v>28</v>
      </c>
      <c r="DX18" s="283"/>
      <c r="DZ18" s="361"/>
      <c r="EA18" s="368"/>
      <c r="EB18" s="274"/>
      <c r="EC18" s="27" t="s">
        <v>8</v>
      </c>
      <c r="ED18" s="22">
        <v>49</v>
      </c>
      <c r="EE18" s="25">
        <f t="shared" si="4"/>
        <v>245</v>
      </c>
      <c r="EF18" s="283"/>
      <c r="EH18" s="361"/>
      <c r="EI18" s="368"/>
      <c r="EJ18" s="274"/>
      <c r="EK18" s="27" t="s">
        <v>8</v>
      </c>
      <c r="EL18" s="22">
        <v>121</v>
      </c>
      <c r="EM18" s="25">
        <f t="shared" si="5"/>
        <v>605</v>
      </c>
      <c r="EN18" s="283"/>
      <c r="EP18" s="361"/>
      <c r="EQ18" s="368"/>
      <c r="ER18" s="413"/>
      <c r="ES18" s="168" t="s">
        <v>8</v>
      </c>
      <c r="ET18" s="156">
        <v>15.5</v>
      </c>
      <c r="EU18" s="25">
        <f t="shared" si="6"/>
        <v>77.5</v>
      </c>
      <c r="EV18" s="388"/>
      <c r="EX18" s="361"/>
      <c r="EY18" s="368"/>
      <c r="EZ18" s="413"/>
      <c r="FA18" s="168" t="s">
        <v>8</v>
      </c>
      <c r="FB18" s="156"/>
      <c r="FC18" s="25"/>
      <c r="FD18" s="388"/>
      <c r="FF18" s="361"/>
      <c r="FG18" s="368"/>
      <c r="FH18" s="413"/>
      <c r="FI18" s="168" t="s">
        <v>8</v>
      </c>
      <c r="FJ18" s="156"/>
      <c r="FK18" s="25"/>
      <c r="FL18" s="388"/>
      <c r="FN18" s="361"/>
      <c r="FO18" s="368"/>
      <c r="FP18" s="413"/>
      <c r="FQ18" s="161" t="s">
        <v>8</v>
      </c>
      <c r="FR18" s="143"/>
      <c r="FS18" s="142"/>
      <c r="FT18" s="390"/>
      <c r="FV18" s="376"/>
      <c r="FW18" s="407"/>
      <c r="FX18" s="394"/>
      <c r="FY18" s="161" t="s">
        <v>8</v>
      </c>
      <c r="FZ18" s="143"/>
      <c r="GA18" s="142"/>
      <c r="GB18" s="390"/>
      <c r="GD18" s="376"/>
      <c r="GE18" s="407"/>
      <c r="GF18" s="394"/>
      <c r="GG18" s="161" t="s">
        <v>8</v>
      </c>
      <c r="GH18" s="143"/>
      <c r="GI18" s="142"/>
      <c r="GJ18" s="390"/>
      <c r="GL18" s="361"/>
      <c r="GM18" s="368"/>
      <c r="GN18" s="394"/>
      <c r="GO18" s="161" t="s">
        <v>8</v>
      </c>
      <c r="GP18" s="143"/>
      <c r="GQ18" s="142"/>
      <c r="GR18" s="390"/>
      <c r="GT18" s="361"/>
      <c r="GU18" s="368"/>
      <c r="GV18" s="394"/>
      <c r="GW18" s="161" t="s">
        <v>8</v>
      </c>
      <c r="GX18" s="143"/>
      <c r="GY18" s="142"/>
      <c r="GZ18" s="390"/>
      <c r="HB18" s="376"/>
      <c r="HC18" s="407"/>
      <c r="HD18" s="394"/>
      <c r="HE18" s="161" t="s">
        <v>8</v>
      </c>
      <c r="HF18" s="143"/>
      <c r="HG18" s="142"/>
      <c r="HH18" s="390"/>
      <c r="HJ18" s="384"/>
      <c r="HK18" s="384"/>
      <c r="HL18" s="384"/>
      <c r="HM18" s="96"/>
      <c r="HN18" s="96"/>
      <c r="HO18" s="124"/>
      <c r="HP18" s="382"/>
    </row>
    <row r="19" spans="1:224" ht="15" customHeight="1" thickBot="1" x14ac:dyDescent="0.3">
      <c r="A19" s="13"/>
      <c r="B19" s="363"/>
      <c r="C19" s="369"/>
      <c r="D19" s="275"/>
      <c r="E19" s="15" t="s">
        <v>8</v>
      </c>
      <c r="F19" s="28">
        <v>70</v>
      </c>
      <c r="G19" s="158">
        <f t="shared" si="7"/>
        <v>350</v>
      </c>
      <c r="H19" s="284"/>
      <c r="I19" s="125"/>
      <c r="J19" s="363"/>
      <c r="K19" s="369"/>
      <c r="L19" s="275"/>
      <c r="M19" s="15" t="s">
        <v>8</v>
      </c>
      <c r="N19" s="28">
        <v>120</v>
      </c>
      <c r="O19" s="29">
        <f t="shared" si="8"/>
        <v>600</v>
      </c>
      <c r="P19" s="284"/>
      <c r="R19" s="363"/>
      <c r="S19" s="369"/>
      <c r="T19" s="275"/>
      <c r="U19" s="15" t="s">
        <v>8</v>
      </c>
      <c r="V19" s="28">
        <v>16</v>
      </c>
      <c r="W19" s="158">
        <f t="shared" si="9"/>
        <v>80</v>
      </c>
      <c r="X19" s="389"/>
      <c r="Z19" s="363"/>
      <c r="AA19" s="369"/>
      <c r="AB19" s="275"/>
      <c r="AC19" s="15" t="s">
        <v>8</v>
      </c>
      <c r="AD19" s="28">
        <v>3</v>
      </c>
      <c r="AE19" s="29">
        <f t="shared" si="10"/>
        <v>15</v>
      </c>
      <c r="AF19" s="284"/>
      <c r="AH19" s="378"/>
      <c r="AI19" s="408"/>
      <c r="AJ19" s="275"/>
      <c r="AK19" s="15" t="s">
        <v>8</v>
      </c>
      <c r="AL19" s="28"/>
      <c r="AM19" s="29"/>
      <c r="AN19" s="284"/>
      <c r="AP19" s="363"/>
      <c r="AQ19" s="369"/>
      <c r="AR19" s="275"/>
      <c r="AS19" s="15" t="s">
        <v>8</v>
      </c>
      <c r="AT19" s="28">
        <v>20</v>
      </c>
      <c r="AU19" s="29">
        <f t="shared" si="11"/>
        <v>100</v>
      </c>
      <c r="AV19" s="284"/>
      <c r="AX19" s="363"/>
      <c r="AY19" s="369"/>
      <c r="AZ19" s="275"/>
      <c r="BA19" s="15" t="s">
        <v>8</v>
      </c>
      <c r="BB19" s="28"/>
      <c r="BC19" s="29"/>
      <c r="BD19" s="284"/>
      <c r="BF19" s="363"/>
      <c r="BG19" s="369"/>
      <c r="BH19" s="275"/>
      <c r="BI19" s="15" t="s">
        <v>8</v>
      </c>
      <c r="BJ19" s="28">
        <v>96</v>
      </c>
      <c r="BK19" s="29">
        <f t="shared" si="12"/>
        <v>480</v>
      </c>
      <c r="BL19" s="284"/>
      <c r="BN19" s="378"/>
      <c r="BO19" s="408"/>
      <c r="BP19" s="414"/>
      <c r="BQ19" s="173" t="s">
        <v>8</v>
      </c>
      <c r="BR19" s="157">
        <v>0.3</v>
      </c>
      <c r="BS19" s="158">
        <f t="shared" si="13"/>
        <v>37.5</v>
      </c>
      <c r="BT19" s="389"/>
      <c r="BV19" s="363"/>
      <c r="BW19" s="369"/>
      <c r="BX19" s="275"/>
      <c r="BY19" s="15" t="s">
        <v>8</v>
      </c>
      <c r="BZ19" s="28"/>
      <c r="CA19" s="29"/>
      <c r="CB19" s="284"/>
      <c r="CD19" s="363"/>
      <c r="CE19" s="369"/>
      <c r="CF19" s="275"/>
      <c r="CG19" s="15" t="s">
        <v>8</v>
      </c>
      <c r="CH19" s="28"/>
      <c r="CI19" s="29"/>
      <c r="CJ19" s="284"/>
      <c r="CL19" s="363"/>
      <c r="CM19" s="369"/>
      <c r="CN19" s="414"/>
      <c r="CO19" s="173" t="s">
        <v>8</v>
      </c>
      <c r="CP19" s="157">
        <v>20</v>
      </c>
      <c r="CQ19" s="158">
        <f>SUM(CP19*5)</f>
        <v>100</v>
      </c>
      <c r="CR19" s="389"/>
      <c r="CT19" s="378"/>
      <c r="CU19" s="408"/>
      <c r="CV19" s="414"/>
      <c r="CW19" s="173" t="s">
        <v>8</v>
      </c>
      <c r="CX19" s="157">
        <v>7.5</v>
      </c>
      <c r="CY19" s="158">
        <f>CX19*125</f>
        <v>937.5</v>
      </c>
      <c r="CZ19" s="389"/>
      <c r="DB19" s="363"/>
      <c r="DC19" s="369"/>
      <c r="DD19" s="275"/>
      <c r="DE19" s="15" t="s">
        <v>8</v>
      </c>
      <c r="DF19" s="28">
        <v>25</v>
      </c>
      <c r="DG19" s="29">
        <f t="shared" si="1"/>
        <v>125</v>
      </c>
      <c r="DH19" s="284"/>
      <c r="DJ19" s="363"/>
      <c r="DK19" s="369"/>
      <c r="DL19" s="275"/>
      <c r="DM19" s="15" t="s">
        <v>8</v>
      </c>
      <c r="DN19" s="28">
        <v>6.5</v>
      </c>
      <c r="DO19" s="29">
        <f t="shared" si="2"/>
        <v>32.5</v>
      </c>
      <c r="DP19" s="284"/>
      <c r="DR19" s="363"/>
      <c r="DS19" s="369"/>
      <c r="DT19" s="275"/>
      <c r="DU19" s="15" t="s">
        <v>8</v>
      </c>
      <c r="DV19" s="28">
        <v>5.6</v>
      </c>
      <c r="DW19" s="29">
        <f t="shared" si="3"/>
        <v>28</v>
      </c>
      <c r="DX19" s="284"/>
      <c r="DZ19" s="363"/>
      <c r="EA19" s="369"/>
      <c r="EB19" s="275"/>
      <c r="EC19" s="15" t="s">
        <v>8</v>
      </c>
      <c r="ED19" s="28">
        <v>49</v>
      </c>
      <c r="EE19" s="29">
        <f t="shared" si="4"/>
        <v>245</v>
      </c>
      <c r="EF19" s="284"/>
      <c r="EH19" s="363"/>
      <c r="EI19" s="369"/>
      <c r="EJ19" s="275"/>
      <c r="EK19" s="15" t="s">
        <v>8</v>
      </c>
      <c r="EL19" s="28">
        <v>121</v>
      </c>
      <c r="EM19" s="29">
        <f t="shared" si="5"/>
        <v>605</v>
      </c>
      <c r="EN19" s="284"/>
      <c r="EP19" s="363"/>
      <c r="EQ19" s="369"/>
      <c r="ER19" s="414"/>
      <c r="ES19" s="173" t="s">
        <v>8</v>
      </c>
      <c r="ET19" s="157">
        <v>15.5</v>
      </c>
      <c r="EU19" s="29">
        <f t="shared" si="6"/>
        <v>77.5</v>
      </c>
      <c r="EV19" s="389"/>
      <c r="EX19" s="363"/>
      <c r="EY19" s="369"/>
      <c r="EZ19" s="414"/>
      <c r="FA19" s="173" t="s">
        <v>8</v>
      </c>
      <c r="FB19" s="157"/>
      <c r="FC19" s="29"/>
      <c r="FD19" s="389"/>
      <c r="FF19" s="363"/>
      <c r="FG19" s="369"/>
      <c r="FH19" s="414"/>
      <c r="FI19" s="173" t="s">
        <v>8</v>
      </c>
      <c r="FJ19" s="157"/>
      <c r="FK19" s="29"/>
      <c r="FL19" s="389"/>
      <c r="FN19" s="363"/>
      <c r="FO19" s="369"/>
      <c r="FP19" s="414"/>
      <c r="FQ19" s="162" t="s">
        <v>8</v>
      </c>
      <c r="FR19" s="144"/>
      <c r="FS19" s="145"/>
      <c r="FT19" s="391"/>
      <c r="FV19" s="378"/>
      <c r="FW19" s="408"/>
      <c r="FX19" s="395"/>
      <c r="FY19" s="162" t="s">
        <v>8</v>
      </c>
      <c r="FZ19" s="144"/>
      <c r="GA19" s="145"/>
      <c r="GB19" s="391"/>
      <c r="GD19" s="378"/>
      <c r="GE19" s="408"/>
      <c r="GF19" s="395"/>
      <c r="GG19" s="162" t="s">
        <v>8</v>
      </c>
      <c r="GH19" s="144"/>
      <c r="GI19" s="145"/>
      <c r="GJ19" s="391"/>
      <c r="GL19" s="363"/>
      <c r="GM19" s="369"/>
      <c r="GN19" s="395"/>
      <c r="GO19" s="162" t="s">
        <v>8</v>
      </c>
      <c r="GP19" s="144"/>
      <c r="GQ19" s="145"/>
      <c r="GR19" s="391"/>
      <c r="GT19" s="363"/>
      <c r="GU19" s="369"/>
      <c r="GV19" s="395"/>
      <c r="GW19" s="162" t="s">
        <v>8</v>
      </c>
      <c r="GX19" s="144"/>
      <c r="GY19" s="145"/>
      <c r="GZ19" s="391"/>
      <c r="HB19" s="378"/>
      <c r="HC19" s="408"/>
      <c r="HD19" s="395"/>
      <c r="HE19" s="162" t="s">
        <v>8</v>
      </c>
      <c r="HF19" s="144"/>
      <c r="HG19" s="145"/>
      <c r="HH19" s="391"/>
      <c r="HJ19" s="384"/>
      <c r="HK19" s="384"/>
      <c r="HL19" s="384"/>
      <c r="HM19" s="96"/>
      <c r="HN19" s="96"/>
      <c r="HO19" s="124"/>
      <c r="HP19" s="382"/>
    </row>
    <row r="20" spans="1:224" ht="15" customHeight="1" x14ac:dyDescent="0.25">
      <c r="A20" s="13"/>
      <c r="B20" s="359" t="s">
        <v>2</v>
      </c>
      <c r="C20" s="367"/>
      <c r="D20" s="273" t="s">
        <v>586</v>
      </c>
      <c r="E20" s="30" t="s">
        <v>4</v>
      </c>
      <c r="F20" s="16">
        <v>70</v>
      </c>
      <c r="G20" s="152">
        <f t="shared" si="7"/>
        <v>350</v>
      </c>
      <c r="H20" s="283" t="s">
        <v>376</v>
      </c>
      <c r="I20" s="125"/>
      <c r="J20" s="359" t="s">
        <v>2</v>
      </c>
      <c r="K20" s="367"/>
      <c r="L20" s="273" t="s">
        <v>586</v>
      </c>
      <c r="M20" s="30" t="s">
        <v>4</v>
      </c>
      <c r="N20" s="16">
        <v>120</v>
      </c>
      <c r="O20" s="19">
        <f t="shared" si="8"/>
        <v>600</v>
      </c>
      <c r="P20" s="283" t="s">
        <v>376</v>
      </c>
      <c r="R20" s="359" t="s">
        <v>2</v>
      </c>
      <c r="S20" s="367"/>
      <c r="T20" s="273" t="s">
        <v>586</v>
      </c>
      <c r="U20" s="30" t="s">
        <v>4</v>
      </c>
      <c r="V20" s="16">
        <v>16</v>
      </c>
      <c r="W20" s="152">
        <f t="shared" si="9"/>
        <v>80</v>
      </c>
      <c r="X20" s="388" t="s">
        <v>236</v>
      </c>
      <c r="Z20" s="359" t="s">
        <v>2</v>
      </c>
      <c r="AA20" s="367"/>
      <c r="AB20" s="273" t="s">
        <v>586</v>
      </c>
      <c r="AC20" s="30" t="s">
        <v>4</v>
      </c>
      <c r="AD20" s="16">
        <v>2</v>
      </c>
      <c r="AE20" s="19">
        <f>AD20*5</f>
        <v>10</v>
      </c>
      <c r="AF20" s="283" t="s">
        <v>589</v>
      </c>
      <c r="AH20" s="380" t="s">
        <v>9</v>
      </c>
      <c r="AI20" s="406"/>
      <c r="AJ20" s="273" t="s">
        <v>586</v>
      </c>
      <c r="AK20" s="30" t="s">
        <v>4</v>
      </c>
      <c r="AL20" s="16">
        <v>5</v>
      </c>
      <c r="AM20" s="19">
        <f>AL20*125</f>
        <v>625</v>
      </c>
      <c r="AN20" s="283" t="s">
        <v>530</v>
      </c>
      <c r="AP20" s="359" t="s">
        <v>2</v>
      </c>
      <c r="AQ20" s="367"/>
      <c r="AR20" s="273" t="s">
        <v>586</v>
      </c>
      <c r="AS20" s="30" t="s">
        <v>4</v>
      </c>
      <c r="AT20" s="16">
        <v>20</v>
      </c>
      <c r="AU20" s="19">
        <f t="shared" si="11"/>
        <v>100</v>
      </c>
      <c r="AV20" s="283" t="s">
        <v>156</v>
      </c>
      <c r="AX20" s="359" t="s">
        <v>2</v>
      </c>
      <c r="AY20" s="367"/>
      <c r="AZ20" s="273" t="s">
        <v>586</v>
      </c>
      <c r="BA20" s="30" t="s">
        <v>4</v>
      </c>
      <c r="BB20" s="16">
        <v>3.5</v>
      </c>
      <c r="BC20" s="19">
        <f>BB20*5</f>
        <v>17.5</v>
      </c>
      <c r="BD20" s="283" t="s">
        <v>426</v>
      </c>
      <c r="BF20" s="359" t="s">
        <v>2</v>
      </c>
      <c r="BG20" s="367"/>
      <c r="BH20" s="273" t="s">
        <v>586</v>
      </c>
      <c r="BI20" s="30" t="s">
        <v>4</v>
      </c>
      <c r="BJ20" s="16">
        <v>96</v>
      </c>
      <c r="BK20" s="19">
        <f t="shared" si="12"/>
        <v>480</v>
      </c>
      <c r="BL20" s="283" t="s">
        <v>430</v>
      </c>
      <c r="BN20" s="380" t="s">
        <v>9</v>
      </c>
      <c r="BO20" s="406"/>
      <c r="BP20" s="412" t="s">
        <v>586</v>
      </c>
      <c r="BQ20" s="164" t="s">
        <v>4</v>
      </c>
      <c r="BR20" s="151">
        <v>0.3</v>
      </c>
      <c r="BS20" s="152">
        <f t="shared" si="13"/>
        <v>37.5</v>
      </c>
      <c r="BT20" s="388" t="s">
        <v>161</v>
      </c>
      <c r="BV20" s="359" t="s">
        <v>2</v>
      </c>
      <c r="BW20" s="367"/>
      <c r="BX20" s="273" t="s">
        <v>586</v>
      </c>
      <c r="BY20" s="30" t="s">
        <v>4</v>
      </c>
      <c r="BZ20" s="16">
        <v>4.5</v>
      </c>
      <c r="CA20" s="19">
        <f t="shared" ref="CA20:CA25" si="14">BZ20*5</f>
        <v>22.5</v>
      </c>
      <c r="CB20" s="283" t="s">
        <v>590</v>
      </c>
      <c r="CD20" s="359" t="s">
        <v>2</v>
      </c>
      <c r="CE20" s="367"/>
      <c r="CF20" s="273" t="s">
        <v>586</v>
      </c>
      <c r="CG20" s="30" t="s">
        <v>4</v>
      </c>
      <c r="CH20" s="16">
        <v>9.6999999999999993</v>
      </c>
      <c r="CI20" s="19">
        <f>CH20*5</f>
        <v>48.5</v>
      </c>
      <c r="CJ20" s="283" t="s">
        <v>591</v>
      </c>
      <c r="CL20" s="359" t="s">
        <v>2</v>
      </c>
      <c r="CM20" s="367"/>
      <c r="CN20" s="412" t="s">
        <v>586</v>
      </c>
      <c r="CO20" s="164" t="s">
        <v>4</v>
      </c>
      <c r="CP20" s="151">
        <v>21</v>
      </c>
      <c r="CQ20" s="152">
        <f t="shared" ref="CQ20:CQ38" si="15">SUM(CP20*5)</f>
        <v>105</v>
      </c>
      <c r="CR20" s="388" t="s">
        <v>196</v>
      </c>
      <c r="CT20" s="380" t="s">
        <v>9</v>
      </c>
      <c r="CU20" s="406"/>
      <c r="CV20" s="412" t="s">
        <v>586</v>
      </c>
      <c r="CW20" s="164" t="s">
        <v>4</v>
      </c>
      <c r="CX20" s="151">
        <v>7.5</v>
      </c>
      <c r="CY20" s="152">
        <f t="shared" ref="CY20:CY38" si="16">CX20*125</f>
        <v>937.5</v>
      </c>
      <c r="CZ20" s="424" t="s">
        <v>157</v>
      </c>
      <c r="DB20" s="359" t="s">
        <v>2</v>
      </c>
      <c r="DC20" s="367"/>
      <c r="DD20" s="273" t="s">
        <v>586</v>
      </c>
      <c r="DE20" s="30" t="s">
        <v>4</v>
      </c>
      <c r="DF20" s="16">
        <v>25</v>
      </c>
      <c r="DG20" s="19">
        <f t="shared" ref="DG20:DG40" si="17">DF20*5</f>
        <v>125</v>
      </c>
      <c r="DH20" s="283" t="s">
        <v>504</v>
      </c>
      <c r="DJ20" s="359" t="s">
        <v>2</v>
      </c>
      <c r="DK20" s="367"/>
      <c r="DL20" s="273" t="s">
        <v>586</v>
      </c>
      <c r="DM20" s="30" t="s">
        <v>4</v>
      </c>
      <c r="DN20" s="16">
        <v>6.5</v>
      </c>
      <c r="DO20" s="19">
        <f t="shared" ref="DO20:DO40" si="18">DN20*5</f>
        <v>32.5</v>
      </c>
      <c r="DP20" s="283" t="s">
        <v>589</v>
      </c>
      <c r="DR20" s="359" t="s">
        <v>2</v>
      </c>
      <c r="DS20" s="367"/>
      <c r="DT20" s="273" t="s">
        <v>586</v>
      </c>
      <c r="DU20" s="30" t="s">
        <v>4</v>
      </c>
      <c r="DV20" s="16">
        <v>5.6</v>
      </c>
      <c r="DW20" s="19">
        <f t="shared" ref="DW20:DW40" si="19">DV20*5</f>
        <v>28</v>
      </c>
      <c r="DX20" s="283" t="s">
        <v>592</v>
      </c>
      <c r="DZ20" s="359" t="s">
        <v>2</v>
      </c>
      <c r="EA20" s="367"/>
      <c r="EB20" s="273" t="s">
        <v>586</v>
      </c>
      <c r="EC20" s="30" t="s">
        <v>4</v>
      </c>
      <c r="ED20" s="16">
        <v>49</v>
      </c>
      <c r="EE20" s="19">
        <f t="shared" ref="EE20:EE40" si="20">ED20*5</f>
        <v>245</v>
      </c>
      <c r="EF20" s="283" t="s">
        <v>593</v>
      </c>
      <c r="EH20" s="359" t="s">
        <v>2</v>
      </c>
      <c r="EI20" s="367"/>
      <c r="EJ20" s="273" t="s">
        <v>586</v>
      </c>
      <c r="EK20" s="30" t="s">
        <v>4</v>
      </c>
      <c r="EL20" s="16">
        <v>121</v>
      </c>
      <c r="EM20" s="19">
        <f t="shared" ref="EM20:EM40" si="21">EL20*5</f>
        <v>605</v>
      </c>
      <c r="EN20" s="283" t="s">
        <v>279</v>
      </c>
      <c r="EP20" s="359" t="s">
        <v>2</v>
      </c>
      <c r="EQ20" s="367"/>
      <c r="ER20" s="412" t="s">
        <v>586</v>
      </c>
      <c r="ES20" s="164" t="s">
        <v>4</v>
      </c>
      <c r="ET20" s="151">
        <v>15.5</v>
      </c>
      <c r="EU20" s="19">
        <f t="shared" ref="EU20:EU40" si="22">ET20*5</f>
        <v>77.5</v>
      </c>
      <c r="EV20" s="388" t="s">
        <v>279</v>
      </c>
      <c r="EX20" s="359" t="s">
        <v>2</v>
      </c>
      <c r="EY20" s="367"/>
      <c r="EZ20" s="412" t="s">
        <v>586</v>
      </c>
      <c r="FA20" s="164" t="s">
        <v>4</v>
      </c>
      <c r="FB20" s="151">
        <v>25</v>
      </c>
      <c r="FC20" s="19">
        <f t="shared" ref="FC20:FC37" si="23">FB20*5</f>
        <v>125</v>
      </c>
      <c r="FD20" s="388"/>
      <c r="FF20" s="359" t="s">
        <v>2</v>
      </c>
      <c r="FG20" s="367"/>
      <c r="FH20" s="412" t="s">
        <v>586</v>
      </c>
      <c r="FI20" s="164" t="s">
        <v>4</v>
      </c>
      <c r="FJ20" s="151">
        <v>4</v>
      </c>
      <c r="FK20" s="19">
        <f t="shared" ref="FK20:FK38" si="24">FJ20*5</f>
        <v>20</v>
      </c>
      <c r="FL20" s="388" t="s">
        <v>600</v>
      </c>
      <c r="FN20" s="359" t="s">
        <v>2</v>
      </c>
      <c r="FO20" s="367"/>
      <c r="FP20" s="412" t="s">
        <v>586</v>
      </c>
      <c r="FQ20" s="159" t="s">
        <v>4</v>
      </c>
      <c r="FR20" s="139"/>
      <c r="FS20" s="140"/>
      <c r="FT20" s="390"/>
      <c r="FV20" s="380" t="s">
        <v>9</v>
      </c>
      <c r="FW20" s="406"/>
      <c r="FX20" s="412" t="s">
        <v>586</v>
      </c>
      <c r="FY20" s="164" t="s">
        <v>4</v>
      </c>
      <c r="FZ20" s="151">
        <v>3</v>
      </c>
      <c r="GA20" s="19">
        <f>SUM(FZ20)*125</f>
        <v>375</v>
      </c>
      <c r="GB20" s="388" t="s">
        <v>601</v>
      </c>
      <c r="GD20" s="380" t="s">
        <v>9</v>
      </c>
      <c r="GE20" s="406"/>
      <c r="GF20" s="393" t="s">
        <v>586</v>
      </c>
      <c r="GG20" s="159" t="s">
        <v>4</v>
      </c>
      <c r="GH20" s="139"/>
      <c r="GI20" s="140"/>
      <c r="GJ20" s="390"/>
      <c r="GL20" s="359" t="s">
        <v>2</v>
      </c>
      <c r="GM20" s="367"/>
      <c r="GN20" s="393" t="s">
        <v>586</v>
      </c>
      <c r="GO20" s="159" t="s">
        <v>4</v>
      </c>
      <c r="GP20" s="139"/>
      <c r="GQ20" s="140"/>
      <c r="GR20" s="390"/>
      <c r="GT20" s="359" t="s">
        <v>2</v>
      </c>
      <c r="GU20" s="367"/>
      <c r="GV20" s="412" t="s">
        <v>586</v>
      </c>
      <c r="GW20" s="164" t="s">
        <v>4</v>
      </c>
      <c r="GX20" s="151">
        <v>2</v>
      </c>
      <c r="GY20" s="19">
        <f>GX20*5</f>
        <v>10</v>
      </c>
      <c r="GZ20" s="388" t="s">
        <v>240</v>
      </c>
      <c r="HB20" s="380" t="s">
        <v>9</v>
      </c>
      <c r="HC20" s="406"/>
      <c r="HD20" s="393" t="s">
        <v>586</v>
      </c>
      <c r="HE20" s="159" t="s">
        <v>4</v>
      </c>
      <c r="HF20" s="139"/>
      <c r="HG20" s="140"/>
      <c r="HH20" s="390"/>
      <c r="HJ20" s="384"/>
      <c r="HK20" s="384"/>
      <c r="HL20" s="384"/>
      <c r="HM20" s="96"/>
      <c r="HN20" s="96"/>
      <c r="HO20" s="124"/>
      <c r="HP20" s="382"/>
    </row>
    <row r="21" spans="1:224" ht="15" customHeight="1" x14ac:dyDescent="0.25">
      <c r="A21" s="13"/>
      <c r="B21" s="361"/>
      <c r="C21" s="368"/>
      <c r="D21" s="274"/>
      <c r="E21" s="21" t="s">
        <v>5</v>
      </c>
      <c r="F21" s="83">
        <v>70</v>
      </c>
      <c r="G21" s="154">
        <f t="shared" si="7"/>
        <v>350</v>
      </c>
      <c r="H21" s="283"/>
      <c r="I21" s="125"/>
      <c r="J21" s="361"/>
      <c r="K21" s="368"/>
      <c r="L21" s="274"/>
      <c r="M21" s="21" t="s">
        <v>5</v>
      </c>
      <c r="N21" s="83">
        <v>120</v>
      </c>
      <c r="O21" s="25">
        <f t="shared" si="8"/>
        <v>600</v>
      </c>
      <c r="P21" s="283"/>
      <c r="R21" s="361"/>
      <c r="S21" s="368"/>
      <c r="T21" s="274"/>
      <c r="U21" s="21" t="s">
        <v>5</v>
      </c>
      <c r="V21" s="83">
        <v>16</v>
      </c>
      <c r="W21" s="154">
        <f t="shared" ref="W21:W40" si="25">V21*5</f>
        <v>80</v>
      </c>
      <c r="X21" s="388"/>
      <c r="Z21" s="361"/>
      <c r="AA21" s="368"/>
      <c r="AB21" s="274"/>
      <c r="AC21" s="21" t="s">
        <v>5</v>
      </c>
      <c r="AD21" s="83">
        <v>2</v>
      </c>
      <c r="AE21" s="25">
        <f t="shared" ref="AE21:AE26" si="26">AD21*5</f>
        <v>10</v>
      </c>
      <c r="AF21" s="283"/>
      <c r="AH21" s="376"/>
      <c r="AI21" s="407"/>
      <c r="AJ21" s="274"/>
      <c r="AK21" s="21" t="s">
        <v>5</v>
      </c>
      <c r="AL21" s="83">
        <v>5</v>
      </c>
      <c r="AM21" s="25">
        <f>AL21*125</f>
        <v>625</v>
      </c>
      <c r="AN21" s="283"/>
      <c r="AP21" s="361"/>
      <c r="AQ21" s="368"/>
      <c r="AR21" s="274"/>
      <c r="AS21" s="21" t="s">
        <v>5</v>
      </c>
      <c r="AT21" s="83">
        <v>20</v>
      </c>
      <c r="AU21" s="25">
        <f t="shared" ref="AU21:AU40" si="27">AT21*5</f>
        <v>100</v>
      </c>
      <c r="AV21" s="283"/>
      <c r="AX21" s="361"/>
      <c r="AY21" s="368"/>
      <c r="AZ21" s="274"/>
      <c r="BA21" s="21" t="s">
        <v>5</v>
      </c>
      <c r="BB21" s="83">
        <v>3.5</v>
      </c>
      <c r="BC21" s="25">
        <f>BB21*5</f>
        <v>17.5</v>
      </c>
      <c r="BD21" s="283"/>
      <c r="BF21" s="361"/>
      <c r="BG21" s="368"/>
      <c r="BH21" s="274"/>
      <c r="BI21" s="21" t="s">
        <v>5</v>
      </c>
      <c r="BJ21" s="83">
        <v>96</v>
      </c>
      <c r="BK21" s="25">
        <f t="shared" ref="BK21:BK40" si="28">BJ21*5</f>
        <v>480</v>
      </c>
      <c r="BL21" s="283"/>
      <c r="BN21" s="376"/>
      <c r="BO21" s="407"/>
      <c r="BP21" s="413"/>
      <c r="BQ21" s="165" t="s">
        <v>5</v>
      </c>
      <c r="BR21" s="153">
        <v>0.3</v>
      </c>
      <c r="BS21" s="154">
        <f t="shared" si="13"/>
        <v>37.5</v>
      </c>
      <c r="BT21" s="388"/>
      <c r="BV21" s="361"/>
      <c r="BW21" s="368"/>
      <c r="BX21" s="274"/>
      <c r="BY21" s="21" t="s">
        <v>5</v>
      </c>
      <c r="BZ21" s="83">
        <v>4.5</v>
      </c>
      <c r="CA21" s="25">
        <f t="shared" si="14"/>
        <v>22.5</v>
      </c>
      <c r="CB21" s="283"/>
      <c r="CD21" s="361"/>
      <c r="CE21" s="368"/>
      <c r="CF21" s="274"/>
      <c r="CG21" s="21" t="s">
        <v>5</v>
      </c>
      <c r="CH21" s="83">
        <v>9.6999999999999993</v>
      </c>
      <c r="CI21" s="25">
        <f>CH21*5</f>
        <v>48.5</v>
      </c>
      <c r="CJ21" s="283"/>
      <c r="CL21" s="361"/>
      <c r="CM21" s="368"/>
      <c r="CN21" s="413"/>
      <c r="CO21" s="165" t="s">
        <v>5</v>
      </c>
      <c r="CP21" s="153">
        <v>21</v>
      </c>
      <c r="CQ21" s="154">
        <f t="shared" si="15"/>
        <v>105</v>
      </c>
      <c r="CR21" s="388"/>
      <c r="CT21" s="376"/>
      <c r="CU21" s="407"/>
      <c r="CV21" s="413"/>
      <c r="CW21" s="165" t="s">
        <v>5</v>
      </c>
      <c r="CX21" s="153">
        <v>7.5</v>
      </c>
      <c r="CY21" s="154">
        <f t="shared" si="16"/>
        <v>937.5</v>
      </c>
      <c r="CZ21" s="388"/>
      <c r="DB21" s="361"/>
      <c r="DC21" s="368"/>
      <c r="DD21" s="274"/>
      <c r="DE21" s="21" t="s">
        <v>5</v>
      </c>
      <c r="DF21" s="83">
        <v>25</v>
      </c>
      <c r="DG21" s="25">
        <f t="shared" si="17"/>
        <v>125</v>
      </c>
      <c r="DH21" s="283"/>
      <c r="DJ21" s="361"/>
      <c r="DK21" s="368"/>
      <c r="DL21" s="274"/>
      <c r="DM21" s="21" t="s">
        <v>5</v>
      </c>
      <c r="DN21" s="83">
        <v>6.5</v>
      </c>
      <c r="DO21" s="25">
        <f t="shared" si="18"/>
        <v>32.5</v>
      </c>
      <c r="DP21" s="283"/>
      <c r="DR21" s="361"/>
      <c r="DS21" s="368"/>
      <c r="DT21" s="274"/>
      <c r="DU21" s="21" t="s">
        <v>5</v>
      </c>
      <c r="DV21" s="83">
        <v>5.6</v>
      </c>
      <c r="DW21" s="25">
        <f t="shared" si="19"/>
        <v>28</v>
      </c>
      <c r="DX21" s="283"/>
      <c r="DZ21" s="361"/>
      <c r="EA21" s="368"/>
      <c r="EB21" s="274"/>
      <c r="EC21" s="21" t="s">
        <v>5</v>
      </c>
      <c r="ED21" s="83">
        <v>49</v>
      </c>
      <c r="EE21" s="25">
        <f t="shared" si="20"/>
        <v>245</v>
      </c>
      <c r="EF21" s="283"/>
      <c r="EH21" s="361"/>
      <c r="EI21" s="368"/>
      <c r="EJ21" s="274"/>
      <c r="EK21" s="21" t="s">
        <v>5</v>
      </c>
      <c r="EL21" s="83">
        <v>121</v>
      </c>
      <c r="EM21" s="25">
        <f t="shared" si="21"/>
        <v>605</v>
      </c>
      <c r="EN21" s="283"/>
      <c r="EP21" s="361"/>
      <c r="EQ21" s="368"/>
      <c r="ER21" s="413"/>
      <c r="ES21" s="165" t="s">
        <v>5</v>
      </c>
      <c r="ET21" s="153">
        <v>15.5</v>
      </c>
      <c r="EU21" s="25">
        <f t="shared" si="22"/>
        <v>77.5</v>
      </c>
      <c r="EV21" s="388"/>
      <c r="EX21" s="361"/>
      <c r="EY21" s="368"/>
      <c r="EZ21" s="413"/>
      <c r="FA21" s="165" t="s">
        <v>5</v>
      </c>
      <c r="FB21" s="153">
        <v>25</v>
      </c>
      <c r="FC21" s="25">
        <f t="shared" si="23"/>
        <v>125</v>
      </c>
      <c r="FD21" s="388"/>
      <c r="FF21" s="361"/>
      <c r="FG21" s="368"/>
      <c r="FH21" s="413"/>
      <c r="FI21" s="165" t="s">
        <v>5</v>
      </c>
      <c r="FJ21" s="153">
        <v>4</v>
      </c>
      <c r="FK21" s="25">
        <f t="shared" si="24"/>
        <v>20</v>
      </c>
      <c r="FL21" s="388"/>
      <c r="FN21" s="361"/>
      <c r="FO21" s="368"/>
      <c r="FP21" s="413"/>
      <c r="FQ21" s="160" t="s">
        <v>5</v>
      </c>
      <c r="FR21" s="141"/>
      <c r="FS21" s="142"/>
      <c r="FT21" s="390"/>
      <c r="FV21" s="376"/>
      <c r="FW21" s="407"/>
      <c r="FX21" s="413"/>
      <c r="FY21" s="165" t="s">
        <v>5</v>
      </c>
      <c r="FZ21" s="153">
        <v>3</v>
      </c>
      <c r="GA21" s="25">
        <f>SUM(FZ21)*125</f>
        <v>375</v>
      </c>
      <c r="GB21" s="388"/>
      <c r="GD21" s="376"/>
      <c r="GE21" s="407"/>
      <c r="GF21" s="394"/>
      <c r="GG21" s="160" t="s">
        <v>5</v>
      </c>
      <c r="GH21" s="141"/>
      <c r="GI21" s="142"/>
      <c r="GJ21" s="390"/>
      <c r="GL21" s="361"/>
      <c r="GM21" s="368"/>
      <c r="GN21" s="394"/>
      <c r="GO21" s="160" t="s">
        <v>5</v>
      </c>
      <c r="GP21" s="141"/>
      <c r="GQ21" s="142"/>
      <c r="GR21" s="390"/>
      <c r="GT21" s="361"/>
      <c r="GU21" s="368"/>
      <c r="GV21" s="413"/>
      <c r="GW21" s="165" t="s">
        <v>5</v>
      </c>
      <c r="GX21" s="153">
        <v>2</v>
      </c>
      <c r="GY21" s="25">
        <f>GX21*5</f>
        <v>10</v>
      </c>
      <c r="GZ21" s="388"/>
      <c r="HB21" s="376"/>
      <c r="HC21" s="407"/>
      <c r="HD21" s="394"/>
      <c r="HE21" s="160" t="s">
        <v>5</v>
      </c>
      <c r="HF21" s="141"/>
      <c r="HG21" s="142"/>
      <c r="HH21" s="390"/>
      <c r="HJ21" s="384"/>
      <c r="HK21" s="384"/>
      <c r="HL21" s="384"/>
      <c r="HM21" s="96"/>
      <c r="HN21" s="96"/>
      <c r="HO21" s="124"/>
      <c r="HP21" s="382"/>
    </row>
    <row r="22" spans="1:224" ht="15" customHeight="1" x14ac:dyDescent="0.25">
      <c r="A22" s="13"/>
      <c r="B22" s="361"/>
      <c r="C22" s="368"/>
      <c r="D22" s="274"/>
      <c r="E22" s="21" t="s">
        <v>6</v>
      </c>
      <c r="F22" s="16">
        <v>70</v>
      </c>
      <c r="G22" s="154">
        <f t="shared" si="7"/>
        <v>350</v>
      </c>
      <c r="H22" s="283"/>
      <c r="I22" s="125"/>
      <c r="J22" s="361"/>
      <c r="K22" s="368"/>
      <c r="L22" s="274"/>
      <c r="M22" s="21" t="s">
        <v>6</v>
      </c>
      <c r="N22" s="16">
        <v>120</v>
      </c>
      <c r="O22" s="25">
        <f t="shared" si="8"/>
        <v>600</v>
      </c>
      <c r="P22" s="283"/>
      <c r="R22" s="361"/>
      <c r="S22" s="368"/>
      <c r="T22" s="274"/>
      <c r="U22" s="21" t="s">
        <v>6</v>
      </c>
      <c r="V22" s="16">
        <v>16</v>
      </c>
      <c r="W22" s="154">
        <f t="shared" si="25"/>
        <v>80</v>
      </c>
      <c r="X22" s="388"/>
      <c r="Z22" s="361"/>
      <c r="AA22" s="368"/>
      <c r="AB22" s="274"/>
      <c r="AC22" s="21" t="s">
        <v>6</v>
      </c>
      <c r="AD22" s="16">
        <v>2</v>
      </c>
      <c r="AE22" s="25">
        <f t="shared" si="26"/>
        <v>10</v>
      </c>
      <c r="AF22" s="283"/>
      <c r="AH22" s="376"/>
      <c r="AI22" s="407"/>
      <c r="AJ22" s="274"/>
      <c r="AK22" s="21" t="s">
        <v>6</v>
      </c>
      <c r="AL22" s="16">
        <v>5</v>
      </c>
      <c r="AM22" s="25">
        <f>AL22*125</f>
        <v>625</v>
      </c>
      <c r="AN22" s="283"/>
      <c r="AP22" s="361"/>
      <c r="AQ22" s="368"/>
      <c r="AR22" s="274"/>
      <c r="AS22" s="21" t="s">
        <v>6</v>
      </c>
      <c r="AT22" s="16">
        <v>20</v>
      </c>
      <c r="AU22" s="25">
        <f t="shared" si="27"/>
        <v>100</v>
      </c>
      <c r="AV22" s="283"/>
      <c r="AX22" s="361"/>
      <c r="AY22" s="368"/>
      <c r="AZ22" s="274"/>
      <c r="BA22" s="21" t="s">
        <v>6</v>
      </c>
      <c r="BB22" s="16">
        <v>3.5</v>
      </c>
      <c r="BC22" s="25">
        <f>BB22*5</f>
        <v>17.5</v>
      </c>
      <c r="BD22" s="283"/>
      <c r="BF22" s="361"/>
      <c r="BG22" s="368"/>
      <c r="BH22" s="274"/>
      <c r="BI22" s="21" t="s">
        <v>6</v>
      </c>
      <c r="BJ22" s="16">
        <v>96</v>
      </c>
      <c r="BK22" s="25">
        <f t="shared" si="28"/>
        <v>480</v>
      </c>
      <c r="BL22" s="283"/>
      <c r="BN22" s="376"/>
      <c r="BO22" s="407"/>
      <c r="BP22" s="413"/>
      <c r="BQ22" s="165" t="s">
        <v>6</v>
      </c>
      <c r="BR22" s="151">
        <v>0.3</v>
      </c>
      <c r="BS22" s="154">
        <f t="shared" si="13"/>
        <v>37.5</v>
      </c>
      <c r="BT22" s="388"/>
      <c r="BV22" s="361"/>
      <c r="BW22" s="368"/>
      <c r="BX22" s="274"/>
      <c r="BY22" s="21" t="s">
        <v>6</v>
      </c>
      <c r="BZ22" s="83">
        <v>4.5</v>
      </c>
      <c r="CA22" s="126">
        <f t="shared" si="14"/>
        <v>22.5</v>
      </c>
      <c r="CB22" s="283"/>
      <c r="CD22" s="361"/>
      <c r="CE22" s="368"/>
      <c r="CF22" s="274"/>
      <c r="CG22" s="21" t="s">
        <v>6</v>
      </c>
      <c r="CH22" s="16">
        <v>9.6999999999999993</v>
      </c>
      <c r="CI22" s="25">
        <f>CH22*5</f>
        <v>48.5</v>
      </c>
      <c r="CJ22" s="283"/>
      <c r="CL22" s="361"/>
      <c r="CM22" s="368"/>
      <c r="CN22" s="413"/>
      <c r="CO22" s="165" t="s">
        <v>6</v>
      </c>
      <c r="CP22" s="151">
        <v>21</v>
      </c>
      <c r="CQ22" s="154">
        <f t="shared" si="15"/>
        <v>105</v>
      </c>
      <c r="CR22" s="388"/>
      <c r="CT22" s="376"/>
      <c r="CU22" s="407"/>
      <c r="CV22" s="413"/>
      <c r="CW22" s="165" t="s">
        <v>6</v>
      </c>
      <c r="CX22" s="151">
        <v>7.5</v>
      </c>
      <c r="CY22" s="154">
        <f t="shared" si="16"/>
        <v>937.5</v>
      </c>
      <c r="CZ22" s="388"/>
      <c r="DB22" s="361"/>
      <c r="DC22" s="368"/>
      <c r="DD22" s="274"/>
      <c r="DE22" s="21" t="s">
        <v>6</v>
      </c>
      <c r="DF22" s="16">
        <v>25</v>
      </c>
      <c r="DG22" s="25">
        <f t="shared" si="17"/>
        <v>125</v>
      </c>
      <c r="DH22" s="283"/>
      <c r="DJ22" s="361"/>
      <c r="DK22" s="368"/>
      <c r="DL22" s="274"/>
      <c r="DM22" s="21" t="s">
        <v>6</v>
      </c>
      <c r="DN22" s="16">
        <v>6.5</v>
      </c>
      <c r="DO22" s="25">
        <f t="shared" si="18"/>
        <v>32.5</v>
      </c>
      <c r="DP22" s="283"/>
      <c r="DR22" s="361"/>
      <c r="DS22" s="368"/>
      <c r="DT22" s="274"/>
      <c r="DU22" s="21" t="s">
        <v>6</v>
      </c>
      <c r="DV22" s="16">
        <v>5.6</v>
      </c>
      <c r="DW22" s="25">
        <f t="shared" si="19"/>
        <v>28</v>
      </c>
      <c r="DX22" s="283"/>
      <c r="DZ22" s="361"/>
      <c r="EA22" s="368"/>
      <c r="EB22" s="274"/>
      <c r="EC22" s="21" t="s">
        <v>6</v>
      </c>
      <c r="ED22" s="16">
        <v>49</v>
      </c>
      <c r="EE22" s="25">
        <f t="shared" si="20"/>
        <v>245</v>
      </c>
      <c r="EF22" s="283"/>
      <c r="EH22" s="361"/>
      <c r="EI22" s="368"/>
      <c r="EJ22" s="274"/>
      <c r="EK22" s="21" t="s">
        <v>6</v>
      </c>
      <c r="EL22" s="16">
        <v>121</v>
      </c>
      <c r="EM22" s="25">
        <f t="shared" si="21"/>
        <v>605</v>
      </c>
      <c r="EN22" s="283"/>
      <c r="EP22" s="361"/>
      <c r="EQ22" s="368"/>
      <c r="ER22" s="413"/>
      <c r="ES22" s="165" t="s">
        <v>6</v>
      </c>
      <c r="ET22" s="151">
        <v>15.5</v>
      </c>
      <c r="EU22" s="25">
        <f t="shared" si="22"/>
        <v>77.5</v>
      </c>
      <c r="EV22" s="388"/>
      <c r="EX22" s="361"/>
      <c r="EY22" s="368"/>
      <c r="EZ22" s="413"/>
      <c r="FA22" s="165" t="s">
        <v>6</v>
      </c>
      <c r="FB22" s="151">
        <v>25</v>
      </c>
      <c r="FC22" s="25">
        <f t="shared" si="23"/>
        <v>125</v>
      </c>
      <c r="FD22" s="388"/>
      <c r="FF22" s="361"/>
      <c r="FG22" s="368"/>
      <c r="FH22" s="413"/>
      <c r="FI22" s="165" t="s">
        <v>6</v>
      </c>
      <c r="FJ22" s="151">
        <v>4</v>
      </c>
      <c r="FK22" s="25">
        <f t="shared" si="24"/>
        <v>20</v>
      </c>
      <c r="FL22" s="388"/>
      <c r="FN22" s="361"/>
      <c r="FO22" s="368"/>
      <c r="FP22" s="413"/>
      <c r="FQ22" s="160" t="s">
        <v>6</v>
      </c>
      <c r="FR22" s="139"/>
      <c r="FS22" s="142"/>
      <c r="FT22" s="390"/>
      <c r="FV22" s="376"/>
      <c r="FW22" s="407"/>
      <c r="FX22" s="413"/>
      <c r="FY22" s="165" t="s">
        <v>6</v>
      </c>
      <c r="FZ22" s="151">
        <v>3</v>
      </c>
      <c r="GA22" s="25">
        <f>SUM(FZ22)*125</f>
        <v>375</v>
      </c>
      <c r="GB22" s="388"/>
      <c r="GD22" s="376"/>
      <c r="GE22" s="407"/>
      <c r="GF22" s="394"/>
      <c r="GG22" s="160" t="s">
        <v>6</v>
      </c>
      <c r="GH22" s="139"/>
      <c r="GI22" s="142"/>
      <c r="GJ22" s="390"/>
      <c r="GL22" s="361"/>
      <c r="GM22" s="368"/>
      <c r="GN22" s="394"/>
      <c r="GO22" s="160" t="s">
        <v>6</v>
      </c>
      <c r="GP22" s="139"/>
      <c r="GQ22" s="142"/>
      <c r="GR22" s="390"/>
      <c r="GT22" s="361"/>
      <c r="GU22" s="368"/>
      <c r="GV22" s="413"/>
      <c r="GW22" s="165" t="s">
        <v>6</v>
      </c>
      <c r="GX22" s="151">
        <v>2</v>
      </c>
      <c r="GY22" s="25">
        <f>GX22*5</f>
        <v>10</v>
      </c>
      <c r="GZ22" s="388"/>
      <c r="HB22" s="376"/>
      <c r="HC22" s="407"/>
      <c r="HD22" s="394"/>
      <c r="HE22" s="160" t="s">
        <v>6</v>
      </c>
      <c r="HF22" s="139"/>
      <c r="HG22" s="142"/>
      <c r="HH22" s="390"/>
      <c r="HJ22" s="384"/>
      <c r="HK22" s="384"/>
      <c r="HL22" s="384"/>
      <c r="HM22" s="96"/>
      <c r="HN22" s="96"/>
      <c r="HO22" s="124"/>
      <c r="HP22" s="382"/>
    </row>
    <row r="23" spans="1:224" ht="15" customHeight="1" x14ac:dyDescent="0.25">
      <c r="A23" s="13"/>
      <c r="B23" s="361"/>
      <c r="C23" s="368"/>
      <c r="D23" s="274"/>
      <c r="E23" s="21" t="s">
        <v>5</v>
      </c>
      <c r="F23" s="83">
        <v>70</v>
      </c>
      <c r="G23" s="166">
        <f t="shared" si="7"/>
        <v>350</v>
      </c>
      <c r="H23" s="283"/>
      <c r="I23" s="125"/>
      <c r="J23" s="361"/>
      <c r="K23" s="368"/>
      <c r="L23" s="274"/>
      <c r="M23" s="21" t="s">
        <v>5</v>
      </c>
      <c r="N23" s="83">
        <v>120</v>
      </c>
      <c r="O23" s="25">
        <f t="shared" si="8"/>
        <v>600</v>
      </c>
      <c r="P23" s="283"/>
      <c r="R23" s="361"/>
      <c r="S23" s="368"/>
      <c r="T23" s="274"/>
      <c r="U23" s="21" t="s">
        <v>5</v>
      </c>
      <c r="V23" s="83">
        <v>16</v>
      </c>
      <c r="W23" s="166">
        <f t="shared" si="25"/>
        <v>80</v>
      </c>
      <c r="X23" s="388"/>
      <c r="Z23" s="361"/>
      <c r="AA23" s="368"/>
      <c r="AB23" s="274"/>
      <c r="AC23" s="21" t="s">
        <v>5</v>
      </c>
      <c r="AD23" s="83">
        <v>2</v>
      </c>
      <c r="AE23" s="25">
        <f t="shared" si="26"/>
        <v>10</v>
      </c>
      <c r="AF23" s="283"/>
      <c r="AH23" s="376"/>
      <c r="AI23" s="407"/>
      <c r="AJ23" s="274"/>
      <c r="AK23" s="21" t="s">
        <v>5</v>
      </c>
      <c r="AL23" s="83">
        <v>5</v>
      </c>
      <c r="AM23" s="25">
        <f>AL23*125</f>
        <v>625</v>
      </c>
      <c r="AN23" s="283"/>
      <c r="AP23" s="361"/>
      <c r="AQ23" s="368"/>
      <c r="AR23" s="274"/>
      <c r="AS23" s="21" t="s">
        <v>5</v>
      </c>
      <c r="AT23" s="83">
        <v>20</v>
      </c>
      <c r="AU23" s="25">
        <f t="shared" si="27"/>
        <v>100</v>
      </c>
      <c r="AV23" s="283"/>
      <c r="AX23" s="361"/>
      <c r="AY23" s="368"/>
      <c r="AZ23" s="274"/>
      <c r="BA23" s="21" t="s">
        <v>5</v>
      </c>
      <c r="BB23" s="83"/>
      <c r="BC23" s="25"/>
      <c r="BD23" s="283"/>
      <c r="BF23" s="361"/>
      <c r="BG23" s="368"/>
      <c r="BH23" s="274"/>
      <c r="BI23" s="21" t="s">
        <v>5</v>
      </c>
      <c r="BJ23" s="83">
        <v>96</v>
      </c>
      <c r="BK23" s="25">
        <f t="shared" si="28"/>
        <v>480</v>
      </c>
      <c r="BL23" s="283"/>
      <c r="BN23" s="376"/>
      <c r="BO23" s="407"/>
      <c r="BP23" s="413"/>
      <c r="BQ23" s="165" t="s">
        <v>5</v>
      </c>
      <c r="BR23" s="153">
        <v>0.3</v>
      </c>
      <c r="BS23" s="154">
        <f t="shared" si="13"/>
        <v>37.5</v>
      </c>
      <c r="BT23" s="388"/>
      <c r="BV23" s="361"/>
      <c r="BW23" s="368"/>
      <c r="BX23" s="274"/>
      <c r="BY23" s="21" t="s">
        <v>5</v>
      </c>
      <c r="BZ23" s="127">
        <v>4.5</v>
      </c>
      <c r="CA23" s="19">
        <f t="shared" si="14"/>
        <v>22.5</v>
      </c>
      <c r="CB23" s="283"/>
      <c r="CD23" s="361"/>
      <c r="CE23" s="368"/>
      <c r="CF23" s="274"/>
      <c r="CG23" s="21" t="s">
        <v>5</v>
      </c>
      <c r="CH23" s="83">
        <v>9.6999999999999993</v>
      </c>
      <c r="CI23" s="25">
        <f>CH23*5</f>
        <v>48.5</v>
      </c>
      <c r="CJ23" s="283"/>
      <c r="CL23" s="361"/>
      <c r="CM23" s="368"/>
      <c r="CN23" s="413"/>
      <c r="CO23" s="165" t="s">
        <v>5</v>
      </c>
      <c r="CP23" s="153">
        <v>21</v>
      </c>
      <c r="CQ23" s="154">
        <f t="shared" si="15"/>
        <v>105</v>
      </c>
      <c r="CR23" s="388"/>
      <c r="CT23" s="376"/>
      <c r="CU23" s="407"/>
      <c r="CV23" s="413"/>
      <c r="CW23" s="165" t="s">
        <v>5</v>
      </c>
      <c r="CX23" s="153">
        <v>7.5</v>
      </c>
      <c r="CY23" s="154">
        <f t="shared" si="16"/>
        <v>937.5</v>
      </c>
      <c r="CZ23" s="388"/>
      <c r="DB23" s="361"/>
      <c r="DC23" s="368"/>
      <c r="DD23" s="274"/>
      <c r="DE23" s="21" t="s">
        <v>5</v>
      </c>
      <c r="DF23" s="83">
        <v>25</v>
      </c>
      <c r="DG23" s="25">
        <f t="shared" si="17"/>
        <v>125</v>
      </c>
      <c r="DH23" s="283"/>
      <c r="DJ23" s="361"/>
      <c r="DK23" s="368"/>
      <c r="DL23" s="274"/>
      <c r="DM23" s="21" t="s">
        <v>5</v>
      </c>
      <c r="DN23" s="83">
        <v>6.5</v>
      </c>
      <c r="DO23" s="25">
        <f t="shared" si="18"/>
        <v>32.5</v>
      </c>
      <c r="DP23" s="283"/>
      <c r="DR23" s="361"/>
      <c r="DS23" s="368"/>
      <c r="DT23" s="274"/>
      <c r="DU23" s="21" t="s">
        <v>5</v>
      </c>
      <c r="DV23" s="83">
        <v>5.6</v>
      </c>
      <c r="DW23" s="25">
        <f t="shared" si="19"/>
        <v>28</v>
      </c>
      <c r="DX23" s="283"/>
      <c r="DZ23" s="361"/>
      <c r="EA23" s="368"/>
      <c r="EB23" s="274"/>
      <c r="EC23" s="21" t="s">
        <v>5</v>
      </c>
      <c r="ED23" s="83">
        <v>49</v>
      </c>
      <c r="EE23" s="25">
        <f t="shared" si="20"/>
        <v>245</v>
      </c>
      <c r="EF23" s="283"/>
      <c r="EH23" s="361"/>
      <c r="EI23" s="368"/>
      <c r="EJ23" s="274"/>
      <c r="EK23" s="21" t="s">
        <v>5</v>
      </c>
      <c r="EL23" s="83">
        <v>121</v>
      </c>
      <c r="EM23" s="25">
        <f t="shared" si="21"/>
        <v>605</v>
      </c>
      <c r="EN23" s="283"/>
      <c r="EP23" s="361"/>
      <c r="EQ23" s="368"/>
      <c r="ER23" s="413"/>
      <c r="ES23" s="165" t="s">
        <v>5</v>
      </c>
      <c r="ET23" s="153">
        <v>15.5</v>
      </c>
      <c r="EU23" s="25">
        <f t="shared" si="22"/>
        <v>77.5</v>
      </c>
      <c r="EV23" s="388"/>
      <c r="EX23" s="361"/>
      <c r="EY23" s="368"/>
      <c r="EZ23" s="413"/>
      <c r="FA23" s="165" t="s">
        <v>5</v>
      </c>
      <c r="FB23" s="153">
        <v>25</v>
      </c>
      <c r="FC23" s="25">
        <f t="shared" si="23"/>
        <v>125</v>
      </c>
      <c r="FD23" s="388"/>
      <c r="FF23" s="361"/>
      <c r="FG23" s="368"/>
      <c r="FH23" s="413"/>
      <c r="FI23" s="165" t="s">
        <v>5</v>
      </c>
      <c r="FJ23" s="153">
        <v>4</v>
      </c>
      <c r="FK23" s="25">
        <f t="shared" si="24"/>
        <v>20</v>
      </c>
      <c r="FL23" s="388"/>
      <c r="FN23" s="361"/>
      <c r="FO23" s="368"/>
      <c r="FP23" s="413"/>
      <c r="FQ23" s="160" t="s">
        <v>5</v>
      </c>
      <c r="FR23" s="141"/>
      <c r="FS23" s="142"/>
      <c r="FT23" s="390"/>
      <c r="FV23" s="376"/>
      <c r="FW23" s="407"/>
      <c r="FX23" s="413"/>
      <c r="FY23" s="165" t="s">
        <v>5</v>
      </c>
      <c r="FZ23" s="153">
        <v>3</v>
      </c>
      <c r="GA23" s="25">
        <f>SUM(FZ23)*125</f>
        <v>375</v>
      </c>
      <c r="GB23" s="388"/>
      <c r="GD23" s="376"/>
      <c r="GE23" s="407"/>
      <c r="GF23" s="394"/>
      <c r="GG23" s="160" t="s">
        <v>5</v>
      </c>
      <c r="GH23" s="141"/>
      <c r="GI23" s="142"/>
      <c r="GJ23" s="390"/>
      <c r="GL23" s="361"/>
      <c r="GM23" s="368"/>
      <c r="GN23" s="394"/>
      <c r="GO23" s="160" t="s">
        <v>5</v>
      </c>
      <c r="GP23" s="141"/>
      <c r="GQ23" s="142"/>
      <c r="GR23" s="390"/>
      <c r="GT23" s="361"/>
      <c r="GU23" s="368"/>
      <c r="GV23" s="413"/>
      <c r="GW23" s="165" t="s">
        <v>5</v>
      </c>
      <c r="GX23" s="153">
        <v>2</v>
      </c>
      <c r="GY23" s="25">
        <f>GX23*5</f>
        <v>10</v>
      </c>
      <c r="GZ23" s="388"/>
      <c r="HB23" s="376"/>
      <c r="HC23" s="407"/>
      <c r="HD23" s="394"/>
      <c r="HE23" s="160" t="s">
        <v>5</v>
      </c>
      <c r="HF23" s="141"/>
      <c r="HG23" s="142"/>
      <c r="HH23" s="390"/>
      <c r="HJ23" s="384"/>
      <c r="HK23" s="384"/>
      <c r="HL23" s="384"/>
      <c r="HM23" s="96"/>
      <c r="HN23" s="96"/>
      <c r="HO23" s="124"/>
      <c r="HP23" s="382"/>
    </row>
    <row r="24" spans="1:224" ht="15" customHeight="1" x14ac:dyDescent="0.25">
      <c r="A24" s="13"/>
      <c r="B24" s="361"/>
      <c r="C24" s="368"/>
      <c r="D24" s="274"/>
      <c r="E24" s="21" t="s">
        <v>7</v>
      </c>
      <c r="F24" s="16">
        <v>70</v>
      </c>
      <c r="G24" s="166">
        <f t="shared" si="7"/>
        <v>350</v>
      </c>
      <c r="H24" s="283"/>
      <c r="I24" s="125"/>
      <c r="J24" s="361"/>
      <c r="K24" s="368"/>
      <c r="L24" s="274"/>
      <c r="M24" s="21" t="s">
        <v>7</v>
      </c>
      <c r="N24" s="16">
        <v>120</v>
      </c>
      <c r="O24" s="25">
        <f t="shared" si="8"/>
        <v>600</v>
      </c>
      <c r="P24" s="283"/>
      <c r="R24" s="361"/>
      <c r="S24" s="368"/>
      <c r="T24" s="274"/>
      <c r="U24" s="21" t="s">
        <v>7</v>
      </c>
      <c r="V24" s="16">
        <v>16</v>
      </c>
      <c r="W24" s="166">
        <f t="shared" si="25"/>
        <v>80</v>
      </c>
      <c r="X24" s="388"/>
      <c r="Z24" s="361"/>
      <c r="AA24" s="368"/>
      <c r="AB24" s="274"/>
      <c r="AC24" s="21" t="s">
        <v>7</v>
      </c>
      <c r="AD24" s="16">
        <v>2</v>
      </c>
      <c r="AE24" s="25">
        <f t="shared" si="26"/>
        <v>10</v>
      </c>
      <c r="AF24" s="283"/>
      <c r="AH24" s="376"/>
      <c r="AI24" s="407"/>
      <c r="AJ24" s="274"/>
      <c r="AK24" s="21" t="s">
        <v>7</v>
      </c>
      <c r="AL24" s="16">
        <v>5</v>
      </c>
      <c r="AM24" s="25">
        <f>AL24*125</f>
        <v>625</v>
      </c>
      <c r="AN24" s="283"/>
      <c r="AP24" s="361"/>
      <c r="AQ24" s="368"/>
      <c r="AR24" s="274"/>
      <c r="AS24" s="21" t="s">
        <v>7</v>
      </c>
      <c r="AT24" s="16">
        <v>20</v>
      </c>
      <c r="AU24" s="25">
        <f t="shared" si="27"/>
        <v>100</v>
      </c>
      <c r="AV24" s="283"/>
      <c r="AX24" s="361"/>
      <c r="AY24" s="368"/>
      <c r="AZ24" s="274"/>
      <c r="BA24" s="21" t="s">
        <v>7</v>
      </c>
      <c r="BB24" s="16"/>
      <c r="BC24" s="25"/>
      <c r="BD24" s="283"/>
      <c r="BF24" s="361"/>
      <c r="BG24" s="368"/>
      <c r="BH24" s="274"/>
      <c r="BI24" s="21" t="s">
        <v>7</v>
      </c>
      <c r="BJ24" s="16">
        <v>96</v>
      </c>
      <c r="BK24" s="25">
        <f t="shared" si="28"/>
        <v>480</v>
      </c>
      <c r="BL24" s="283"/>
      <c r="BN24" s="376"/>
      <c r="BO24" s="407"/>
      <c r="BP24" s="413"/>
      <c r="BQ24" s="165" t="s">
        <v>7</v>
      </c>
      <c r="BR24" s="151">
        <v>0.3</v>
      </c>
      <c r="BS24" s="154">
        <f t="shared" si="13"/>
        <v>37.5</v>
      </c>
      <c r="BT24" s="388"/>
      <c r="BV24" s="361"/>
      <c r="BW24" s="368"/>
      <c r="BX24" s="274"/>
      <c r="BY24" s="21" t="s">
        <v>7</v>
      </c>
      <c r="BZ24" s="16">
        <v>4.5</v>
      </c>
      <c r="CA24" s="25">
        <f t="shared" si="14"/>
        <v>22.5</v>
      </c>
      <c r="CB24" s="283"/>
      <c r="CD24" s="361"/>
      <c r="CE24" s="368"/>
      <c r="CF24" s="274"/>
      <c r="CG24" s="21" t="s">
        <v>7</v>
      </c>
      <c r="CH24" s="16">
        <v>9.6999999999999993</v>
      </c>
      <c r="CI24" s="25">
        <f>CH24*5</f>
        <v>48.5</v>
      </c>
      <c r="CJ24" s="283"/>
      <c r="CL24" s="361"/>
      <c r="CM24" s="368"/>
      <c r="CN24" s="413"/>
      <c r="CO24" s="165" t="s">
        <v>7</v>
      </c>
      <c r="CP24" s="151">
        <v>21</v>
      </c>
      <c r="CQ24" s="154">
        <f t="shared" si="15"/>
        <v>105</v>
      </c>
      <c r="CR24" s="388"/>
      <c r="CT24" s="376"/>
      <c r="CU24" s="407"/>
      <c r="CV24" s="413"/>
      <c r="CW24" s="165" t="s">
        <v>7</v>
      </c>
      <c r="CX24" s="151">
        <v>7.5</v>
      </c>
      <c r="CY24" s="154">
        <f t="shared" si="16"/>
        <v>937.5</v>
      </c>
      <c r="CZ24" s="388"/>
      <c r="DB24" s="361"/>
      <c r="DC24" s="368"/>
      <c r="DD24" s="274"/>
      <c r="DE24" s="21" t="s">
        <v>7</v>
      </c>
      <c r="DF24" s="16">
        <v>25</v>
      </c>
      <c r="DG24" s="25">
        <f t="shared" si="17"/>
        <v>125</v>
      </c>
      <c r="DH24" s="283"/>
      <c r="DJ24" s="361"/>
      <c r="DK24" s="368"/>
      <c r="DL24" s="274"/>
      <c r="DM24" s="21" t="s">
        <v>7</v>
      </c>
      <c r="DN24" s="16">
        <v>6.5</v>
      </c>
      <c r="DO24" s="25">
        <f t="shared" si="18"/>
        <v>32.5</v>
      </c>
      <c r="DP24" s="283"/>
      <c r="DR24" s="361"/>
      <c r="DS24" s="368"/>
      <c r="DT24" s="274"/>
      <c r="DU24" s="21" t="s">
        <v>7</v>
      </c>
      <c r="DV24" s="16">
        <v>5.6</v>
      </c>
      <c r="DW24" s="25">
        <f t="shared" si="19"/>
        <v>28</v>
      </c>
      <c r="DX24" s="283"/>
      <c r="DZ24" s="361"/>
      <c r="EA24" s="368"/>
      <c r="EB24" s="274"/>
      <c r="EC24" s="21" t="s">
        <v>7</v>
      </c>
      <c r="ED24" s="16">
        <v>49</v>
      </c>
      <c r="EE24" s="25">
        <f t="shared" si="20"/>
        <v>245</v>
      </c>
      <c r="EF24" s="283"/>
      <c r="EH24" s="361"/>
      <c r="EI24" s="368"/>
      <c r="EJ24" s="274"/>
      <c r="EK24" s="21" t="s">
        <v>7</v>
      </c>
      <c r="EL24" s="16">
        <v>121</v>
      </c>
      <c r="EM24" s="25">
        <f t="shared" si="21"/>
        <v>605</v>
      </c>
      <c r="EN24" s="283"/>
      <c r="EP24" s="361"/>
      <c r="EQ24" s="368"/>
      <c r="ER24" s="413"/>
      <c r="ES24" s="165" t="s">
        <v>7</v>
      </c>
      <c r="ET24" s="151">
        <v>15.5</v>
      </c>
      <c r="EU24" s="25">
        <f t="shared" si="22"/>
        <v>77.5</v>
      </c>
      <c r="EV24" s="388"/>
      <c r="EX24" s="361"/>
      <c r="EY24" s="368"/>
      <c r="EZ24" s="413"/>
      <c r="FA24" s="165" t="s">
        <v>7</v>
      </c>
      <c r="FB24" s="151"/>
      <c r="FC24" s="25"/>
      <c r="FD24" s="388"/>
      <c r="FF24" s="361"/>
      <c r="FG24" s="368"/>
      <c r="FH24" s="413"/>
      <c r="FI24" s="165" t="s">
        <v>7</v>
      </c>
      <c r="FJ24" s="151">
        <v>4</v>
      </c>
      <c r="FK24" s="25">
        <f t="shared" si="24"/>
        <v>20</v>
      </c>
      <c r="FL24" s="388"/>
      <c r="FN24" s="361"/>
      <c r="FO24" s="368"/>
      <c r="FP24" s="413"/>
      <c r="FQ24" s="160" t="s">
        <v>7</v>
      </c>
      <c r="FR24" s="139"/>
      <c r="FS24" s="142"/>
      <c r="FT24" s="390"/>
      <c r="FV24" s="376"/>
      <c r="FW24" s="407"/>
      <c r="FX24" s="413"/>
      <c r="FY24" s="165" t="s">
        <v>7</v>
      </c>
      <c r="FZ24" s="151">
        <v>3</v>
      </c>
      <c r="GA24" s="25">
        <f>SUM(FZ24)*125</f>
        <v>375</v>
      </c>
      <c r="GB24" s="388"/>
      <c r="GD24" s="376"/>
      <c r="GE24" s="407"/>
      <c r="GF24" s="394"/>
      <c r="GG24" s="160" t="s">
        <v>7</v>
      </c>
      <c r="GH24" s="139"/>
      <c r="GI24" s="142"/>
      <c r="GJ24" s="390"/>
      <c r="GL24" s="361"/>
      <c r="GM24" s="368"/>
      <c r="GN24" s="394"/>
      <c r="GO24" s="160" t="s">
        <v>7</v>
      </c>
      <c r="GP24" s="139"/>
      <c r="GQ24" s="142"/>
      <c r="GR24" s="390"/>
      <c r="GT24" s="361"/>
      <c r="GU24" s="368"/>
      <c r="GV24" s="413"/>
      <c r="GW24" s="165" t="s">
        <v>7</v>
      </c>
      <c r="GX24" s="151">
        <v>2</v>
      </c>
      <c r="GY24" s="25">
        <f>GX24*5</f>
        <v>10</v>
      </c>
      <c r="GZ24" s="388"/>
      <c r="HB24" s="376"/>
      <c r="HC24" s="407"/>
      <c r="HD24" s="394"/>
      <c r="HE24" s="160" t="s">
        <v>7</v>
      </c>
      <c r="HF24" s="139"/>
      <c r="HG24" s="142"/>
      <c r="HH24" s="390"/>
      <c r="HJ24" s="384"/>
      <c r="HK24" s="384"/>
      <c r="HL24" s="384"/>
      <c r="HM24" s="96"/>
      <c r="HN24" s="96"/>
      <c r="HO24" s="124"/>
      <c r="HP24" s="382"/>
    </row>
    <row r="25" spans="1:224" ht="15" customHeight="1" x14ac:dyDescent="0.25">
      <c r="A25" s="13"/>
      <c r="B25" s="361"/>
      <c r="C25" s="368"/>
      <c r="D25" s="274"/>
      <c r="E25" s="27" t="s">
        <v>8</v>
      </c>
      <c r="F25" s="22">
        <v>70</v>
      </c>
      <c r="G25" s="154">
        <f t="shared" si="7"/>
        <v>350</v>
      </c>
      <c r="H25" s="283"/>
      <c r="I25" s="125"/>
      <c r="J25" s="361"/>
      <c r="K25" s="368"/>
      <c r="L25" s="274"/>
      <c r="M25" s="27" t="s">
        <v>8</v>
      </c>
      <c r="N25" s="22">
        <v>120</v>
      </c>
      <c r="O25" s="25">
        <f t="shared" si="8"/>
        <v>600</v>
      </c>
      <c r="P25" s="283"/>
      <c r="R25" s="361"/>
      <c r="S25" s="368"/>
      <c r="T25" s="274"/>
      <c r="U25" s="27" t="s">
        <v>8</v>
      </c>
      <c r="V25" s="22">
        <v>16</v>
      </c>
      <c r="W25" s="154">
        <f t="shared" si="25"/>
        <v>80</v>
      </c>
      <c r="X25" s="388"/>
      <c r="Z25" s="361"/>
      <c r="AA25" s="368"/>
      <c r="AB25" s="274"/>
      <c r="AC25" s="27" t="s">
        <v>8</v>
      </c>
      <c r="AD25" s="22">
        <v>2</v>
      </c>
      <c r="AE25" s="25">
        <f t="shared" si="26"/>
        <v>10</v>
      </c>
      <c r="AF25" s="283"/>
      <c r="AH25" s="376"/>
      <c r="AI25" s="407"/>
      <c r="AJ25" s="274"/>
      <c r="AK25" s="27" t="s">
        <v>8</v>
      </c>
      <c r="AL25" s="22"/>
      <c r="AM25" s="25"/>
      <c r="AN25" s="283"/>
      <c r="AP25" s="361"/>
      <c r="AQ25" s="368"/>
      <c r="AR25" s="274"/>
      <c r="AS25" s="27" t="s">
        <v>8</v>
      </c>
      <c r="AT25" s="22">
        <v>20</v>
      </c>
      <c r="AU25" s="25">
        <f t="shared" si="27"/>
        <v>100</v>
      </c>
      <c r="AV25" s="283"/>
      <c r="AX25" s="361"/>
      <c r="AY25" s="368"/>
      <c r="AZ25" s="274"/>
      <c r="BA25" s="27" t="s">
        <v>8</v>
      </c>
      <c r="BB25" s="22"/>
      <c r="BC25" s="25"/>
      <c r="BD25" s="283"/>
      <c r="BF25" s="361"/>
      <c r="BG25" s="368"/>
      <c r="BH25" s="274"/>
      <c r="BI25" s="27" t="s">
        <v>8</v>
      </c>
      <c r="BJ25" s="22">
        <v>96</v>
      </c>
      <c r="BK25" s="25">
        <f t="shared" si="28"/>
        <v>480</v>
      </c>
      <c r="BL25" s="283"/>
      <c r="BN25" s="376"/>
      <c r="BO25" s="407"/>
      <c r="BP25" s="413"/>
      <c r="BQ25" s="168" t="s">
        <v>8</v>
      </c>
      <c r="BR25" s="156">
        <v>0.3</v>
      </c>
      <c r="BS25" s="154">
        <f t="shared" si="13"/>
        <v>37.5</v>
      </c>
      <c r="BT25" s="388"/>
      <c r="BV25" s="361"/>
      <c r="BW25" s="368"/>
      <c r="BX25" s="274"/>
      <c r="BY25" s="27" t="s">
        <v>8</v>
      </c>
      <c r="BZ25" s="22">
        <v>4.5</v>
      </c>
      <c r="CA25" s="25">
        <f t="shared" si="14"/>
        <v>22.5</v>
      </c>
      <c r="CB25" s="283"/>
      <c r="CD25" s="361"/>
      <c r="CE25" s="368"/>
      <c r="CF25" s="274"/>
      <c r="CG25" s="27" t="s">
        <v>8</v>
      </c>
      <c r="CH25" s="22"/>
      <c r="CI25" s="25"/>
      <c r="CJ25" s="283"/>
      <c r="CL25" s="361"/>
      <c r="CM25" s="368"/>
      <c r="CN25" s="413"/>
      <c r="CO25" s="168" t="s">
        <v>8</v>
      </c>
      <c r="CP25" s="156"/>
      <c r="CQ25" s="154"/>
      <c r="CR25" s="388"/>
      <c r="CT25" s="376"/>
      <c r="CU25" s="407"/>
      <c r="CV25" s="413"/>
      <c r="CW25" s="168" t="s">
        <v>8</v>
      </c>
      <c r="CX25" s="156"/>
      <c r="CY25" s="154"/>
      <c r="CZ25" s="388"/>
      <c r="DB25" s="361"/>
      <c r="DC25" s="368"/>
      <c r="DD25" s="274"/>
      <c r="DE25" s="27" t="s">
        <v>8</v>
      </c>
      <c r="DF25" s="22">
        <v>25</v>
      </c>
      <c r="DG25" s="25">
        <f t="shared" si="17"/>
        <v>125</v>
      </c>
      <c r="DH25" s="283"/>
      <c r="DJ25" s="361"/>
      <c r="DK25" s="368"/>
      <c r="DL25" s="274"/>
      <c r="DM25" s="27" t="s">
        <v>8</v>
      </c>
      <c r="DN25" s="22">
        <v>6.5</v>
      </c>
      <c r="DO25" s="25">
        <f t="shared" si="18"/>
        <v>32.5</v>
      </c>
      <c r="DP25" s="283"/>
      <c r="DR25" s="361"/>
      <c r="DS25" s="368"/>
      <c r="DT25" s="274"/>
      <c r="DU25" s="27" t="s">
        <v>8</v>
      </c>
      <c r="DV25" s="22">
        <v>5.6</v>
      </c>
      <c r="DW25" s="25">
        <f t="shared" si="19"/>
        <v>28</v>
      </c>
      <c r="DX25" s="283"/>
      <c r="DZ25" s="361"/>
      <c r="EA25" s="368"/>
      <c r="EB25" s="274"/>
      <c r="EC25" s="27" t="s">
        <v>8</v>
      </c>
      <c r="ED25" s="22">
        <v>49</v>
      </c>
      <c r="EE25" s="25">
        <f t="shared" si="20"/>
        <v>245</v>
      </c>
      <c r="EF25" s="283"/>
      <c r="EH25" s="361"/>
      <c r="EI25" s="368"/>
      <c r="EJ25" s="274"/>
      <c r="EK25" s="27" t="s">
        <v>8</v>
      </c>
      <c r="EL25" s="22">
        <v>121</v>
      </c>
      <c r="EM25" s="25">
        <f t="shared" si="21"/>
        <v>605</v>
      </c>
      <c r="EN25" s="283"/>
      <c r="EP25" s="361"/>
      <c r="EQ25" s="368"/>
      <c r="ER25" s="413"/>
      <c r="ES25" s="168" t="s">
        <v>8</v>
      </c>
      <c r="ET25" s="156">
        <v>15.5</v>
      </c>
      <c r="EU25" s="25">
        <f t="shared" si="22"/>
        <v>77.5</v>
      </c>
      <c r="EV25" s="388"/>
      <c r="EX25" s="361"/>
      <c r="EY25" s="368"/>
      <c r="EZ25" s="413"/>
      <c r="FA25" s="168" t="s">
        <v>8</v>
      </c>
      <c r="FB25" s="156"/>
      <c r="FC25" s="25"/>
      <c r="FD25" s="388"/>
      <c r="FF25" s="361"/>
      <c r="FG25" s="368"/>
      <c r="FH25" s="413"/>
      <c r="FI25" s="168" t="s">
        <v>8</v>
      </c>
      <c r="FJ25" s="156"/>
      <c r="FK25" s="25"/>
      <c r="FL25" s="388"/>
      <c r="FN25" s="361"/>
      <c r="FO25" s="368"/>
      <c r="FP25" s="413"/>
      <c r="FQ25" s="161" t="s">
        <v>8</v>
      </c>
      <c r="FR25" s="143"/>
      <c r="FS25" s="142"/>
      <c r="FT25" s="390"/>
      <c r="FV25" s="376"/>
      <c r="FW25" s="407"/>
      <c r="FX25" s="413"/>
      <c r="FY25" s="168" t="s">
        <v>8</v>
      </c>
      <c r="FZ25" s="156"/>
      <c r="GA25" s="25"/>
      <c r="GB25" s="388"/>
      <c r="GD25" s="376"/>
      <c r="GE25" s="407"/>
      <c r="GF25" s="394"/>
      <c r="GG25" s="161" t="s">
        <v>8</v>
      </c>
      <c r="GH25" s="143"/>
      <c r="GI25" s="142"/>
      <c r="GJ25" s="390"/>
      <c r="GL25" s="361"/>
      <c r="GM25" s="368"/>
      <c r="GN25" s="394"/>
      <c r="GO25" s="161" t="s">
        <v>8</v>
      </c>
      <c r="GP25" s="143"/>
      <c r="GQ25" s="142"/>
      <c r="GR25" s="390"/>
      <c r="GT25" s="361"/>
      <c r="GU25" s="368"/>
      <c r="GV25" s="413"/>
      <c r="GW25" s="168" t="s">
        <v>8</v>
      </c>
      <c r="GX25" s="156"/>
      <c r="GY25" s="25"/>
      <c r="GZ25" s="388"/>
      <c r="HB25" s="376"/>
      <c r="HC25" s="407"/>
      <c r="HD25" s="394"/>
      <c r="HE25" s="161" t="s">
        <v>8</v>
      </c>
      <c r="HF25" s="143"/>
      <c r="HG25" s="142"/>
      <c r="HH25" s="390"/>
      <c r="HJ25" s="384"/>
      <c r="HK25" s="384"/>
      <c r="HL25" s="384"/>
      <c r="HM25" s="96"/>
      <c r="HN25" s="96"/>
      <c r="HO25" s="124"/>
      <c r="HP25" s="382"/>
    </row>
    <row r="26" spans="1:224" ht="15" customHeight="1" thickBot="1" x14ac:dyDescent="0.3">
      <c r="A26" s="13"/>
      <c r="B26" s="363"/>
      <c r="C26" s="369"/>
      <c r="D26" s="275"/>
      <c r="E26" s="15" t="s">
        <v>8</v>
      </c>
      <c r="F26" s="28">
        <v>70</v>
      </c>
      <c r="G26" s="158">
        <f t="shared" si="7"/>
        <v>350</v>
      </c>
      <c r="H26" s="284"/>
      <c r="I26" s="125"/>
      <c r="J26" s="363"/>
      <c r="K26" s="369"/>
      <c r="L26" s="275"/>
      <c r="M26" s="15" t="s">
        <v>8</v>
      </c>
      <c r="N26" s="28">
        <v>120</v>
      </c>
      <c r="O26" s="29">
        <f t="shared" si="8"/>
        <v>600</v>
      </c>
      <c r="P26" s="284"/>
      <c r="R26" s="363"/>
      <c r="S26" s="369"/>
      <c r="T26" s="275"/>
      <c r="U26" s="15" t="s">
        <v>8</v>
      </c>
      <c r="V26" s="28">
        <v>16</v>
      </c>
      <c r="W26" s="158">
        <f t="shared" si="25"/>
        <v>80</v>
      </c>
      <c r="X26" s="389"/>
      <c r="Z26" s="363"/>
      <c r="AA26" s="369"/>
      <c r="AB26" s="275"/>
      <c r="AC26" s="15" t="s">
        <v>8</v>
      </c>
      <c r="AD26" s="28">
        <v>2</v>
      </c>
      <c r="AE26" s="29">
        <f t="shared" si="26"/>
        <v>10</v>
      </c>
      <c r="AF26" s="284"/>
      <c r="AH26" s="378"/>
      <c r="AI26" s="408"/>
      <c r="AJ26" s="275"/>
      <c r="AK26" s="15" t="s">
        <v>8</v>
      </c>
      <c r="AL26" s="28"/>
      <c r="AM26" s="29"/>
      <c r="AN26" s="284"/>
      <c r="AP26" s="363"/>
      <c r="AQ26" s="369"/>
      <c r="AR26" s="275"/>
      <c r="AS26" s="15" t="s">
        <v>8</v>
      </c>
      <c r="AT26" s="28">
        <v>20</v>
      </c>
      <c r="AU26" s="29">
        <f t="shared" si="27"/>
        <v>100</v>
      </c>
      <c r="AV26" s="284"/>
      <c r="AX26" s="363"/>
      <c r="AY26" s="369"/>
      <c r="AZ26" s="275"/>
      <c r="BA26" s="15" t="s">
        <v>8</v>
      </c>
      <c r="BB26" s="28"/>
      <c r="BC26" s="29"/>
      <c r="BD26" s="284"/>
      <c r="BF26" s="363"/>
      <c r="BG26" s="369"/>
      <c r="BH26" s="275"/>
      <c r="BI26" s="15" t="s">
        <v>8</v>
      </c>
      <c r="BJ26" s="28">
        <v>96</v>
      </c>
      <c r="BK26" s="29">
        <f t="shared" si="28"/>
        <v>480</v>
      </c>
      <c r="BL26" s="284"/>
      <c r="BN26" s="378"/>
      <c r="BO26" s="408"/>
      <c r="BP26" s="414"/>
      <c r="BQ26" s="173" t="s">
        <v>8</v>
      </c>
      <c r="BR26" s="157">
        <v>0.3</v>
      </c>
      <c r="BS26" s="158">
        <f t="shared" si="13"/>
        <v>37.5</v>
      </c>
      <c r="BT26" s="389"/>
      <c r="BV26" s="363"/>
      <c r="BW26" s="369"/>
      <c r="BX26" s="275"/>
      <c r="BY26" s="15" t="s">
        <v>8</v>
      </c>
      <c r="BZ26" s="28"/>
      <c r="CA26" s="29"/>
      <c r="CB26" s="284"/>
      <c r="CD26" s="363"/>
      <c r="CE26" s="369"/>
      <c r="CF26" s="275"/>
      <c r="CG26" s="15" t="s">
        <v>8</v>
      </c>
      <c r="CH26" s="28"/>
      <c r="CI26" s="29"/>
      <c r="CJ26" s="284"/>
      <c r="CL26" s="363"/>
      <c r="CM26" s="369"/>
      <c r="CN26" s="414"/>
      <c r="CO26" s="173" t="s">
        <v>8</v>
      </c>
      <c r="CP26" s="157">
        <v>20</v>
      </c>
      <c r="CQ26" s="158">
        <f>SUM(CP26*5)</f>
        <v>100</v>
      </c>
      <c r="CR26" s="389"/>
      <c r="CT26" s="378"/>
      <c r="CU26" s="408"/>
      <c r="CV26" s="414"/>
      <c r="CW26" s="173" t="s">
        <v>8</v>
      </c>
      <c r="CX26" s="157">
        <v>7.5</v>
      </c>
      <c r="CY26" s="158">
        <f>CX26*125</f>
        <v>937.5</v>
      </c>
      <c r="CZ26" s="389"/>
      <c r="DB26" s="363"/>
      <c r="DC26" s="369"/>
      <c r="DD26" s="275"/>
      <c r="DE26" s="15" t="s">
        <v>8</v>
      </c>
      <c r="DF26" s="28">
        <v>25</v>
      </c>
      <c r="DG26" s="29">
        <f t="shared" si="17"/>
        <v>125</v>
      </c>
      <c r="DH26" s="284"/>
      <c r="DJ26" s="363"/>
      <c r="DK26" s="369"/>
      <c r="DL26" s="275"/>
      <c r="DM26" s="15" t="s">
        <v>8</v>
      </c>
      <c r="DN26" s="28">
        <v>6.5</v>
      </c>
      <c r="DO26" s="29">
        <f t="shared" si="18"/>
        <v>32.5</v>
      </c>
      <c r="DP26" s="284"/>
      <c r="DR26" s="363"/>
      <c r="DS26" s="369"/>
      <c r="DT26" s="275"/>
      <c r="DU26" s="15" t="s">
        <v>8</v>
      </c>
      <c r="DV26" s="28">
        <v>5.6</v>
      </c>
      <c r="DW26" s="29">
        <f t="shared" si="19"/>
        <v>28</v>
      </c>
      <c r="DX26" s="284"/>
      <c r="DZ26" s="363"/>
      <c r="EA26" s="369"/>
      <c r="EB26" s="275"/>
      <c r="EC26" s="15" t="s">
        <v>8</v>
      </c>
      <c r="ED26" s="28">
        <v>49</v>
      </c>
      <c r="EE26" s="29">
        <f t="shared" si="20"/>
        <v>245</v>
      </c>
      <c r="EF26" s="284"/>
      <c r="EH26" s="363"/>
      <c r="EI26" s="369"/>
      <c r="EJ26" s="275"/>
      <c r="EK26" s="15" t="s">
        <v>8</v>
      </c>
      <c r="EL26" s="28">
        <v>121</v>
      </c>
      <c r="EM26" s="29">
        <f t="shared" si="21"/>
        <v>605</v>
      </c>
      <c r="EN26" s="284"/>
      <c r="EP26" s="363"/>
      <c r="EQ26" s="369"/>
      <c r="ER26" s="414"/>
      <c r="ES26" s="173" t="s">
        <v>8</v>
      </c>
      <c r="ET26" s="157">
        <v>15.5</v>
      </c>
      <c r="EU26" s="29">
        <f t="shared" si="22"/>
        <v>77.5</v>
      </c>
      <c r="EV26" s="389"/>
      <c r="EX26" s="363"/>
      <c r="EY26" s="369"/>
      <c r="EZ26" s="414"/>
      <c r="FA26" s="173" t="s">
        <v>8</v>
      </c>
      <c r="FB26" s="157"/>
      <c r="FC26" s="29"/>
      <c r="FD26" s="389"/>
      <c r="FF26" s="363"/>
      <c r="FG26" s="369"/>
      <c r="FH26" s="414"/>
      <c r="FI26" s="173" t="s">
        <v>8</v>
      </c>
      <c r="FJ26" s="157"/>
      <c r="FK26" s="29"/>
      <c r="FL26" s="389"/>
      <c r="FN26" s="363"/>
      <c r="FO26" s="369"/>
      <c r="FP26" s="414"/>
      <c r="FQ26" s="162" t="s">
        <v>8</v>
      </c>
      <c r="FR26" s="144"/>
      <c r="FS26" s="145"/>
      <c r="FT26" s="391"/>
      <c r="FV26" s="378"/>
      <c r="FW26" s="408"/>
      <c r="FX26" s="414"/>
      <c r="FY26" s="173" t="s">
        <v>8</v>
      </c>
      <c r="FZ26" s="157"/>
      <c r="GA26" s="29"/>
      <c r="GB26" s="389"/>
      <c r="GD26" s="378"/>
      <c r="GE26" s="408"/>
      <c r="GF26" s="395"/>
      <c r="GG26" s="162" t="s">
        <v>8</v>
      </c>
      <c r="GH26" s="144"/>
      <c r="GI26" s="145"/>
      <c r="GJ26" s="391"/>
      <c r="GL26" s="363"/>
      <c r="GM26" s="369"/>
      <c r="GN26" s="395"/>
      <c r="GO26" s="162" t="s">
        <v>8</v>
      </c>
      <c r="GP26" s="144"/>
      <c r="GQ26" s="145"/>
      <c r="GR26" s="391"/>
      <c r="GT26" s="363"/>
      <c r="GU26" s="369"/>
      <c r="GV26" s="414"/>
      <c r="GW26" s="173" t="s">
        <v>8</v>
      </c>
      <c r="GX26" s="157">
        <v>2</v>
      </c>
      <c r="GY26" s="29">
        <f>GX26*5</f>
        <v>10</v>
      </c>
      <c r="GZ26" s="389"/>
      <c r="HB26" s="378"/>
      <c r="HC26" s="408"/>
      <c r="HD26" s="395"/>
      <c r="HE26" s="162" t="s">
        <v>8</v>
      </c>
      <c r="HF26" s="144"/>
      <c r="HG26" s="145"/>
      <c r="HH26" s="391"/>
      <c r="HJ26" s="384"/>
      <c r="HK26" s="384"/>
      <c r="HL26" s="384"/>
      <c r="HM26" s="96"/>
      <c r="HN26" s="96"/>
      <c r="HO26" s="124"/>
      <c r="HP26" s="382"/>
    </row>
    <row r="27" spans="1:224" ht="15" customHeight="1" x14ac:dyDescent="0.25">
      <c r="A27" s="13"/>
      <c r="B27" s="359" t="s">
        <v>2</v>
      </c>
      <c r="C27" s="367"/>
      <c r="D27" s="412" t="s">
        <v>587</v>
      </c>
      <c r="E27" s="164" t="s">
        <v>4</v>
      </c>
      <c r="F27" s="16">
        <v>70</v>
      </c>
      <c r="G27" s="152">
        <f t="shared" si="7"/>
        <v>350</v>
      </c>
      <c r="H27" s="283" t="s">
        <v>376</v>
      </c>
      <c r="I27" s="125"/>
      <c r="J27" s="359" t="s">
        <v>2</v>
      </c>
      <c r="K27" s="367"/>
      <c r="L27" s="412" t="s">
        <v>587</v>
      </c>
      <c r="M27" s="30" t="s">
        <v>4</v>
      </c>
      <c r="N27" s="16">
        <v>120</v>
      </c>
      <c r="O27" s="19">
        <f t="shared" si="8"/>
        <v>600</v>
      </c>
      <c r="P27" s="283" t="s">
        <v>376</v>
      </c>
      <c r="R27" s="359" t="s">
        <v>2</v>
      </c>
      <c r="S27" s="367"/>
      <c r="T27" s="412" t="s">
        <v>587</v>
      </c>
      <c r="U27" s="30" t="s">
        <v>4</v>
      </c>
      <c r="V27" s="16">
        <v>16</v>
      </c>
      <c r="W27" s="152">
        <f t="shared" si="25"/>
        <v>80</v>
      </c>
      <c r="X27" s="388" t="s">
        <v>236</v>
      </c>
      <c r="Z27" s="359" t="s">
        <v>2</v>
      </c>
      <c r="AA27" s="367"/>
      <c r="AB27" s="393" t="s">
        <v>587</v>
      </c>
      <c r="AC27" s="159" t="s">
        <v>4</v>
      </c>
      <c r="AD27" s="139"/>
      <c r="AE27" s="140"/>
      <c r="AF27" s="390"/>
      <c r="AH27" s="380" t="s">
        <v>9</v>
      </c>
      <c r="AI27" s="406"/>
      <c r="AJ27" s="393" t="s">
        <v>587</v>
      </c>
      <c r="AK27" s="30" t="s">
        <v>4</v>
      </c>
      <c r="AL27" s="16">
        <v>5</v>
      </c>
      <c r="AM27" s="19">
        <f>AL27*125</f>
        <v>625</v>
      </c>
      <c r="AN27" s="283" t="s">
        <v>530</v>
      </c>
      <c r="AP27" s="359" t="s">
        <v>2</v>
      </c>
      <c r="AQ27" s="367"/>
      <c r="AR27" s="412" t="s">
        <v>587</v>
      </c>
      <c r="AS27" s="30" t="s">
        <v>4</v>
      </c>
      <c r="AT27" s="16">
        <v>20</v>
      </c>
      <c r="AU27" s="19">
        <f t="shared" si="27"/>
        <v>100</v>
      </c>
      <c r="AV27" s="283" t="s">
        <v>156</v>
      </c>
      <c r="AX27" s="359" t="s">
        <v>2</v>
      </c>
      <c r="AY27" s="367"/>
      <c r="AZ27" s="393" t="s">
        <v>587</v>
      </c>
      <c r="BA27" s="159" t="s">
        <v>4</v>
      </c>
      <c r="BB27" s="139"/>
      <c r="BC27" s="140"/>
      <c r="BD27" s="390"/>
      <c r="BF27" s="359" t="s">
        <v>2</v>
      </c>
      <c r="BG27" s="367"/>
      <c r="BH27" s="412" t="s">
        <v>587</v>
      </c>
      <c r="BI27" s="30" t="s">
        <v>4</v>
      </c>
      <c r="BJ27" s="16">
        <v>96</v>
      </c>
      <c r="BK27" s="19">
        <f t="shared" si="28"/>
        <v>480</v>
      </c>
      <c r="BL27" s="283" t="s">
        <v>430</v>
      </c>
      <c r="BN27" s="380" t="s">
        <v>9</v>
      </c>
      <c r="BO27" s="406"/>
      <c r="BP27" s="412" t="s">
        <v>587</v>
      </c>
      <c r="BQ27" s="164" t="s">
        <v>4</v>
      </c>
      <c r="BR27" s="151">
        <v>0.3</v>
      </c>
      <c r="BS27" s="152">
        <f t="shared" si="13"/>
        <v>37.5</v>
      </c>
      <c r="BT27" s="388" t="s">
        <v>161</v>
      </c>
      <c r="BV27" s="359" t="s">
        <v>2</v>
      </c>
      <c r="BW27" s="367"/>
      <c r="BX27" s="412" t="s">
        <v>587</v>
      </c>
      <c r="BY27" s="30" t="s">
        <v>4</v>
      </c>
      <c r="BZ27" s="16">
        <v>4.5</v>
      </c>
      <c r="CA27" s="19">
        <f t="shared" ref="CA27:CA32" si="29">BZ27*5</f>
        <v>22.5</v>
      </c>
      <c r="CB27" s="283" t="s">
        <v>590</v>
      </c>
      <c r="CD27" s="359" t="s">
        <v>2</v>
      </c>
      <c r="CE27" s="367"/>
      <c r="CF27" s="412" t="s">
        <v>587</v>
      </c>
      <c r="CG27" s="30" t="s">
        <v>4</v>
      </c>
      <c r="CH27" s="16">
        <v>9.6999999999999993</v>
      </c>
      <c r="CI27" s="19">
        <f>CH27*5</f>
        <v>48.5</v>
      </c>
      <c r="CJ27" s="283" t="s">
        <v>591</v>
      </c>
      <c r="CL27" s="359" t="s">
        <v>2</v>
      </c>
      <c r="CM27" s="367"/>
      <c r="CN27" s="412" t="s">
        <v>587</v>
      </c>
      <c r="CO27" s="164" t="s">
        <v>4</v>
      </c>
      <c r="CP27" s="151">
        <v>21</v>
      </c>
      <c r="CQ27" s="152">
        <f>SUM(CP27*5)</f>
        <v>105</v>
      </c>
      <c r="CR27" s="388" t="s">
        <v>196</v>
      </c>
      <c r="CT27" s="380" t="s">
        <v>9</v>
      </c>
      <c r="CU27" s="406"/>
      <c r="CV27" s="412" t="s">
        <v>587</v>
      </c>
      <c r="CW27" s="164" t="s">
        <v>4</v>
      </c>
      <c r="CX27" s="151">
        <v>7.5</v>
      </c>
      <c r="CY27" s="152">
        <f>CX27*125</f>
        <v>937.5</v>
      </c>
      <c r="CZ27" s="424" t="s">
        <v>157</v>
      </c>
      <c r="DB27" s="359" t="s">
        <v>2</v>
      </c>
      <c r="DC27" s="367"/>
      <c r="DD27" s="412" t="s">
        <v>587</v>
      </c>
      <c r="DE27" s="30" t="s">
        <v>4</v>
      </c>
      <c r="DF27" s="16">
        <v>25</v>
      </c>
      <c r="DG27" s="19">
        <f t="shared" si="17"/>
        <v>125</v>
      </c>
      <c r="DH27" s="283" t="s">
        <v>504</v>
      </c>
      <c r="DJ27" s="359" t="s">
        <v>2</v>
      </c>
      <c r="DK27" s="367"/>
      <c r="DL27" s="412" t="s">
        <v>587</v>
      </c>
      <c r="DM27" s="30" t="s">
        <v>4</v>
      </c>
      <c r="DN27" s="16">
        <v>6.5</v>
      </c>
      <c r="DO27" s="19">
        <f t="shared" si="18"/>
        <v>32.5</v>
      </c>
      <c r="DP27" s="283" t="s">
        <v>589</v>
      </c>
      <c r="DR27" s="359" t="s">
        <v>2</v>
      </c>
      <c r="DS27" s="367"/>
      <c r="DT27" s="412" t="s">
        <v>587</v>
      </c>
      <c r="DU27" s="30" t="s">
        <v>4</v>
      </c>
      <c r="DV27" s="16">
        <v>5.6</v>
      </c>
      <c r="DW27" s="19">
        <f t="shared" si="19"/>
        <v>28</v>
      </c>
      <c r="DX27" s="283" t="s">
        <v>592</v>
      </c>
      <c r="DZ27" s="359" t="s">
        <v>2</v>
      </c>
      <c r="EA27" s="367"/>
      <c r="EB27" s="412" t="s">
        <v>587</v>
      </c>
      <c r="EC27" s="30" t="s">
        <v>4</v>
      </c>
      <c r="ED27" s="16">
        <v>49</v>
      </c>
      <c r="EE27" s="19">
        <f t="shared" si="20"/>
        <v>245</v>
      </c>
      <c r="EF27" s="283" t="s">
        <v>593</v>
      </c>
      <c r="EH27" s="359" t="s">
        <v>2</v>
      </c>
      <c r="EI27" s="367"/>
      <c r="EJ27" s="412" t="s">
        <v>587</v>
      </c>
      <c r="EK27" s="30" t="s">
        <v>4</v>
      </c>
      <c r="EL27" s="16">
        <v>121</v>
      </c>
      <c r="EM27" s="19">
        <f t="shared" si="21"/>
        <v>605</v>
      </c>
      <c r="EN27" s="283" t="s">
        <v>279</v>
      </c>
      <c r="EP27" s="359" t="s">
        <v>2</v>
      </c>
      <c r="EQ27" s="367"/>
      <c r="ER27" s="412" t="s">
        <v>587</v>
      </c>
      <c r="ES27" s="30" t="s">
        <v>4</v>
      </c>
      <c r="ET27" s="151">
        <v>15.5</v>
      </c>
      <c r="EU27" s="19">
        <f t="shared" si="22"/>
        <v>77.5</v>
      </c>
      <c r="EV27" s="283" t="s">
        <v>279</v>
      </c>
      <c r="EX27" s="359" t="s">
        <v>2</v>
      </c>
      <c r="EY27" s="367"/>
      <c r="EZ27" s="412" t="s">
        <v>587</v>
      </c>
      <c r="FA27" s="30" t="s">
        <v>4</v>
      </c>
      <c r="FB27" s="151">
        <v>25</v>
      </c>
      <c r="FC27" s="19">
        <f>FB27*5</f>
        <v>125</v>
      </c>
      <c r="FD27" s="283"/>
      <c r="FF27" s="359" t="s">
        <v>2</v>
      </c>
      <c r="FG27" s="367"/>
      <c r="FH27" s="412" t="s">
        <v>587</v>
      </c>
      <c r="FI27" s="30" t="s">
        <v>4</v>
      </c>
      <c r="FJ27" s="151">
        <v>4</v>
      </c>
      <c r="FK27" s="19">
        <f>FJ27*5</f>
        <v>20</v>
      </c>
      <c r="FL27" s="283" t="s">
        <v>600</v>
      </c>
      <c r="FN27" s="359" t="s">
        <v>2</v>
      </c>
      <c r="FO27" s="367"/>
      <c r="FP27" s="412" t="s">
        <v>587</v>
      </c>
      <c r="FQ27" s="30" t="s">
        <v>4</v>
      </c>
      <c r="FR27" s="151">
        <v>6.3</v>
      </c>
      <c r="FS27" s="19">
        <f>FR27*5</f>
        <v>31.5</v>
      </c>
      <c r="FT27" s="283"/>
      <c r="FV27" s="380" t="s">
        <v>9</v>
      </c>
      <c r="FW27" s="406"/>
      <c r="FX27" s="412" t="s">
        <v>587</v>
      </c>
      <c r="FY27" s="30" t="s">
        <v>4</v>
      </c>
      <c r="FZ27" s="151">
        <v>3</v>
      </c>
      <c r="GA27" s="19">
        <f t="shared" ref="GA27:GA38" si="30">SUM(FZ27)*125</f>
        <v>375</v>
      </c>
      <c r="GB27" s="283" t="s">
        <v>601</v>
      </c>
      <c r="GD27" s="380" t="s">
        <v>9</v>
      </c>
      <c r="GE27" s="406"/>
      <c r="GF27" s="393" t="s">
        <v>587</v>
      </c>
      <c r="GG27" s="159" t="s">
        <v>4</v>
      </c>
      <c r="GH27" s="139"/>
      <c r="GI27" s="140"/>
      <c r="GJ27" s="390"/>
      <c r="GL27" s="359" t="s">
        <v>2</v>
      </c>
      <c r="GM27" s="367"/>
      <c r="GN27" s="412" t="s">
        <v>587</v>
      </c>
      <c r="GO27" s="30" t="s">
        <v>4</v>
      </c>
      <c r="GP27" s="151">
        <v>2.8</v>
      </c>
      <c r="GQ27" s="19">
        <f>GP27*5</f>
        <v>14</v>
      </c>
      <c r="GR27" s="283" t="s">
        <v>196</v>
      </c>
      <c r="GT27" s="359" t="s">
        <v>2</v>
      </c>
      <c r="GU27" s="367"/>
      <c r="GV27" s="412" t="s">
        <v>587</v>
      </c>
      <c r="GW27" s="30" t="s">
        <v>4</v>
      </c>
      <c r="GX27" s="151">
        <v>2</v>
      </c>
      <c r="GY27" s="19">
        <f t="shared" ref="GY27:GY38" si="31">GX27*5</f>
        <v>10</v>
      </c>
      <c r="GZ27" s="283" t="s">
        <v>240</v>
      </c>
      <c r="HB27" s="380" t="s">
        <v>9</v>
      </c>
      <c r="HC27" s="406"/>
      <c r="HD27" s="393" t="s">
        <v>587</v>
      </c>
      <c r="HE27" s="159" t="s">
        <v>4</v>
      </c>
      <c r="HF27" s="139"/>
      <c r="HG27" s="140"/>
      <c r="HH27" s="390"/>
      <c r="HJ27" s="384"/>
      <c r="HK27" s="384"/>
      <c r="HL27" s="384"/>
      <c r="HM27" s="96"/>
      <c r="HN27" s="96"/>
      <c r="HO27" s="124"/>
      <c r="HP27" s="382"/>
    </row>
    <row r="28" spans="1:224" ht="15" customHeight="1" x14ac:dyDescent="0.25">
      <c r="A28" s="13"/>
      <c r="B28" s="361"/>
      <c r="C28" s="368"/>
      <c r="D28" s="413"/>
      <c r="E28" s="165" t="s">
        <v>5</v>
      </c>
      <c r="F28" s="83">
        <v>70</v>
      </c>
      <c r="G28" s="154">
        <f t="shared" si="7"/>
        <v>350</v>
      </c>
      <c r="H28" s="283"/>
      <c r="I28" s="125"/>
      <c r="J28" s="361"/>
      <c r="K28" s="368"/>
      <c r="L28" s="413"/>
      <c r="M28" s="21" t="s">
        <v>5</v>
      </c>
      <c r="N28" s="83">
        <v>120</v>
      </c>
      <c r="O28" s="25">
        <f t="shared" si="8"/>
        <v>600</v>
      </c>
      <c r="P28" s="283"/>
      <c r="R28" s="361"/>
      <c r="S28" s="368"/>
      <c r="T28" s="413"/>
      <c r="U28" s="21" t="s">
        <v>5</v>
      </c>
      <c r="V28" s="83">
        <v>16</v>
      </c>
      <c r="W28" s="154">
        <f t="shared" si="25"/>
        <v>80</v>
      </c>
      <c r="X28" s="388"/>
      <c r="Z28" s="361"/>
      <c r="AA28" s="368"/>
      <c r="AB28" s="394"/>
      <c r="AC28" s="160" t="s">
        <v>5</v>
      </c>
      <c r="AD28" s="141"/>
      <c r="AE28" s="142"/>
      <c r="AF28" s="390"/>
      <c r="AH28" s="376"/>
      <c r="AI28" s="407"/>
      <c r="AJ28" s="394"/>
      <c r="AK28" s="21" t="s">
        <v>5</v>
      </c>
      <c r="AL28" s="83">
        <v>5</v>
      </c>
      <c r="AM28" s="25">
        <f>AL28*125</f>
        <v>625</v>
      </c>
      <c r="AN28" s="283"/>
      <c r="AP28" s="361"/>
      <c r="AQ28" s="368"/>
      <c r="AR28" s="413"/>
      <c r="AS28" s="21" t="s">
        <v>5</v>
      </c>
      <c r="AT28" s="83">
        <v>20</v>
      </c>
      <c r="AU28" s="25">
        <f t="shared" si="27"/>
        <v>100</v>
      </c>
      <c r="AV28" s="283"/>
      <c r="AX28" s="361"/>
      <c r="AY28" s="368"/>
      <c r="AZ28" s="394"/>
      <c r="BA28" s="160" t="s">
        <v>5</v>
      </c>
      <c r="BB28" s="141"/>
      <c r="BC28" s="142"/>
      <c r="BD28" s="390"/>
      <c r="BF28" s="361"/>
      <c r="BG28" s="368"/>
      <c r="BH28" s="413"/>
      <c r="BI28" s="21" t="s">
        <v>5</v>
      </c>
      <c r="BJ28" s="83">
        <v>96</v>
      </c>
      <c r="BK28" s="25">
        <f t="shared" si="28"/>
        <v>480</v>
      </c>
      <c r="BL28" s="283"/>
      <c r="BN28" s="376"/>
      <c r="BO28" s="407"/>
      <c r="BP28" s="413"/>
      <c r="BQ28" s="165" t="s">
        <v>5</v>
      </c>
      <c r="BR28" s="153">
        <v>0.3</v>
      </c>
      <c r="BS28" s="154">
        <f t="shared" si="13"/>
        <v>37.5</v>
      </c>
      <c r="BT28" s="388"/>
      <c r="BV28" s="361"/>
      <c r="BW28" s="368"/>
      <c r="BX28" s="413"/>
      <c r="BY28" s="21" t="s">
        <v>5</v>
      </c>
      <c r="BZ28" s="83">
        <v>4.5</v>
      </c>
      <c r="CA28" s="25">
        <f t="shared" si="29"/>
        <v>22.5</v>
      </c>
      <c r="CB28" s="283"/>
      <c r="CD28" s="361"/>
      <c r="CE28" s="368"/>
      <c r="CF28" s="413"/>
      <c r="CG28" s="21" t="s">
        <v>5</v>
      </c>
      <c r="CH28" s="83">
        <v>9.6999999999999993</v>
      </c>
      <c r="CI28" s="25">
        <f>CH28*5</f>
        <v>48.5</v>
      </c>
      <c r="CJ28" s="283"/>
      <c r="CL28" s="361"/>
      <c r="CM28" s="368"/>
      <c r="CN28" s="413"/>
      <c r="CO28" s="165" t="s">
        <v>5</v>
      </c>
      <c r="CP28" s="153">
        <v>21</v>
      </c>
      <c r="CQ28" s="154">
        <f t="shared" si="15"/>
        <v>105</v>
      </c>
      <c r="CR28" s="388"/>
      <c r="CT28" s="376"/>
      <c r="CU28" s="407"/>
      <c r="CV28" s="413"/>
      <c r="CW28" s="165" t="s">
        <v>5</v>
      </c>
      <c r="CX28" s="153">
        <v>7.5</v>
      </c>
      <c r="CY28" s="154">
        <f t="shared" si="16"/>
        <v>937.5</v>
      </c>
      <c r="CZ28" s="388"/>
      <c r="DB28" s="361"/>
      <c r="DC28" s="368"/>
      <c r="DD28" s="413"/>
      <c r="DE28" s="21" t="s">
        <v>5</v>
      </c>
      <c r="DF28" s="83">
        <v>25</v>
      </c>
      <c r="DG28" s="25">
        <f t="shared" si="17"/>
        <v>125</v>
      </c>
      <c r="DH28" s="283"/>
      <c r="DJ28" s="361"/>
      <c r="DK28" s="368"/>
      <c r="DL28" s="413"/>
      <c r="DM28" s="21" t="s">
        <v>5</v>
      </c>
      <c r="DN28" s="83">
        <v>6.5</v>
      </c>
      <c r="DO28" s="25">
        <f t="shared" si="18"/>
        <v>32.5</v>
      </c>
      <c r="DP28" s="283"/>
      <c r="DR28" s="361"/>
      <c r="DS28" s="368"/>
      <c r="DT28" s="413"/>
      <c r="DU28" s="21" t="s">
        <v>5</v>
      </c>
      <c r="DV28" s="83">
        <v>5.6</v>
      </c>
      <c r="DW28" s="25">
        <f t="shared" si="19"/>
        <v>28</v>
      </c>
      <c r="DX28" s="283"/>
      <c r="DZ28" s="361"/>
      <c r="EA28" s="368"/>
      <c r="EB28" s="413"/>
      <c r="EC28" s="21" t="s">
        <v>5</v>
      </c>
      <c r="ED28" s="83">
        <v>49</v>
      </c>
      <c r="EE28" s="25">
        <f t="shared" si="20"/>
        <v>245</v>
      </c>
      <c r="EF28" s="283"/>
      <c r="EH28" s="361"/>
      <c r="EI28" s="368"/>
      <c r="EJ28" s="413"/>
      <c r="EK28" s="21" t="s">
        <v>5</v>
      </c>
      <c r="EL28" s="83">
        <v>121</v>
      </c>
      <c r="EM28" s="25">
        <f t="shared" si="21"/>
        <v>605</v>
      </c>
      <c r="EN28" s="283"/>
      <c r="EP28" s="361"/>
      <c r="EQ28" s="368"/>
      <c r="ER28" s="413"/>
      <c r="ES28" s="21" t="s">
        <v>5</v>
      </c>
      <c r="ET28" s="153">
        <v>15.5</v>
      </c>
      <c r="EU28" s="25">
        <f t="shared" si="22"/>
        <v>77.5</v>
      </c>
      <c r="EV28" s="283"/>
      <c r="EX28" s="361"/>
      <c r="EY28" s="368"/>
      <c r="EZ28" s="413"/>
      <c r="FA28" s="21" t="s">
        <v>5</v>
      </c>
      <c r="FB28" s="153">
        <v>25</v>
      </c>
      <c r="FC28" s="25">
        <f t="shared" si="23"/>
        <v>125</v>
      </c>
      <c r="FD28" s="283"/>
      <c r="FF28" s="361"/>
      <c r="FG28" s="368"/>
      <c r="FH28" s="413"/>
      <c r="FI28" s="21" t="s">
        <v>5</v>
      </c>
      <c r="FJ28" s="153">
        <v>4</v>
      </c>
      <c r="FK28" s="25">
        <f t="shared" si="24"/>
        <v>20</v>
      </c>
      <c r="FL28" s="283"/>
      <c r="FN28" s="361"/>
      <c r="FO28" s="368"/>
      <c r="FP28" s="413"/>
      <c r="FQ28" s="21" t="s">
        <v>5</v>
      </c>
      <c r="FR28" s="153">
        <v>6.3</v>
      </c>
      <c r="FS28" s="25">
        <f>FR28*5</f>
        <v>31.5</v>
      </c>
      <c r="FT28" s="283"/>
      <c r="FV28" s="376"/>
      <c r="FW28" s="407"/>
      <c r="FX28" s="413"/>
      <c r="FY28" s="21" t="s">
        <v>5</v>
      </c>
      <c r="FZ28" s="153">
        <v>3</v>
      </c>
      <c r="GA28" s="25">
        <f t="shared" si="30"/>
        <v>375</v>
      </c>
      <c r="GB28" s="283"/>
      <c r="GD28" s="376"/>
      <c r="GE28" s="407"/>
      <c r="GF28" s="394"/>
      <c r="GG28" s="160" t="s">
        <v>5</v>
      </c>
      <c r="GH28" s="141"/>
      <c r="GI28" s="142"/>
      <c r="GJ28" s="390"/>
      <c r="GL28" s="361"/>
      <c r="GM28" s="368"/>
      <c r="GN28" s="413"/>
      <c r="GO28" s="21" t="s">
        <v>5</v>
      </c>
      <c r="GP28" s="153">
        <v>2.8</v>
      </c>
      <c r="GQ28" s="25">
        <f t="shared" ref="GQ28:GQ38" si="32">GP28*5</f>
        <v>14</v>
      </c>
      <c r="GR28" s="283"/>
      <c r="GT28" s="361"/>
      <c r="GU28" s="368"/>
      <c r="GV28" s="413"/>
      <c r="GW28" s="21" t="s">
        <v>5</v>
      </c>
      <c r="GX28" s="153">
        <v>2</v>
      </c>
      <c r="GY28" s="25">
        <f t="shared" si="31"/>
        <v>10</v>
      </c>
      <c r="GZ28" s="283"/>
      <c r="HB28" s="376"/>
      <c r="HC28" s="407"/>
      <c r="HD28" s="394"/>
      <c r="HE28" s="160" t="s">
        <v>5</v>
      </c>
      <c r="HF28" s="141"/>
      <c r="HG28" s="142"/>
      <c r="HH28" s="390"/>
      <c r="HJ28" s="384"/>
      <c r="HK28" s="384"/>
      <c r="HL28" s="384"/>
      <c r="HM28" s="96"/>
      <c r="HN28" s="96"/>
      <c r="HO28" s="124"/>
      <c r="HP28" s="382"/>
    </row>
    <row r="29" spans="1:224" ht="15" customHeight="1" x14ac:dyDescent="0.25">
      <c r="A29" s="13"/>
      <c r="B29" s="361"/>
      <c r="C29" s="368"/>
      <c r="D29" s="413"/>
      <c r="E29" s="165" t="s">
        <v>6</v>
      </c>
      <c r="F29" s="16">
        <v>70</v>
      </c>
      <c r="G29" s="154">
        <f t="shared" si="7"/>
        <v>350</v>
      </c>
      <c r="H29" s="283"/>
      <c r="I29" s="125"/>
      <c r="J29" s="361"/>
      <c r="K29" s="368"/>
      <c r="L29" s="413"/>
      <c r="M29" s="21" t="s">
        <v>6</v>
      </c>
      <c r="N29" s="16">
        <v>120</v>
      </c>
      <c r="O29" s="25">
        <f t="shared" si="8"/>
        <v>600</v>
      </c>
      <c r="P29" s="283"/>
      <c r="R29" s="361"/>
      <c r="S29" s="368"/>
      <c r="T29" s="413"/>
      <c r="U29" s="21" t="s">
        <v>6</v>
      </c>
      <c r="V29" s="16">
        <v>16</v>
      </c>
      <c r="W29" s="154">
        <f t="shared" si="25"/>
        <v>80</v>
      </c>
      <c r="X29" s="388"/>
      <c r="Z29" s="361"/>
      <c r="AA29" s="368"/>
      <c r="AB29" s="394"/>
      <c r="AC29" s="160" t="s">
        <v>6</v>
      </c>
      <c r="AD29" s="139"/>
      <c r="AE29" s="142"/>
      <c r="AF29" s="390"/>
      <c r="AH29" s="376"/>
      <c r="AI29" s="407"/>
      <c r="AJ29" s="394"/>
      <c r="AK29" s="21" t="s">
        <v>6</v>
      </c>
      <c r="AL29" s="16">
        <v>5</v>
      </c>
      <c r="AM29" s="25">
        <f>AL29*125</f>
        <v>625</v>
      </c>
      <c r="AN29" s="283"/>
      <c r="AP29" s="361"/>
      <c r="AQ29" s="368"/>
      <c r="AR29" s="413"/>
      <c r="AS29" s="21" t="s">
        <v>6</v>
      </c>
      <c r="AT29" s="16">
        <v>20</v>
      </c>
      <c r="AU29" s="25">
        <f t="shared" si="27"/>
        <v>100</v>
      </c>
      <c r="AV29" s="283"/>
      <c r="AX29" s="361"/>
      <c r="AY29" s="368"/>
      <c r="AZ29" s="394"/>
      <c r="BA29" s="160" t="s">
        <v>6</v>
      </c>
      <c r="BB29" s="139"/>
      <c r="BC29" s="142"/>
      <c r="BD29" s="390"/>
      <c r="BF29" s="361"/>
      <c r="BG29" s="368"/>
      <c r="BH29" s="413"/>
      <c r="BI29" s="21" t="s">
        <v>6</v>
      </c>
      <c r="BJ29" s="16">
        <v>96</v>
      </c>
      <c r="BK29" s="25">
        <f t="shared" si="28"/>
        <v>480</v>
      </c>
      <c r="BL29" s="283"/>
      <c r="BN29" s="376"/>
      <c r="BO29" s="407"/>
      <c r="BP29" s="413"/>
      <c r="BQ29" s="165" t="s">
        <v>6</v>
      </c>
      <c r="BR29" s="151">
        <v>0.3</v>
      </c>
      <c r="BS29" s="154">
        <f t="shared" si="13"/>
        <v>37.5</v>
      </c>
      <c r="BT29" s="388"/>
      <c r="BV29" s="361"/>
      <c r="BW29" s="368"/>
      <c r="BX29" s="413"/>
      <c r="BY29" s="21" t="s">
        <v>6</v>
      </c>
      <c r="BZ29" s="83">
        <v>4.5</v>
      </c>
      <c r="CA29" s="126">
        <f t="shared" si="29"/>
        <v>22.5</v>
      </c>
      <c r="CB29" s="283"/>
      <c r="CD29" s="361"/>
      <c r="CE29" s="368"/>
      <c r="CF29" s="413"/>
      <c r="CG29" s="21" t="s">
        <v>6</v>
      </c>
      <c r="CH29" s="16">
        <v>9.6999999999999993</v>
      </c>
      <c r="CI29" s="25">
        <f>CH29*5</f>
        <v>48.5</v>
      </c>
      <c r="CJ29" s="283"/>
      <c r="CL29" s="361"/>
      <c r="CM29" s="368"/>
      <c r="CN29" s="413"/>
      <c r="CO29" s="165" t="s">
        <v>6</v>
      </c>
      <c r="CP29" s="151">
        <v>21</v>
      </c>
      <c r="CQ29" s="154">
        <f t="shared" si="15"/>
        <v>105</v>
      </c>
      <c r="CR29" s="388"/>
      <c r="CT29" s="376"/>
      <c r="CU29" s="407"/>
      <c r="CV29" s="413"/>
      <c r="CW29" s="165" t="s">
        <v>6</v>
      </c>
      <c r="CX29" s="151">
        <v>7.5</v>
      </c>
      <c r="CY29" s="154">
        <f t="shared" si="16"/>
        <v>937.5</v>
      </c>
      <c r="CZ29" s="388"/>
      <c r="DB29" s="361"/>
      <c r="DC29" s="368"/>
      <c r="DD29" s="413"/>
      <c r="DE29" s="21" t="s">
        <v>6</v>
      </c>
      <c r="DF29" s="16">
        <v>25</v>
      </c>
      <c r="DG29" s="25">
        <f t="shared" si="17"/>
        <v>125</v>
      </c>
      <c r="DH29" s="283"/>
      <c r="DJ29" s="361"/>
      <c r="DK29" s="368"/>
      <c r="DL29" s="413"/>
      <c r="DM29" s="21" t="s">
        <v>6</v>
      </c>
      <c r="DN29" s="16">
        <v>6.5</v>
      </c>
      <c r="DO29" s="25">
        <f t="shared" si="18"/>
        <v>32.5</v>
      </c>
      <c r="DP29" s="283"/>
      <c r="DR29" s="361"/>
      <c r="DS29" s="368"/>
      <c r="DT29" s="413"/>
      <c r="DU29" s="21" t="s">
        <v>6</v>
      </c>
      <c r="DV29" s="16">
        <v>5.6</v>
      </c>
      <c r="DW29" s="25">
        <f t="shared" si="19"/>
        <v>28</v>
      </c>
      <c r="DX29" s="283"/>
      <c r="DZ29" s="361"/>
      <c r="EA29" s="368"/>
      <c r="EB29" s="413"/>
      <c r="EC29" s="21" t="s">
        <v>6</v>
      </c>
      <c r="ED29" s="16">
        <v>49</v>
      </c>
      <c r="EE29" s="25">
        <f t="shared" si="20"/>
        <v>245</v>
      </c>
      <c r="EF29" s="283"/>
      <c r="EH29" s="361"/>
      <c r="EI29" s="368"/>
      <c r="EJ29" s="413"/>
      <c r="EK29" s="21" t="s">
        <v>6</v>
      </c>
      <c r="EL29" s="16">
        <v>121</v>
      </c>
      <c r="EM29" s="25">
        <f t="shared" si="21"/>
        <v>605</v>
      </c>
      <c r="EN29" s="283"/>
      <c r="EP29" s="361"/>
      <c r="EQ29" s="368"/>
      <c r="ER29" s="413"/>
      <c r="ES29" s="21" t="s">
        <v>6</v>
      </c>
      <c r="ET29" s="151">
        <v>15.5</v>
      </c>
      <c r="EU29" s="25">
        <f t="shared" si="22"/>
        <v>77.5</v>
      </c>
      <c r="EV29" s="283"/>
      <c r="EX29" s="361"/>
      <c r="EY29" s="368"/>
      <c r="EZ29" s="413"/>
      <c r="FA29" s="21" t="s">
        <v>6</v>
      </c>
      <c r="FB29" s="151">
        <v>25</v>
      </c>
      <c r="FC29" s="25">
        <f t="shared" si="23"/>
        <v>125</v>
      </c>
      <c r="FD29" s="283"/>
      <c r="FF29" s="361"/>
      <c r="FG29" s="368"/>
      <c r="FH29" s="413"/>
      <c r="FI29" s="21" t="s">
        <v>6</v>
      </c>
      <c r="FJ29" s="151">
        <v>4</v>
      </c>
      <c r="FK29" s="25">
        <f t="shared" si="24"/>
        <v>20</v>
      </c>
      <c r="FL29" s="283"/>
      <c r="FN29" s="361"/>
      <c r="FO29" s="368"/>
      <c r="FP29" s="413"/>
      <c r="FQ29" s="21" t="s">
        <v>6</v>
      </c>
      <c r="FR29" s="151">
        <v>6.3</v>
      </c>
      <c r="FS29" s="25">
        <f>FR29*5</f>
        <v>31.5</v>
      </c>
      <c r="FT29" s="283"/>
      <c r="FV29" s="376"/>
      <c r="FW29" s="407"/>
      <c r="FX29" s="413"/>
      <c r="FY29" s="21" t="s">
        <v>6</v>
      </c>
      <c r="FZ29" s="151">
        <v>3</v>
      </c>
      <c r="GA29" s="25">
        <f t="shared" si="30"/>
        <v>375</v>
      </c>
      <c r="GB29" s="283"/>
      <c r="GD29" s="376"/>
      <c r="GE29" s="407"/>
      <c r="GF29" s="394"/>
      <c r="GG29" s="160" t="s">
        <v>6</v>
      </c>
      <c r="GH29" s="139"/>
      <c r="GI29" s="142"/>
      <c r="GJ29" s="390"/>
      <c r="GL29" s="361"/>
      <c r="GM29" s="368"/>
      <c r="GN29" s="413"/>
      <c r="GO29" s="21" t="s">
        <v>6</v>
      </c>
      <c r="GP29" s="151">
        <v>2.8</v>
      </c>
      <c r="GQ29" s="25">
        <f t="shared" si="32"/>
        <v>14</v>
      </c>
      <c r="GR29" s="283"/>
      <c r="GT29" s="361"/>
      <c r="GU29" s="368"/>
      <c r="GV29" s="413"/>
      <c r="GW29" s="21" t="s">
        <v>6</v>
      </c>
      <c r="GX29" s="151">
        <v>2</v>
      </c>
      <c r="GY29" s="25">
        <f t="shared" si="31"/>
        <v>10</v>
      </c>
      <c r="GZ29" s="283"/>
      <c r="HB29" s="376"/>
      <c r="HC29" s="407"/>
      <c r="HD29" s="394"/>
      <c r="HE29" s="160" t="s">
        <v>6</v>
      </c>
      <c r="HF29" s="139"/>
      <c r="HG29" s="142"/>
      <c r="HH29" s="390"/>
      <c r="HJ29" s="384"/>
      <c r="HK29" s="384"/>
      <c r="HL29" s="384"/>
      <c r="HM29" s="96"/>
      <c r="HN29" s="96"/>
      <c r="HO29" s="124"/>
      <c r="HP29" s="382"/>
    </row>
    <row r="30" spans="1:224" ht="15" customHeight="1" x14ac:dyDescent="0.25">
      <c r="A30" s="13"/>
      <c r="B30" s="361"/>
      <c r="C30" s="368"/>
      <c r="D30" s="413"/>
      <c r="E30" s="165" t="s">
        <v>5</v>
      </c>
      <c r="F30" s="83">
        <v>70</v>
      </c>
      <c r="G30" s="166">
        <f t="shared" si="7"/>
        <v>350</v>
      </c>
      <c r="H30" s="283"/>
      <c r="I30" s="125"/>
      <c r="J30" s="361"/>
      <c r="K30" s="368"/>
      <c r="L30" s="413"/>
      <c r="M30" s="21" t="s">
        <v>5</v>
      </c>
      <c r="N30" s="83">
        <v>120</v>
      </c>
      <c r="O30" s="25">
        <f t="shared" si="8"/>
        <v>600</v>
      </c>
      <c r="P30" s="283"/>
      <c r="R30" s="361"/>
      <c r="S30" s="368"/>
      <c r="T30" s="413"/>
      <c r="U30" s="21" t="s">
        <v>5</v>
      </c>
      <c r="V30" s="83">
        <v>16</v>
      </c>
      <c r="W30" s="166">
        <f t="shared" si="25"/>
        <v>80</v>
      </c>
      <c r="X30" s="388"/>
      <c r="Z30" s="361"/>
      <c r="AA30" s="368"/>
      <c r="AB30" s="394"/>
      <c r="AC30" s="160" t="s">
        <v>5</v>
      </c>
      <c r="AD30" s="141"/>
      <c r="AE30" s="142"/>
      <c r="AF30" s="390"/>
      <c r="AH30" s="376"/>
      <c r="AI30" s="407"/>
      <c r="AJ30" s="394"/>
      <c r="AK30" s="21" t="s">
        <v>5</v>
      </c>
      <c r="AL30" s="83">
        <v>5</v>
      </c>
      <c r="AM30" s="25">
        <f>AL30*125</f>
        <v>625</v>
      </c>
      <c r="AN30" s="283"/>
      <c r="AP30" s="361"/>
      <c r="AQ30" s="368"/>
      <c r="AR30" s="413"/>
      <c r="AS30" s="21" t="s">
        <v>5</v>
      </c>
      <c r="AT30" s="83">
        <v>20</v>
      </c>
      <c r="AU30" s="25">
        <f t="shared" si="27"/>
        <v>100</v>
      </c>
      <c r="AV30" s="283"/>
      <c r="AX30" s="361"/>
      <c r="AY30" s="368"/>
      <c r="AZ30" s="394"/>
      <c r="BA30" s="160" t="s">
        <v>5</v>
      </c>
      <c r="BB30" s="141"/>
      <c r="BC30" s="142"/>
      <c r="BD30" s="390"/>
      <c r="BF30" s="361"/>
      <c r="BG30" s="368"/>
      <c r="BH30" s="413"/>
      <c r="BI30" s="21" t="s">
        <v>5</v>
      </c>
      <c r="BJ30" s="83">
        <v>96</v>
      </c>
      <c r="BK30" s="25">
        <f t="shared" si="28"/>
        <v>480</v>
      </c>
      <c r="BL30" s="283"/>
      <c r="BN30" s="376"/>
      <c r="BO30" s="407"/>
      <c r="BP30" s="413"/>
      <c r="BQ30" s="165" t="s">
        <v>5</v>
      </c>
      <c r="BR30" s="153">
        <v>0.3</v>
      </c>
      <c r="BS30" s="154">
        <f t="shared" si="13"/>
        <v>37.5</v>
      </c>
      <c r="BT30" s="388"/>
      <c r="BV30" s="361"/>
      <c r="BW30" s="368"/>
      <c r="BX30" s="413"/>
      <c r="BY30" s="21" t="s">
        <v>5</v>
      </c>
      <c r="BZ30" s="127">
        <v>4.5</v>
      </c>
      <c r="CA30" s="19">
        <f t="shared" si="29"/>
        <v>22.5</v>
      </c>
      <c r="CB30" s="283"/>
      <c r="CD30" s="361"/>
      <c r="CE30" s="368"/>
      <c r="CF30" s="413"/>
      <c r="CG30" s="21" t="s">
        <v>5</v>
      </c>
      <c r="CH30" s="83">
        <v>9.6999999999999993</v>
      </c>
      <c r="CI30" s="25">
        <f>CH30*5</f>
        <v>48.5</v>
      </c>
      <c r="CJ30" s="283"/>
      <c r="CL30" s="361"/>
      <c r="CM30" s="368"/>
      <c r="CN30" s="413"/>
      <c r="CO30" s="165" t="s">
        <v>5</v>
      </c>
      <c r="CP30" s="153">
        <v>21</v>
      </c>
      <c r="CQ30" s="154">
        <f t="shared" si="15"/>
        <v>105</v>
      </c>
      <c r="CR30" s="388"/>
      <c r="CT30" s="376"/>
      <c r="CU30" s="407"/>
      <c r="CV30" s="413"/>
      <c r="CW30" s="165" t="s">
        <v>5</v>
      </c>
      <c r="CX30" s="153">
        <v>7.5</v>
      </c>
      <c r="CY30" s="154">
        <f t="shared" si="16"/>
        <v>937.5</v>
      </c>
      <c r="CZ30" s="388"/>
      <c r="DB30" s="361"/>
      <c r="DC30" s="368"/>
      <c r="DD30" s="413"/>
      <c r="DE30" s="21" t="s">
        <v>5</v>
      </c>
      <c r="DF30" s="83">
        <v>25</v>
      </c>
      <c r="DG30" s="25">
        <f t="shared" si="17"/>
        <v>125</v>
      </c>
      <c r="DH30" s="283"/>
      <c r="DJ30" s="361"/>
      <c r="DK30" s="368"/>
      <c r="DL30" s="413"/>
      <c r="DM30" s="21" t="s">
        <v>5</v>
      </c>
      <c r="DN30" s="83">
        <v>6.5</v>
      </c>
      <c r="DO30" s="25">
        <f t="shared" si="18"/>
        <v>32.5</v>
      </c>
      <c r="DP30" s="283"/>
      <c r="DR30" s="361"/>
      <c r="DS30" s="368"/>
      <c r="DT30" s="413"/>
      <c r="DU30" s="21" t="s">
        <v>5</v>
      </c>
      <c r="DV30" s="83">
        <v>5.6</v>
      </c>
      <c r="DW30" s="25">
        <f t="shared" si="19"/>
        <v>28</v>
      </c>
      <c r="DX30" s="283"/>
      <c r="DZ30" s="361"/>
      <c r="EA30" s="368"/>
      <c r="EB30" s="413"/>
      <c r="EC30" s="21" t="s">
        <v>5</v>
      </c>
      <c r="ED30" s="83">
        <v>49</v>
      </c>
      <c r="EE30" s="25">
        <f t="shared" si="20"/>
        <v>245</v>
      </c>
      <c r="EF30" s="283"/>
      <c r="EH30" s="361"/>
      <c r="EI30" s="368"/>
      <c r="EJ30" s="413"/>
      <c r="EK30" s="21" t="s">
        <v>5</v>
      </c>
      <c r="EL30" s="83">
        <v>121</v>
      </c>
      <c r="EM30" s="25">
        <f t="shared" si="21"/>
        <v>605</v>
      </c>
      <c r="EN30" s="283"/>
      <c r="EP30" s="361"/>
      <c r="EQ30" s="368"/>
      <c r="ER30" s="413"/>
      <c r="ES30" s="21" t="s">
        <v>5</v>
      </c>
      <c r="ET30" s="153">
        <v>15.5</v>
      </c>
      <c r="EU30" s="25">
        <f t="shared" si="22"/>
        <v>77.5</v>
      </c>
      <c r="EV30" s="283"/>
      <c r="EX30" s="361"/>
      <c r="EY30" s="368"/>
      <c r="EZ30" s="413"/>
      <c r="FA30" s="21" t="s">
        <v>5</v>
      </c>
      <c r="FB30" s="153">
        <v>25</v>
      </c>
      <c r="FC30" s="25">
        <f t="shared" si="23"/>
        <v>125</v>
      </c>
      <c r="FD30" s="283"/>
      <c r="FF30" s="361"/>
      <c r="FG30" s="368"/>
      <c r="FH30" s="413"/>
      <c r="FI30" s="21" t="s">
        <v>5</v>
      </c>
      <c r="FJ30" s="153">
        <v>4</v>
      </c>
      <c r="FK30" s="25">
        <f t="shared" si="24"/>
        <v>20</v>
      </c>
      <c r="FL30" s="283"/>
      <c r="FN30" s="361"/>
      <c r="FO30" s="368"/>
      <c r="FP30" s="413"/>
      <c r="FQ30" s="21" t="s">
        <v>5</v>
      </c>
      <c r="FR30" s="153">
        <v>6.3</v>
      </c>
      <c r="FS30" s="25">
        <f>FR30*5</f>
        <v>31.5</v>
      </c>
      <c r="FT30" s="283"/>
      <c r="FV30" s="376"/>
      <c r="FW30" s="407"/>
      <c r="FX30" s="413"/>
      <c r="FY30" s="21" t="s">
        <v>5</v>
      </c>
      <c r="FZ30" s="153">
        <v>3</v>
      </c>
      <c r="GA30" s="25">
        <f t="shared" si="30"/>
        <v>375</v>
      </c>
      <c r="GB30" s="283"/>
      <c r="GD30" s="376"/>
      <c r="GE30" s="407"/>
      <c r="GF30" s="394"/>
      <c r="GG30" s="160" t="s">
        <v>5</v>
      </c>
      <c r="GH30" s="141"/>
      <c r="GI30" s="142"/>
      <c r="GJ30" s="390"/>
      <c r="GL30" s="361"/>
      <c r="GM30" s="368"/>
      <c r="GN30" s="413"/>
      <c r="GO30" s="21" t="s">
        <v>5</v>
      </c>
      <c r="GP30" s="153">
        <v>2.8</v>
      </c>
      <c r="GQ30" s="25">
        <f t="shared" si="32"/>
        <v>14</v>
      </c>
      <c r="GR30" s="283"/>
      <c r="GT30" s="361"/>
      <c r="GU30" s="368"/>
      <c r="GV30" s="413"/>
      <c r="GW30" s="21" t="s">
        <v>5</v>
      </c>
      <c r="GX30" s="153">
        <v>2</v>
      </c>
      <c r="GY30" s="25">
        <f t="shared" si="31"/>
        <v>10</v>
      </c>
      <c r="GZ30" s="283"/>
      <c r="HB30" s="376"/>
      <c r="HC30" s="407"/>
      <c r="HD30" s="394"/>
      <c r="HE30" s="160" t="s">
        <v>5</v>
      </c>
      <c r="HF30" s="141"/>
      <c r="HG30" s="142"/>
      <c r="HH30" s="390"/>
      <c r="HJ30" s="384"/>
      <c r="HK30" s="384"/>
      <c r="HL30" s="384"/>
      <c r="HM30" s="96"/>
      <c r="HN30" s="96"/>
      <c r="HO30" s="124"/>
      <c r="HP30" s="382"/>
    </row>
    <row r="31" spans="1:224" ht="15" customHeight="1" x14ac:dyDescent="0.25">
      <c r="A31" s="13"/>
      <c r="B31" s="361"/>
      <c r="C31" s="368"/>
      <c r="D31" s="413"/>
      <c r="E31" s="165" t="s">
        <v>7</v>
      </c>
      <c r="F31" s="16">
        <v>70</v>
      </c>
      <c r="G31" s="166">
        <f t="shared" si="7"/>
        <v>350</v>
      </c>
      <c r="H31" s="283"/>
      <c r="I31" s="125"/>
      <c r="J31" s="361"/>
      <c r="K31" s="368"/>
      <c r="L31" s="413"/>
      <c r="M31" s="21" t="s">
        <v>7</v>
      </c>
      <c r="N31" s="16">
        <v>120</v>
      </c>
      <c r="O31" s="25">
        <f t="shared" si="8"/>
        <v>600</v>
      </c>
      <c r="P31" s="283"/>
      <c r="R31" s="361"/>
      <c r="S31" s="368"/>
      <c r="T31" s="413"/>
      <c r="U31" s="21" t="s">
        <v>7</v>
      </c>
      <c r="V31" s="16">
        <v>16</v>
      </c>
      <c r="W31" s="166">
        <f t="shared" si="25"/>
        <v>80</v>
      </c>
      <c r="X31" s="388"/>
      <c r="Z31" s="361"/>
      <c r="AA31" s="368"/>
      <c r="AB31" s="394"/>
      <c r="AC31" s="160" t="s">
        <v>7</v>
      </c>
      <c r="AD31" s="139"/>
      <c r="AE31" s="142"/>
      <c r="AF31" s="390"/>
      <c r="AH31" s="376"/>
      <c r="AI31" s="407"/>
      <c r="AJ31" s="394"/>
      <c r="AK31" s="21" t="s">
        <v>7</v>
      </c>
      <c r="AL31" s="16">
        <v>5</v>
      </c>
      <c r="AM31" s="25">
        <f>AL31*125</f>
        <v>625</v>
      </c>
      <c r="AN31" s="283"/>
      <c r="AP31" s="361"/>
      <c r="AQ31" s="368"/>
      <c r="AR31" s="413"/>
      <c r="AS31" s="21" t="s">
        <v>7</v>
      </c>
      <c r="AT31" s="16">
        <v>20</v>
      </c>
      <c r="AU31" s="25">
        <f t="shared" si="27"/>
        <v>100</v>
      </c>
      <c r="AV31" s="283"/>
      <c r="AX31" s="361"/>
      <c r="AY31" s="368"/>
      <c r="AZ31" s="394"/>
      <c r="BA31" s="160" t="s">
        <v>7</v>
      </c>
      <c r="BB31" s="139"/>
      <c r="BC31" s="142"/>
      <c r="BD31" s="390"/>
      <c r="BF31" s="361"/>
      <c r="BG31" s="368"/>
      <c r="BH31" s="413"/>
      <c r="BI31" s="21" t="s">
        <v>7</v>
      </c>
      <c r="BJ31" s="16">
        <v>96</v>
      </c>
      <c r="BK31" s="25">
        <f t="shared" si="28"/>
        <v>480</v>
      </c>
      <c r="BL31" s="283"/>
      <c r="BN31" s="376"/>
      <c r="BO31" s="407"/>
      <c r="BP31" s="413"/>
      <c r="BQ31" s="165" t="s">
        <v>7</v>
      </c>
      <c r="BR31" s="151">
        <v>0.3</v>
      </c>
      <c r="BS31" s="154">
        <f t="shared" si="13"/>
        <v>37.5</v>
      </c>
      <c r="BT31" s="388"/>
      <c r="BV31" s="361"/>
      <c r="BW31" s="368"/>
      <c r="BX31" s="413"/>
      <c r="BY31" s="21" t="s">
        <v>7</v>
      </c>
      <c r="BZ31" s="16">
        <v>4.5</v>
      </c>
      <c r="CA31" s="25">
        <f t="shared" si="29"/>
        <v>22.5</v>
      </c>
      <c r="CB31" s="283"/>
      <c r="CD31" s="361"/>
      <c r="CE31" s="368"/>
      <c r="CF31" s="413"/>
      <c r="CG31" s="21" t="s">
        <v>7</v>
      </c>
      <c r="CH31" s="16">
        <v>9.6999999999999993</v>
      </c>
      <c r="CI31" s="25">
        <f>CH31*5</f>
        <v>48.5</v>
      </c>
      <c r="CJ31" s="283"/>
      <c r="CL31" s="361"/>
      <c r="CM31" s="368"/>
      <c r="CN31" s="413"/>
      <c r="CO31" s="165" t="s">
        <v>7</v>
      </c>
      <c r="CP31" s="151">
        <v>21</v>
      </c>
      <c r="CQ31" s="154">
        <f t="shared" si="15"/>
        <v>105</v>
      </c>
      <c r="CR31" s="388"/>
      <c r="CT31" s="376"/>
      <c r="CU31" s="407"/>
      <c r="CV31" s="413"/>
      <c r="CW31" s="165" t="s">
        <v>7</v>
      </c>
      <c r="CX31" s="151">
        <v>7.5</v>
      </c>
      <c r="CY31" s="154">
        <f t="shared" si="16"/>
        <v>937.5</v>
      </c>
      <c r="CZ31" s="388"/>
      <c r="DB31" s="361"/>
      <c r="DC31" s="368"/>
      <c r="DD31" s="413"/>
      <c r="DE31" s="21" t="s">
        <v>7</v>
      </c>
      <c r="DF31" s="16">
        <v>25</v>
      </c>
      <c r="DG31" s="25">
        <f t="shared" si="17"/>
        <v>125</v>
      </c>
      <c r="DH31" s="283"/>
      <c r="DJ31" s="361"/>
      <c r="DK31" s="368"/>
      <c r="DL31" s="413"/>
      <c r="DM31" s="21" t="s">
        <v>7</v>
      </c>
      <c r="DN31" s="16">
        <v>6.5</v>
      </c>
      <c r="DO31" s="25">
        <f t="shared" si="18"/>
        <v>32.5</v>
      </c>
      <c r="DP31" s="283"/>
      <c r="DR31" s="361"/>
      <c r="DS31" s="368"/>
      <c r="DT31" s="413"/>
      <c r="DU31" s="21" t="s">
        <v>7</v>
      </c>
      <c r="DV31" s="16">
        <v>5.6</v>
      </c>
      <c r="DW31" s="25">
        <f t="shared" si="19"/>
        <v>28</v>
      </c>
      <c r="DX31" s="283"/>
      <c r="DZ31" s="361"/>
      <c r="EA31" s="368"/>
      <c r="EB31" s="413"/>
      <c r="EC31" s="21" t="s">
        <v>7</v>
      </c>
      <c r="ED31" s="16">
        <v>49</v>
      </c>
      <c r="EE31" s="25">
        <f t="shared" si="20"/>
        <v>245</v>
      </c>
      <c r="EF31" s="283"/>
      <c r="EH31" s="361"/>
      <c r="EI31" s="368"/>
      <c r="EJ31" s="413"/>
      <c r="EK31" s="21" t="s">
        <v>7</v>
      </c>
      <c r="EL31" s="16">
        <v>121</v>
      </c>
      <c r="EM31" s="25">
        <f t="shared" si="21"/>
        <v>605</v>
      </c>
      <c r="EN31" s="283"/>
      <c r="EP31" s="361"/>
      <c r="EQ31" s="368"/>
      <c r="ER31" s="413"/>
      <c r="ES31" s="21" t="s">
        <v>7</v>
      </c>
      <c r="ET31" s="151">
        <v>15.5</v>
      </c>
      <c r="EU31" s="25">
        <f t="shared" si="22"/>
        <v>77.5</v>
      </c>
      <c r="EV31" s="283"/>
      <c r="EX31" s="361"/>
      <c r="EY31" s="368"/>
      <c r="EZ31" s="413"/>
      <c r="FA31" s="21" t="s">
        <v>7</v>
      </c>
      <c r="FB31" s="151"/>
      <c r="FC31" s="25"/>
      <c r="FD31" s="283"/>
      <c r="FF31" s="361"/>
      <c r="FG31" s="368"/>
      <c r="FH31" s="413"/>
      <c r="FI31" s="21" t="s">
        <v>7</v>
      </c>
      <c r="FJ31" s="151">
        <v>4</v>
      </c>
      <c r="FK31" s="25">
        <f t="shared" si="24"/>
        <v>20</v>
      </c>
      <c r="FL31" s="283"/>
      <c r="FN31" s="361"/>
      <c r="FO31" s="368"/>
      <c r="FP31" s="413"/>
      <c r="FQ31" s="21" t="s">
        <v>7</v>
      </c>
      <c r="FR31" s="151"/>
      <c r="FS31" s="25"/>
      <c r="FT31" s="283"/>
      <c r="FV31" s="376"/>
      <c r="FW31" s="407"/>
      <c r="FX31" s="413"/>
      <c r="FY31" s="21" t="s">
        <v>7</v>
      </c>
      <c r="FZ31" s="151">
        <v>3</v>
      </c>
      <c r="GA31" s="25">
        <f t="shared" si="30"/>
        <v>375</v>
      </c>
      <c r="GB31" s="283"/>
      <c r="GD31" s="376"/>
      <c r="GE31" s="407"/>
      <c r="GF31" s="394"/>
      <c r="GG31" s="160" t="s">
        <v>7</v>
      </c>
      <c r="GH31" s="139"/>
      <c r="GI31" s="142"/>
      <c r="GJ31" s="390"/>
      <c r="GL31" s="361"/>
      <c r="GM31" s="368"/>
      <c r="GN31" s="413"/>
      <c r="GO31" s="21" t="s">
        <v>7</v>
      </c>
      <c r="GP31" s="151">
        <v>2.8</v>
      </c>
      <c r="GQ31" s="25">
        <f t="shared" si="32"/>
        <v>14</v>
      </c>
      <c r="GR31" s="283"/>
      <c r="GT31" s="361"/>
      <c r="GU31" s="368"/>
      <c r="GV31" s="413"/>
      <c r="GW31" s="21" t="s">
        <v>7</v>
      </c>
      <c r="GX31" s="151">
        <v>2</v>
      </c>
      <c r="GY31" s="25">
        <f t="shared" si="31"/>
        <v>10</v>
      </c>
      <c r="GZ31" s="283"/>
      <c r="HB31" s="376"/>
      <c r="HC31" s="407"/>
      <c r="HD31" s="394"/>
      <c r="HE31" s="160" t="s">
        <v>7</v>
      </c>
      <c r="HF31" s="139"/>
      <c r="HG31" s="142"/>
      <c r="HH31" s="390"/>
      <c r="HJ31" s="384"/>
      <c r="HK31" s="384"/>
      <c r="HL31" s="384"/>
      <c r="HM31" s="96"/>
      <c r="HN31" s="96"/>
      <c r="HO31" s="124"/>
      <c r="HP31" s="382"/>
    </row>
    <row r="32" spans="1:224" ht="15" customHeight="1" x14ac:dyDescent="0.25">
      <c r="A32" s="13"/>
      <c r="B32" s="361"/>
      <c r="C32" s="368"/>
      <c r="D32" s="413"/>
      <c r="E32" s="168" t="s">
        <v>8</v>
      </c>
      <c r="F32" s="22">
        <v>70</v>
      </c>
      <c r="G32" s="154">
        <f t="shared" si="7"/>
        <v>350</v>
      </c>
      <c r="H32" s="283"/>
      <c r="I32" s="125"/>
      <c r="J32" s="361"/>
      <c r="K32" s="368"/>
      <c r="L32" s="413"/>
      <c r="M32" s="27" t="s">
        <v>8</v>
      </c>
      <c r="N32" s="22">
        <v>120</v>
      </c>
      <c r="O32" s="25">
        <f t="shared" si="8"/>
        <v>600</v>
      </c>
      <c r="P32" s="283"/>
      <c r="R32" s="361"/>
      <c r="S32" s="368"/>
      <c r="T32" s="413"/>
      <c r="U32" s="27" t="s">
        <v>8</v>
      </c>
      <c r="V32" s="22">
        <v>16</v>
      </c>
      <c r="W32" s="154">
        <f t="shared" si="25"/>
        <v>80</v>
      </c>
      <c r="X32" s="388"/>
      <c r="Z32" s="361"/>
      <c r="AA32" s="368"/>
      <c r="AB32" s="394"/>
      <c r="AC32" s="161" t="s">
        <v>8</v>
      </c>
      <c r="AD32" s="143"/>
      <c r="AE32" s="142"/>
      <c r="AF32" s="390"/>
      <c r="AH32" s="376"/>
      <c r="AI32" s="407"/>
      <c r="AJ32" s="394"/>
      <c r="AK32" s="27" t="s">
        <v>8</v>
      </c>
      <c r="AL32" s="22"/>
      <c r="AM32" s="25"/>
      <c r="AN32" s="283"/>
      <c r="AP32" s="361"/>
      <c r="AQ32" s="368"/>
      <c r="AR32" s="413"/>
      <c r="AS32" s="27" t="s">
        <v>8</v>
      </c>
      <c r="AT32" s="22">
        <v>20</v>
      </c>
      <c r="AU32" s="25">
        <f t="shared" si="27"/>
        <v>100</v>
      </c>
      <c r="AV32" s="283"/>
      <c r="AX32" s="361"/>
      <c r="AY32" s="368"/>
      <c r="AZ32" s="394"/>
      <c r="BA32" s="161" t="s">
        <v>8</v>
      </c>
      <c r="BB32" s="143"/>
      <c r="BC32" s="142"/>
      <c r="BD32" s="390"/>
      <c r="BF32" s="361"/>
      <c r="BG32" s="368"/>
      <c r="BH32" s="413"/>
      <c r="BI32" s="27" t="s">
        <v>8</v>
      </c>
      <c r="BJ32" s="22">
        <v>96</v>
      </c>
      <c r="BK32" s="25">
        <f t="shared" si="28"/>
        <v>480</v>
      </c>
      <c r="BL32" s="283"/>
      <c r="BN32" s="376"/>
      <c r="BO32" s="407"/>
      <c r="BP32" s="413"/>
      <c r="BQ32" s="168" t="s">
        <v>8</v>
      </c>
      <c r="BR32" s="156">
        <v>0.3</v>
      </c>
      <c r="BS32" s="154">
        <f t="shared" si="13"/>
        <v>37.5</v>
      </c>
      <c r="BT32" s="388"/>
      <c r="BV32" s="361"/>
      <c r="BW32" s="368"/>
      <c r="BX32" s="413"/>
      <c r="BY32" s="27" t="s">
        <v>8</v>
      </c>
      <c r="BZ32" s="22">
        <v>4.5</v>
      </c>
      <c r="CA32" s="25">
        <f t="shared" si="29"/>
        <v>22.5</v>
      </c>
      <c r="CB32" s="283"/>
      <c r="CD32" s="361"/>
      <c r="CE32" s="368"/>
      <c r="CF32" s="413"/>
      <c r="CG32" s="27" t="s">
        <v>8</v>
      </c>
      <c r="CH32" s="22"/>
      <c r="CI32" s="25"/>
      <c r="CJ32" s="283"/>
      <c r="CL32" s="361"/>
      <c r="CM32" s="368"/>
      <c r="CN32" s="413"/>
      <c r="CO32" s="168" t="s">
        <v>8</v>
      </c>
      <c r="CP32" s="156"/>
      <c r="CQ32" s="154"/>
      <c r="CR32" s="388"/>
      <c r="CT32" s="376"/>
      <c r="CU32" s="407"/>
      <c r="CV32" s="413"/>
      <c r="CW32" s="168" t="s">
        <v>8</v>
      </c>
      <c r="CX32" s="156"/>
      <c r="CY32" s="154"/>
      <c r="CZ32" s="388"/>
      <c r="DB32" s="361"/>
      <c r="DC32" s="368"/>
      <c r="DD32" s="413"/>
      <c r="DE32" s="27" t="s">
        <v>8</v>
      </c>
      <c r="DF32" s="22">
        <v>25</v>
      </c>
      <c r="DG32" s="25">
        <f t="shared" si="17"/>
        <v>125</v>
      </c>
      <c r="DH32" s="283"/>
      <c r="DJ32" s="361"/>
      <c r="DK32" s="368"/>
      <c r="DL32" s="413"/>
      <c r="DM32" s="27" t="s">
        <v>8</v>
      </c>
      <c r="DN32" s="22">
        <v>6.5</v>
      </c>
      <c r="DO32" s="25">
        <f t="shared" si="18"/>
        <v>32.5</v>
      </c>
      <c r="DP32" s="283"/>
      <c r="DR32" s="361"/>
      <c r="DS32" s="368"/>
      <c r="DT32" s="413"/>
      <c r="DU32" s="27" t="s">
        <v>8</v>
      </c>
      <c r="DV32" s="22">
        <v>5.6</v>
      </c>
      <c r="DW32" s="25">
        <f t="shared" si="19"/>
        <v>28</v>
      </c>
      <c r="DX32" s="283"/>
      <c r="DZ32" s="361"/>
      <c r="EA32" s="368"/>
      <c r="EB32" s="413"/>
      <c r="EC32" s="27" t="s">
        <v>8</v>
      </c>
      <c r="ED32" s="22">
        <v>49</v>
      </c>
      <c r="EE32" s="25">
        <f t="shared" si="20"/>
        <v>245</v>
      </c>
      <c r="EF32" s="283"/>
      <c r="EH32" s="361"/>
      <c r="EI32" s="368"/>
      <c r="EJ32" s="413"/>
      <c r="EK32" s="27" t="s">
        <v>8</v>
      </c>
      <c r="EL32" s="22">
        <v>121</v>
      </c>
      <c r="EM32" s="25">
        <f t="shared" si="21"/>
        <v>605</v>
      </c>
      <c r="EN32" s="283"/>
      <c r="EP32" s="361"/>
      <c r="EQ32" s="368"/>
      <c r="ER32" s="413"/>
      <c r="ES32" s="27" t="s">
        <v>8</v>
      </c>
      <c r="ET32" s="156">
        <v>15.5</v>
      </c>
      <c r="EU32" s="25">
        <f t="shared" si="22"/>
        <v>77.5</v>
      </c>
      <c r="EV32" s="283"/>
      <c r="EX32" s="361"/>
      <c r="EY32" s="368"/>
      <c r="EZ32" s="413"/>
      <c r="FA32" s="27" t="s">
        <v>8</v>
      </c>
      <c r="FB32" s="156"/>
      <c r="FC32" s="25"/>
      <c r="FD32" s="283"/>
      <c r="FF32" s="361"/>
      <c r="FG32" s="368"/>
      <c r="FH32" s="413"/>
      <c r="FI32" s="27" t="s">
        <v>8</v>
      </c>
      <c r="FJ32" s="156"/>
      <c r="FK32" s="25"/>
      <c r="FL32" s="283"/>
      <c r="FN32" s="361"/>
      <c r="FO32" s="368"/>
      <c r="FP32" s="413"/>
      <c r="FQ32" s="27" t="s">
        <v>8</v>
      </c>
      <c r="FR32" s="156"/>
      <c r="FS32" s="25"/>
      <c r="FT32" s="283"/>
      <c r="FV32" s="376"/>
      <c r="FW32" s="407"/>
      <c r="FX32" s="413"/>
      <c r="FY32" s="27" t="s">
        <v>8</v>
      </c>
      <c r="FZ32" s="156"/>
      <c r="GA32" s="25"/>
      <c r="GB32" s="283"/>
      <c r="GD32" s="376"/>
      <c r="GE32" s="407"/>
      <c r="GF32" s="394"/>
      <c r="GG32" s="161" t="s">
        <v>8</v>
      </c>
      <c r="GH32" s="143"/>
      <c r="GI32" s="142"/>
      <c r="GJ32" s="390"/>
      <c r="GL32" s="361"/>
      <c r="GM32" s="368"/>
      <c r="GN32" s="413"/>
      <c r="GO32" s="27" t="s">
        <v>8</v>
      </c>
      <c r="GP32" s="156"/>
      <c r="GQ32" s="25"/>
      <c r="GR32" s="283"/>
      <c r="GT32" s="361"/>
      <c r="GU32" s="368"/>
      <c r="GV32" s="413"/>
      <c r="GW32" s="27" t="s">
        <v>8</v>
      </c>
      <c r="GX32" s="156"/>
      <c r="GY32" s="25"/>
      <c r="GZ32" s="283"/>
      <c r="HB32" s="376"/>
      <c r="HC32" s="407"/>
      <c r="HD32" s="394"/>
      <c r="HE32" s="161" t="s">
        <v>8</v>
      </c>
      <c r="HF32" s="143"/>
      <c r="HG32" s="142"/>
      <c r="HH32" s="390"/>
      <c r="HJ32" s="384"/>
      <c r="HK32" s="384"/>
      <c r="HL32" s="384"/>
      <c r="HM32" s="96"/>
      <c r="HN32" s="96"/>
      <c r="HO32" s="124"/>
      <c r="HP32" s="382"/>
    </row>
    <row r="33" spans="1:224" ht="15" customHeight="1" thickBot="1" x14ac:dyDescent="0.3">
      <c r="A33" s="13"/>
      <c r="B33" s="363"/>
      <c r="C33" s="369"/>
      <c r="D33" s="414"/>
      <c r="E33" s="169" t="s">
        <v>8</v>
      </c>
      <c r="F33" s="28">
        <v>70</v>
      </c>
      <c r="G33" s="158">
        <f t="shared" si="7"/>
        <v>350</v>
      </c>
      <c r="H33" s="284"/>
      <c r="I33" s="125"/>
      <c r="J33" s="363"/>
      <c r="K33" s="369"/>
      <c r="L33" s="414"/>
      <c r="M33" s="35" t="s">
        <v>8</v>
      </c>
      <c r="N33" s="28">
        <v>120</v>
      </c>
      <c r="O33" s="29">
        <f t="shared" si="8"/>
        <v>600</v>
      </c>
      <c r="P33" s="284"/>
      <c r="R33" s="363"/>
      <c r="S33" s="369"/>
      <c r="T33" s="414"/>
      <c r="U33" s="35" t="s">
        <v>8</v>
      </c>
      <c r="V33" s="28">
        <v>16</v>
      </c>
      <c r="W33" s="158">
        <f t="shared" si="25"/>
        <v>80</v>
      </c>
      <c r="X33" s="389"/>
      <c r="Z33" s="363"/>
      <c r="AA33" s="369"/>
      <c r="AB33" s="395"/>
      <c r="AC33" s="163" t="s">
        <v>8</v>
      </c>
      <c r="AD33" s="144"/>
      <c r="AE33" s="145"/>
      <c r="AF33" s="391"/>
      <c r="AH33" s="378"/>
      <c r="AI33" s="408"/>
      <c r="AJ33" s="395"/>
      <c r="AK33" s="35" t="s">
        <v>8</v>
      </c>
      <c r="AL33" s="28"/>
      <c r="AM33" s="29"/>
      <c r="AN33" s="284"/>
      <c r="AP33" s="363"/>
      <c r="AQ33" s="369"/>
      <c r="AR33" s="414"/>
      <c r="AS33" s="35" t="s">
        <v>8</v>
      </c>
      <c r="AT33" s="28">
        <v>20</v>
      </c>
      <c r="AU33" s="29">
        <f t="shared" si="27"/>
        <v>100</v>
      </c>
      <c r="AV33" s="284"/>
      <c r="AX33" s="363"/>
      <c r="AY33" s="369"/>
      <c r="AZ33" s="395"/>
      <c r="BA33" s="163" t="s">
        <v>8</v>
      </c>
      <c r="BB33" s="144"/>
      <c r="BC33" s="145"/>
      <c r="BD33" s="391"/>
      <c r="BF33" s="363"/>
      <c r="BG33" s="369"/>
      <c r="BH33" s="414"/>
      <c r="BI33" s="35" t="s">
        <v>8</v>
      </c>
      <c r="BJ33" s="28">
        <v>96</v>
      </c>
      <c r="BK33" s="29">
        <f t="shared" si="28"/>
        <v>480</v>
      </c>
      <c r="BL33" s="284"/>
      <c r="BN33" s="378"/>
      <c r="BO33" s="408"/>
      <c r="BP33" s="414"/>
      <c r="BQ33" s="169" t="s">
        <v>8</v>
      </c>
      <c r="BR33" s="157">
        <v>0.3</v>
      </c>
      <c r="BS33" s="158">
        <f t="shared" si="13"/>
        <v>37.5</v>
      </c>
      <c r="BT33" s="389"/>
      <c r="BV33" s="363"/>
      <c r="BW33" s="369"/>
      <c r="BX33" s="414"/>
      <c r="BY33" s="35" t="s">
        <v>8</v>
      </c>
      <c r="BZ33" s="28"/>
      <c r="CA33" s="29"/>
      <c r="CB33" s="284"/>
      <c r="CD33" s="363"/>
      <c r="CE33" s="369"/>
      <c r="CF33" s="414"/>
      <c r="CG33" s="35" t="s">
        <v>8</v>
      </c>
      <c r="CH33" s="28"/>
      <c r="CI33" s="29"/>
      <c r="CJ33" s="284"/>
      <c r="CL33" s="363"/>
      <c r="CM33" s="369"/>
      <c r="CN33" s="414"/>
      <c r="CO33" s="169" t="s">
        <v>8</v>
      </c>
      <c r="CP33" s="157">
        <v>20</v>
      </c>
      <c r="CQ33" s="158">
        <f>SUM(CP33*5)</f>
        <v>100</v>
      </c>
      <c r="CR33" s="389"/>
      <c r="CT33" s="378"/>
      <c r="CU33" s="408"/>
      <c r="CV33" s="414"/>
      <c r="CW33" s="169" t="s">
        <v>8</v>
      </c>
      <c r="CX33" s="157">
        <v>7.5</v>
      </c>
      <c r="CY33" s="158">
        <f>CX33*125</f>
        <v>937.5</v>
      </c>
      <c r="CZ33" s="389"/>
      <c r="DB33" s="363"/>
      <c r="DC33" s="369"/>
      <c r="DD33" s="414"/>
      <c r="DE33" s="35" t="s">
        <v>8</v>
      </c>
      <c r="DF33" s="28">
        <v>25</v>
      </c>
      <c r="DG33" s="29">
        <f t="shared" si="17"/>
        <v>125</v>
      </c>
      <c r="DH33" s="284"/>
      <c r="DJ33" s="363"/>
      <c r="DK33" s="369"/>
      <c r="DL33" s="414"/>
      <c r="DM33" s="35" t="s">
        <v>8</v>
      </c>
      <c r="DN33" s="28">
        <v>6.5</v>
      </c>
      <c r="DO33" s="29">
        <f t="shared" si="18"/>
        <v>32.5</v>
      </c>
      <c r="DP33" s="284"/>
      <c r="DR33" s="363"/>
      <c r="DS33" s="369"/>
      <c r="DT33" s="414"/>
      <c r="DU33" s="35" t="s">
        <v>8</v>
      </c>
      <c r="DV33" s="28">
        <v>5.6</v>
      </c>
      <c r="DW33" s="29">
        <f t="shared" si="19"/>
        <v>28</v>
      </c>
      <c r="DX33" s="284"/>
      <c r="DZ33" s="363"/>
      <c r="EA33" s="369"/>
      <c r="EB33" s="414"/>
      <c r="EC33" s="35" t="s">
        <v>8</v>
      </c>
      <c r="ED33" s="28">
        <v>49</v>
      </c>
      <c r="EE33" s="29">
        <f t="shared" si="20"/>
        <v>245</v>
      </c>
      <c r="EF33" s="284"/>
      <c r="EH33" s="363"/>
      <c r="EI33" s="369"/>
      <c r="EJ33" s="414"/>
      <c r="EK33" s="35" t="s">
        <v>8</v>
      </c>
      <c r="EL33" s="28">
        <v>121</v>
      </c>
      <c r="EM33" s="29">
        <f t="shared" si="21"/>
        <v>605</v>
      </c>
      <c r="EN33" s="284"/>
      <c r="EP33" s="363"/>
      <c r="EQ33" s="369"/>
      <c r="ER33" s="414"/>
      <c r="ES33" s="35" t="s">
        <v>8</v>
      </c>
      <c r="ET33" s="157">
        <v>15.5</v>
      </c>
      <c r="EU33" s="29">
        <f t="shared" si="22"/>
        <v>77.5</v>
      </c>
      <c r="EV33" s="284"/>
      <c r="EX33" s="363"/>
      <c r="EY33" s="369"/>
      <c r="EZ33" s="414"/>
      <c r="FA33" s="35" t="s">
        <v>8</v>
      </c>
      <c r="FB33" s="157"/>
      <c r="FC33" s="29"/>
      <c r="FD33" s="284"/>
      <c r="FF33" s="363"/>
      <c r="FG33" s="369"/>
      <c r="FH33" s="414"/>
      <c r="FI33" s="35" t="s">
        <v>8</v>
      </c>
      <c r="FJ33" s="157"/>
      <c r="FK33" s="29"/>
      <c r="FL33" s="284"/>
      <c r="FN33" s="363"/>
      <c r="FO33" s="369"/>
      <c r="FP33" s="414"/>
      <c r="FQ33" s="35" t="s">
        <v>8</v>
      </c>
      <c r="FR33" s="157"/>
      <c r="FS33" s="29"/>
      <c r="FT33" s="284"/>
      <c r="FV33" s="378"/>
      <c r="FW33" s="408"/>
      <c r="FX33" s="414"/>
      <c r="FY33" s="35" t="s">
        <v>8</v>
      </c>
      <c r="FZ33" s="157"/>
      <c r="GA33" s="29"/>
      <c r="GB33" s="284"/>
      <c r="GD33" s="378"/>
      <c r="GE33" s="408"/>
      <c r="GF33" s="395"/>
      <c r="GG33" s="163" t="s">
        <v>8</v>
      </c>
      <c r="GH33" s="144"/>
      <c r="GI33" s="145"/>
      <c r="GJ33" s="391"/>
      <c r="GL33" s="363"/>
      <c r="GM33" s="369"/>
      <c r="GN33" s="414"/>
      <c r="GO33" s="35" t="s">
        <v>8</v>
      </c>
      <c r="GP33" s="157">
        <v>2.8</v>
      </c>
      <c r="GQ33" s="29">
        <f>GP33*5</f>
        <v>14</v>
      </c>
      <c r="GR33" s="284"/>
      <c r="GT33" s="363"/>
      <c r="GU33" s="369"/>
      <c r="GV33" s="414"/>
      <c r="GW33" s="35" t="s">
        <v>8</v>
      </c>
      <c r="GX33" s="157">
        <v>2</v>
      </c>
      <c r="GY33" s="29">
        <f>GX33*5</f>
        <v>10</v>
      </c>
      <c r="GZ33" s="284"/>
      <c r="HB33" s="378"/>
      <c r="HC33" s="408"/>
      <c r="HD33" s="395"/>
      <c r="HE33" s="163" t="s">
        <v>8</v>
      </c>
      <c r="HF33" s="144"/>
      <c r="HG33" s="145"/>
      <c r="HH33" s="391"/>
      <c r="HJ33" s="384"/>
      <c r="HK33" s="384"/>
      <c r="HL33" s="384"/>
      <c r="HM33" s="96"/>
      <c r="HN33" s="96"/>
      <c r="HO33" s="124"/>
      <c r="HP33" s="382"/>
    </row>
    <row r="34" spans="1:224" ht="15" customHeight="1" x14ac:dyDescent="0.25">
      <c r="A34" s="13"/>
      <c r="B34" s="359" t="s">
        <v>2</v>
      </c>
      <c r="C34" s="367"/>
      <c r="D34" s="412" t="s">
        <v>588</v>
      </c>
      <c r="E34" s="164" t="s">
        <v>4</v>
      </c>
      <c r="F34" s="16">
        <v>70</v>
      </c>
      <c r="G34" s="152">
        <f t="shared" si="7"/>
        <v>350</v>
      </c>
      <c r="H34" s="283" t="s">
        <v>376</v>
      </c>
      <c r="I34" s="125"/>
      <c r="J34" s="359" t="s">
        <v>2</v>
      </c>
      <c r="K34" s="367"/>
      <c r="L34" s="412" t="s">
        <v>588</v>
      </c>
      <c r="M34" s="30" t="s">
        <v>4</v>
      </c>
      <c r="N34" s="31">
        <v>120</v>
      </c>
      <c r="O34" s="34">
        <f t="shared" si="8"/>
        <v>600</v>
      </c>
      <c r="P34" s="283" t="s">
        <v>376</v>
      </c>
      <c r="R34" s="359" t="s">
        <v>2</v>
      </c>
      <c r="S34" s="367"/>
      <c r="T34" s="412" t="s">
        <v>588</v>
      </c>
      <c r="U34" s="30" t="s">
        <v>4</v>
      </c>
      <c r="V34" s="16">
        <v>16</v>
      </c>
      <c r="W34" s="152">
        <f t="shared" si="25"/>
        <v>80</v>
      </c>
      <c r="X34" s="388" t="s">
        <v>236</v>
      </c>
      <c r="Z34" s="359" t="s">
        <v>2</v>
      </c>
      <c r="AA34" s="367"/>
      <c r="AB34" s="393" t="s">
        <v>588</v>
      </c>
      <c r="AC34" s="159" t="s">
        <v>4</v>
      </c>
      <c r="AD34" s="139"/>
      <c r="AE34" s="140"/>
      <c r="AF34" s="390"/>
      <c r="AH34" s="380" t="s">
        <v>9</v>
      </c>
      <c r="AI34" s="406"/>
      <c r="AJ34" s="393" t="s">
        <v>588</v>
      </c>
      <c r="AK34" s="30" t="s">
        <v>4</v>
      </c>
      <c r="AL34" s="16">
        <v>5</v>
      </c>
      <c r="AM34" s="19">
        <f>AL34*125</f>
        <v>625</v>
      </c>
      <c r="AN34" s="283" t="s">
        <v>530</v>
      </c>
      <c r="AP34" s="359" t="s">
        <v>2</v>
      </c>
      <c r="AQ34" s="367"/>
      <c r="AR34" s="412" t="s">
        <v>588</v>
      </c>
      <c r="AS34" s="30" t="s">
        <v>4</v>
      </c>
      <c r="AT34" s="16">
        <v>20</v>
      </c>
      <c r="AU34" s="19">
        <f t="shared" si="27"/>
        <v>100</v>
      </c>
      <c r="AV34" s="283" t="s">
        <v>156</v>
      </c>
      <c r="AX34" s="359" t="s">
        <v>2</v>
      </c>
      <c r="AY34" s="367"/>
      <c r="AZ34" s="393" t="s">
        <v>588</v>
      </c>
      <c r="BA34" s="159" t="s">
        <v>4</v>
      </c>
      <c r="BB34" s="139"/>
      <c r="BC34" s="140"/>
      <c r="BD34" s="390"/>
      <c r="BF34" s="359" t="s">
        <v>2</v>
      </c>
      <c r="BG34" s="367"/>
      <c r="BH34" s="412" t="s">
        <v>588</v>
      </c>
      <c r="BI34" s="30" t="s">
        <v>4</v>
      </c>
      <c r="BJ34" s="16">
        <v>96</v>
      </c>
      <c r="BK34" s="19">
        <f t="shared" si="28"/>
        <v>480</v>
      </c>
      <c r="BL34" s="283" t="s">
        <v>430</v>
      </c>
      <c r="BN34" s="380" t="s">
        <v>9</v>
      </c>
      <c r="BO34" s="406"/>
      <c r="BP34" s="412" t="s">
        <v>588</v>
      </c>
      <c r="BQ34" s="30" t="s">
        <v>4</v>
      </c>
      <c r="BR34" s="151">
        <v>0.3</v>
      </c>
      <c r="BS34" s="152">
        <f t="shared" si="13"/>
        <v>37.5</v>
      </c>
      <c r="BT34" s="283" t="s">
        <v>161</v>
      </c>
      <c r="BV34" s="359" t="s">
        <v>2</v>
      </c>
      <c r="BW34" s="367"/>
      <c r="BX34" s="412" t="s">
        <v>588</v>
      </c>
      <c r="BY34" s="30" t="s">
        <v>4</v>
      </c>
      <c r="BZ34" s="16">
        <v>4.5</v>
      </c>
      <c r="CA34" s="19">
        <f t="shared" ref="CA34:CA39" si="33">BZ34*5</f>
        <v>22.5</v>
      </c>
      <c r="CB34" s="283" t="s">
        <v>590</v>
      </c>
      <c r="CD34" s="359" t="s">
        <v>2</v>
      </c>
      <c r="CE34" s="367"/>
      <c r="CF34" s="412" t="s">
        <v>588</v>
      </c>
      <c r="CG34" s="30" t="s">
        <v>4</v>
      </c>
      <c r="CH34" s="16">
        <v>9.6999999999999993</v>
      </c>
      <c r="CI34" s="19">
        <f>CH34*5</f>
        <v>48.5</v>
      </c>
      <c r="CJ34" s="283" t="s">
        <v>591</v>
      </c>
      <c r="CL34" s="359" t="s">
        <v>2</v>
      </c>
      <c r="CM34" s="367"/>
      <c r="CN34" s="412" t="s">
        <v>588</v>
      </c>
      <c r="CO34" s="30" t="s">
        <v>4</v>
      </c>
      <c r="CP34" s="151">
        <v>21</v>
      </c>
      <c r="CQ34" s="152">
        <f>SUM(CP34*5)</f>
        <v>105</v>
      </c>
      <c r="CR34" s="283" t="s">
        <v>196</v>
      </c>
      <c r="CT34" s="380" t="s">
        <v>9</v>
      </c>
      <c r="CU34" s="406"/>
      <c r="CV34" s="412" t="s">
        <v>588</v>
      </c>
      <c r="CW34" s="30" t="s">
        <v>4</v>
      </c>
      <c r="CX34" s="151">
        <v>7.5</v>
      </c>
      <c r="CY34" s="152">
        <f>CX34*125</f>
        <v>937.5</v>
      </c>
      <c r="CZ34" s="422" t="s">
        <v>157</v>
      </c>
      <c r="DB34" s="359" t="s">
        <v>2</v>
      </c>
      <c r="DC34" s="367"/>
      <c r="DD34" s="412" t="s">
        <v>588</v>
      </c>
      <c r="DE34" s="30" t="s">
        <v>4</v>
      </c>
      <c r="DF34" s="16">
        <v>25</v>
      </c>
      <c r="DG34" s="19">
        <f t="shared" si="17"/>
        <v>125</v>
      </c>
      <c r="DH34" s="283" t="s">
        <v>504</v>
      </c>
      <c r="DJ34" s="359" t="s">
        <v>2</v>
      </c>
      <c r="DK34" s="367"/>
      <c r="DL34" s="412" t="s">
        <v>588</v>
      </c>
      <c r="DM34" s="30" t="s">
        <v>4</v>
      </c>
      <c r="DN34" s="16">
        <v>6.5</v>
      </c>
      <c r="DO34" s="19">
        <f t="shared" si="18"/>
        <v>32.5</v>
      </c>
      <c r="DP34" s="283" t="s">
        <v>589</v>
      </c>
      <c r="DR34" s="359" t="s">
        <v>2</v>
      </c>
      <c r="DS34" s="367"/>
      <c r="DT34" s="412" t="s">
        <v>588</v>
      </c>
      <c r="DU34" s="30" t="s">
        <v>4</v>
      </c>
      <c r="DV34" s="16">
        <v>5.6</v>
      </c>
      <c r="DW34" s="19">
        <f t="shared" si="19"/>
        <v>28</v>
      </c>
      <c r="DX34" s="283" t="s">
        <v>592</v>
      </c>
      <c r="DZ34" s="359" t="s">
        <v>2</v>
      </c>
      <c r="EA34" s="367"/>
      <c r="EB34" s="412" t="s">
        <v>588</v>
      </c>
      <c r="EC34" s="30" t="s">
        <v>4</v>
      </c>
      <c r="ED34" s="16">
        <v>49</v>
      </c>
      <c r="EE34" s="19">
        <f t="shared" si="20"/>
        <v>245</v>
      </c>
      <c r="EF34" s="283" t="s">
        <v>593</v>
      </c>
      <c r="EH34" s="359" t="s">
        <v>2</v>
      </c>
      <c r="EI34" s="367"/>
      <c r="EJ34" s="412" t="s">
        <v>588</v>
      </c>
      <c r="EK34" s="30" t="s">
        <v>4</v>
      </c>
      <c r="EL34" s="16">
        <v>121</v>
      </c>
      <c r="EM34" s="19">
        <f t="shared" si="21"/>
        <v>605</v>
      </c>
      <c r="EN34" s="283" t="s">
        <v>279</v>
      </c>
      <c r="EP34" s="359" t="s">
        <v>2</v>
      </c>
      <c r="EQ34" s="367"/>
      <c r="ER34" s="412" t="s">
        <v>588</v>
      </c>
      <c r="ES34" s="30" t="s">
        <v>4</v>
      </c>
      <c r="ET34" s="151">
        <v>15.5</v>
      </c>
      <c r="EU34" s="19">
        <f t="shared" si="22"/>
        <v>77.5</v>
      </c>
      <c r="EV34" s="283" t="s">
        <v>279</v>
      </c>
      <c r="EX34" s="359" t="s">
        <v>2</v>
      </c>
      <c r="EY34" s="367"/>
      <c r="EZ34" s="412" t="s">
        <v>588</v>
      </c>
      <c r="FA34" s="30" t="s">
        <v>4</v>
      </c>
      <c r="FB34" s="151">
        <v>25</v>
      </c>
      <c r="FC34" s="19">
        <f>FB34*5</f>
        <v>125</v>
      </c>
      <c r="FD34" s="283"/>
      <c r="FF34" s="359" t="s">
        <v>2</v>
      </c>
      <c r="FG34" s="367"/>
      <c r="FH34" s="412" t="s">
        <v>588</v>
      </c>
      <c r="FI34" s="30" t="s">
        <v>4</v>
      </c>
      <c r="FJ34" s="151">
        <v>4</v>
      </c>
      <c r="FK34" s="19">
        <f>FJ34*5</f>
        <v>20</v>
      </c>
      <c r="FL34" s="283" t="s">
        <v>600</v>
      </c>
      <c r="FN34" s="359" t="s">
        <v>2</v>
      </c>
      <c r="FO34" s="367"/>
      <c r="FP34" s="412" t="s">
        <v>588</v>
      </c>
      <c r="FQ34" s="30" t="s">
        <v>4</v>
      </c>
      <c r="FR34" s="151">
        <v>6.3</v>
      </c>
      <c r="FS34" s="19">
        <f>FR34*5</f>
        <v>31.5</v>
      </c>
      <c r="FT34" s="283"/>
      <c r="FV34" s="380" t="s">
        <v>9</v>
      </c>
      <c r="FW34" s="406"/>
      <c r="FX34" s="412" t="s">
        <v>588</v>
      </c>
      <c r="FY34" s="30" t="s">
        <v>4</v>
      </c>
      <c r="FZ34" s="151">
        <v>3</v>
      </c>
      <c r="GA34" s="19">
        <f>SUM(FZ34)*125</f>
        <v>375</v>
      </c>
      <c r="GB34" s="283" t="s">
        <v>601</v>
      </c>
      <c r="GD34" s="380" t="s">
        <v>9</v>
      </c>
      <c r="GE34" s="406"/>
      <c r="GF34" s="412" t="s">
        <v>588</v>
      </c>
      <c r="GG34" s="30" t="s">
        <v>4</v>
      </c>
      <c r="GH34" s="151"/>
      <c r="GI34" s="19"/>
      <c r="GJ34" s="283" t="s">
        <v>104</v>
      </c>
      <c r="GL34" s="359" t="s">
        <v>2</v>
      </c>
      <c r="GM34" s="367"/>
      <c r="GN34" s="412" t="s">
        <v>588</v>
      </c>
      <c r="GO34" s="30" t="s">
        <v>4</v>
      </c>
      <c r="GP34" s="151">
        <v>2.8</v>
      </c>
      <c r="GQ34" s="19">
        <f>GP34*5</f>
        <v>14</v>
      </c>
      <c r="GR34" s="283" t="s">
        <v>196</v>
      </c>
      <c r="GT34" s="359" t="s">
        <v>2</v>
      </c>
      <c r="GU34" s="367"/>
      <c r="GV34" s="412" t="s">
        <v>588</v>
      </c>
      <c r="GW34" s="30" t="s">
        <v>4</v>
      </c>
      <c r="GX34" s="151">
        <v>2</v>
      </c>
      <c r="GY34" s="19">
        <f>GX34*5</f>
        <v>10</v>
      </c>
      <c r="GZ34" s="283" t="s">
        <v>240</v>
      </c>
      <c r="HB34" s="380" t="s">
        <v>9</v>
      </c>
      <c r="HC34" s="406"/>
      <c r="HD34" s="412" t="s">
        <v>588</v>
      </c>
      <c r="HE34" s="30" t="s">
        <v>4</v>
      </c>
      <c r="HF34" s="151">
        <v>1</v>
      </c>
      <c r="HG34" s="19">
        <f>HF34*125</f>
        <v>125</v>
      </c>
      <c r="HH34" s="283" t="s">
        <v>104</v>
      </c>
      <c r="HJ34" s="384"/>
      <c r="HK34" s="384"/>
      <c r="HL34" s="384"/>
      <c r="HM34" s="96"/>
      <c r="HN34" s="96"/>
      <c r="HO34" s="124"/>
      <c r="HP34" s="382"/>
    </row>
    <row r="35" spans="1:224" ht="15" customHeight="1" x14ac:dyDescent="0.25">
      <c r="A35" s="13"/>
      <c r="B35" s="361"/>
      <c r="C35" s="368"/>
      <c r="D35" s="413"/>
      <c r="E35" s="165" t="s">
        <v>5</v>
      </c>
      <c r="F35" s="83">
        <v>70</v>
      </c>
      <c r="G35" s="154">
        <f t="shared" si="7"/>
        <v>350</v>
      </c>
      <c r="H35" s="283"/>
      <c r="I35" s="125"/>
      <c r="J35" s="361"/>
      <c r="K35" s="368"/>
      <c r="L35" s="413"/>
      <c r="M35" s="21" t="s">
        <v>5</v>
      </c>
      <c r="N35" s="83">
        <v>120</v>
      </c>
      <c r="O35" s="25">
        <f t="shared" si="8"/>
        <v>600</v>
      </c>
      <c r="P35" s="283"/>
      <c r="R35" s="361"/>
      <c r="S35" s="368"/>
      <c r="T35" s="413"/>
      <c r="U35" s="21" t="s">
        <v>5</v>
      </c>
      <c r="V35" s="83">
        <v>16</v>
      </c>
      <c r="W35" s="154">
        <f t="shared" si="25"/>
        <v>80</v>
      </c>
      <c r="X35" s="388"/>
      <c r="Z35" s="361"/>
      <c r="AA35" s="368"/>
      <c r="AB35" s="394"/>
      <c r="AC35" s="160" t="s">
        <v>5</v>
      </c>
      <c r="AD35" s="141"/>
      <c r="AE35" s="142"/>
      <c r="AF35" s="390"/>
      <c r="AH35" s="376"/>
      <c r="AI35" s="407"/>
      <c r="AJ35" s="394"/>
      <c r="AK35" s="21" t="s">
        <v>5</v>
      </c>
      <c r="AL35" s="83">
        <v>5</v>
      </c>
      <c r="AM35" s="25">
        <f>AL35*125</f>
        <v>625</v>
      </c>
      <c r="AN35" s="283"/>
      <c r="AP35" s="361"/>
      <c r="AQ35" s="368"/>
      <c r="AR35" s="413"/>
      <c r="AS35" s="21" t="s">
        <v>5</v>
      </c>
      <c r="AT35" s="83">
        <v>20</v>
      </c>
      <c r="AU35" s="25">
        <f t="shared" si="27"/>
        <v>100</v>
      </c>
      <c r="AV35" s="283"/>
      <c r="AX35" s="361"/>
      <c r="AY35" s="368"/>
      <c r="AZ35" s="394"/>
      <c r="BA35" s="160" t="s">
        <v>5</v>
      </c>
      <c r="BB35" s="141"/>
      <c r="BC35" s="142"/>
      <c r="BD35" s="390"/>
      <c r="BF35" s="361"/>
      <c r="BG35" s="368"/>
      <c r="BH35" s="413"/>
      <c r="BI35" s="21" t="s">
        <v>5</v>
      </c>
      <c r="BJ35" s="83">
        <v>96</v>
      </c>
      <c r="BK35" s="25">
        <f t="shared" si="28"/>
        <v>480</v>
      </c>
      <c r="BL35" s="283"/>
      <c r="BN35" s="376"/>
      <c r="BO35" s="407"/>
      <c r="BP35" s="413"/>
      <c r="BQ35" s="21" t="s">
        <v>5</v>
      </c>
      <c r="BR35" s="153">
        <v>0.3</v>
      </c>
      <c r="BS35" s="154">
        <f t="shared" si="13"/>
        <v>37.5</v>
      </c>
      <c r="BT35" s="283"/>
      <c r="BV35" s="361"/>
      <c r="BW35" s="368"/>
      <c r="BX35" s="413"/>
      <c r="BY35" s="21" t="s">
        <v>5</v>
      </c>
      <c r="BZ35" s="83">
        <v>4.5</v>
      </c>
      <c r="CA35" s="25">
        <f t="shared" si="33"/>
        <v>22.5</v>
      </c>
      <c r="CB35" s="283"/>
      <c r="CD35" s="361"/>
      <c r="CE35" s="368"/>
      <c r="CF35" s="413"/>
      <c r="CG35" s="21" t="s">
        <v>5</v>
      </c>
      <c r="CH35" s="83">
        <v>9.6999999999999993</v>
      </c>
      <c r="CI35" s="25">
        <f>CH35*5</f>
        <v>48.5</v>
      </c>
      <c r="CJ35" s="283"/>
      <c r="CL35" s="361"/>
      <c r="CM35" s="368"/>
      <c r="CN35" s="413"/>
      <c r="CO35" s="21" t="s">
        <v>5</v>
      </c>
      <c r="CP35" s="153">
        <v>21</v>
      </c>
      <c r="CQ35" s="154">
        <f t="shared" si="15"/>
        <v>105</v>
      </c>
      <c r="CR35" s="283"/>
      <c r="CT35" s="376"/>
      <c r="CU35" s="407"/>
      <c r="CV35" s="413"/>
      <c r="CW35" s="21" t="s">
        <v>5</v>
      </c>
      <c r="CX35" s="153">
        <v>7.5</v>
      </c>
      <c r="CY35" s="154">
        <f t="shared" si="16"/>
        <v>937.5</v>
      </c>
      <c r="CZ35" s="283"/>
      <c r="DB35" s="361"/>
      <c r="DC35" s="368"/>
      <c r="DD35" s="413"/>
      <c r="DE35" s="21" t="s">
        <v>5</v>
      </c>
      <c r="DF35" s="83">
        <v>25</v>
      </c>
      <c r="DG35" s="25">
        <f t="shared" si="17"/>
        <v>125</v>
      </c>
      <c r="DH35" s="283"/>
      <c r="DJ35" s="361"/>
      <c r="DK35" s="368"/>
      <c r="DL35" s="413"/>
      <c r="DM35" s="21" t="s">
        <v>5</v>
      </c>
      <c r="DN35" s="83">
        <v>6.5</v>
      </c>
      <c r="DO35" s="25">
        <f t="shared" si="18"/>
        <v>32.5</v>
      </c>
      <c r="DP35" s="283"/>
      <c r="DR35" s="361"/>
      <c r="DS35" s="368"/>
      <c r="DT35" s="413"/>
      <c r="DU35" s="21" t="s">
        <v>5</v>
      </c>
      <c r="DV35" s="83">
        <v>5.6</v>
      </c>
      <c r="DW35" s="25">
        <f t="shared" si="19"/>
        <v>28</v>
      </c>
      <c r="DX35" s="283"/>
      <c r="DZ35" s="361"/>
      <c r="EA35" s="368"/>
      <c r="EB35" s="413"/>
      <c r="EC35" s="21" t="s">
        <v>5</v>
      </c>
      <c r="ED35" s="83">
        <v>49</v>
      </c>
      <c r="EE35" s="25">
        <f t="shared" si="20"/>
        <v>245</v>
      </c>
      <c r="EF35" s="283"/>
      <c r="EH35" s="361"/>
      <c r="EI35" s="368"/>
      <c r="EJ35" s="413"/>
      <c r="EK35" s="21" t="s">
        <v>5</v>
      </c>
      <c r="EL35" s="83">
        <v>121</v>
      </c>
      <c r="EM35" s="25">
        <f t="shared" si="21"/>
        <v>605</v>
      </c>
      <c r="EN35" s="283"/>
      <c r="EP35" s="361"/>
      <c r="EQ35" s="368"/>
      <c r="ER35" s="413"/>
      <c r="ES35" s="21" t="s">
        <v>5</v>
      </c>
      <c r="ET35" s="153">
        <v>15.5</v>
      </c>
      <c r="EU35" s="25">
        <f t="shared" si="22"/>
        <v>77.5</v>
      </c>
      <c r="EV35" s="283"/>
      <c r="EX35" s="361"/>
      <c r="EY35" s="368"/>
      <c r="EZ35" s="413"/>
      <c r="FA35" s="21" t="s">
        <v>5</v>
      </c>
      <c r="FB35" s="153">
        <v>25</v>
      </c>
      <c r="FC35" s="25">
        <f t="shared" si="23"/>
        <v>125</v>
      </c>
      <c r="FD35" s="283"/>
      <c r="FF35" s="361"/>
      <c r="FG35" s="368"/>
      <c r="FH35" s="413"/>
      <c r="FI35" s="21" t="s">
        <v>5</v>
      </c>
      <c r="FJ35" s="153">
        <v>4</v>
      </c>
      <c r="FK35" s="25">
        <f t="shared" si="24"/>
        <v>20</v>
      </c>
      <c r="FL35" s="283"/>
      <c r="FN35" s="361"/>
      <c r="FO35" s="368"/>
      <c r="FP35" s="413"/>
      <c r="FQ35" s="21" t="s">
        <v>5</v>
      </c>
      <c r="FR35" s="153">
        <v>6.3</v>
      </c>
      <c r="FS35" s="25">
        <f>FR35*5</f>
        <v>31.5</v>
      </c>
      <c r="FT35" s="283"/>
      <c r="FV35" s="376"/>
      <c r="FW35" s="407"/>
      <c r="FX35" s="413"/>
      <c r="FY35" s="21" t="s">
        <v>5</v>
      </c>
      <c r="FZ35" s="153">
        <v>3</v>
      </c>
      <c r="GA35" s="25">
        <f t="shared" si="30"/>
        <v>375</v>
      </c>
      <c r="GB35" s="283"/>
      <c r="GD35" s="376"/>
      <c r="GE35" s="407"/>
      <c r="GF35" s="413"/>
      <c r="GG35" s="21" t="s">
        <v>5</v>
      </c>
      <c r="GH35" s="153"/>
      <c r="GI35" s="25"/>
      <c r="GJ35" s="283"/>
      <c r="GL35" s="361"/>
      <c r="GM35" s="368"/>
      <c r="GN35" s="413"/>
      <c r="GO35" s="21" t="s">
        <v>5</v>
      </c>
      <c r="GP35" s="153">
        <v>2.8</v>
      </c>
      <c r="GQ35" s="25">
        <f t="shared" si="32"/>
        <v>14</v>
      </c>
      <c r="GR35" s="283"/>
      <c r="GT35" s="361"/>
      <c r="GU35" s="368"/>
      <c r="GV35" s="413"/>
      <c r="GW35" s="21" t="s">
        <v>5</v>
      </c>
      <c r="GX35" s="153">
        <v>2</v>
      </c>
      <c r="GY35" s="25">
        <f t="shared" si="31"/>
        <v>10</v>
      </c>
      <c r="GZ35" s="283"/>
      <c r="HB35" s="376"/>
      <c r="HC35" s="407"/>
      <c r="HD35" s="413"/>
      <c r="HE35" s="21" t="s">
        <v>5</v>
      </c>
      <c r="HF35" s="153">
        <v>1</v>
      </c>
      <c r="HG35" s="25">
        <f>HF35*125</f>
        <v>125</v>
      </c>
      <c r="HH35" s="283"/>
      <c r="HJ35" s="384"/>
      <c r="HK35" s="384"/>
      <c r="HL35" s="384"/>
      <c r="HM35" s="96"/>
      <c r="HN35" s="96"/>
      <c r="HO35" s="124"/>
      <c r="HP35" s="382"/>
    </row>
    <row r="36" spans="1:224" ht="15" customHeight="1" x14ac:dyDescent="0.25">
      <c r="A36" s="13"/>
      <c r="B36" s="361"/>
      <c r="C36" s="368"/>
      <c r="D36" s="413"/>
      <c r="E36" s="165" t="s">
        <v>6</v>
      </c>
      <c r="F36" s="16">
        <v>70</v>
      </c>
      <c r="G36" s="154">
        <f t="shared" si="7"/>
        <v>350</v>
      </c>
      <c r="H36" s="283"/>
      <c r="I36" s="125"/>
      <c r="J36" s="361"/>
      <c r="K36" s="368"/>
      <c r="L36" s="413"/>
      <c r="M36" s="21" t="s">
        <v>6</v>
      </c>
      <c r="N36" s="16">
        <v>120</v>
      </c>
      <c r="O36" s="25">
        <f t="shared" si="8"/>
        <v>600</v>
      </c>
      <c r="P36" s="283"/>
      <c r="R36" s="361"/>
      <c r="S36" s="368"/>
      <c r="T36" s="413"/>
      <c r="U36" s="21" t="s">
        <v>6</v>
      </c>
      <c r="V36" s="16">
        <v>16</v>
      </c>
      <c r="W36" s="154">
        <f t="shared" si="25"/>
        <v>80</v>
      </c>
      <c r="X36" s="388"/>
      <c r="Z36" s="361"/>
      <c r="AA36" s="368"/>
      <c r="AB36" s="394"/>
      <c r="AC36" s="160" t="s">
        <v>6</v>
      </c>
      <c r="AD36" s="139"/>
      <c r="AE36" s="142"/>
      <c r="AF36" s="390"/>
      <c r="AH36" s="376"/>
      <c r="AI36" s="407"/>
      <c r="AJ36" s="394"/>
      <c r="AK36" s="21" t="s">
        <v>6</v>
      </c>
      <c r="AL36" s="16">
        <v>5</v>
      </c>
      <c r="AM36" s="25">
        <f>AL36*125</f>
        <v>625</v>
      </c>
      <c r="AN36" s="283"/>
      <c r="AP36" s="361"/>
      <c r="AQ36" s="368"/>
      <c r="AR36" s="413"/>
      <c r="AS36" s="21" t="s">
        <v>6</v>
      </c>
      <c r="AT36" s="16">
        <v>20</v>
      </c>
      <c r="AU36" s="25">
        <f t="shared" si="27"/>
        <v>100</v>
      </c>
      <c r="AV36" s="283"/>
      <c r="AX36" s="361"/>
      <c r="AY36" s="368"/>
      <c r="AZ36" s="394"/>
      <c r="BA36" s="160" t="s">
        <v>6</v>
      </c>
      <c r="BB36" s="139"/>
      <c r="BC36" s="142"/>
      <c r="BD36" s="390"/>
      <c r="BF36" s="361"/>
      <c r="BG36" s="368"/>
      <c r="BH36" s="413"/>
      <c r="BI36" s="21" t="s">
        <v>6</v>
      </c>
      <c r="BJ36" s="16">
        <v>96</v>
      </c>
      <c r="BK36" s="25">
        <f t="shared" si="28"/>
        <v>480</v>
      </c>
      <c r="BL36" s="283"/>
      <c r="BN36" s="376"/>
      <c r="BO36" s="407"/>
      <c r="BP36" s="413"/>
      <c r="BQ36" s="21" t="s">
        <v>6</v>
      </c>
      <c r="BR36" s="151">
        <v>0.3</v>
      </c>
      <c r="BS36" s="154">
        <f t="shared" si="13"/>
        <v>37.5</v>
      </c>
      <c r="BT36" s="283"/>
      <c r="BV36" s="361"/>
      <c r="BW36" s="368"/>
      <c r="BX36" s="413"/>
      <c r="BY36" s="21" t="s">
        <v>6</v>
      </c>
      <c r="BZ36" s="83">
        <v>4.5</v>
      </c>
      <c r="CA36" s="126">
        <f t="shared" si="33"/>
        <v>22.5</v>
      </c>
      <c r="CB36" s="283"/>
      <c r="CD36" s="361"/>
      <c r="CE36" s="368"/>
      <c r="CF36" s="413"/>
      <c r="CG36" s="21" t="s">
        <v>6</v>
      </c>
      <c r="CH36" s="16">
        <v>9.6999999999999993</v>
      </c>
      <c r="CI36" s="25">
        <f>CH36*5</f>
        <v>48.5</v>
      </c>
      <c r="CJ36" s="283"/>
      <c r="CL36" s="361"/>
      <c r="CM36" s="368"/>
      <c r="CN36" s="413"/>
      <c r="CO36" s="21" t="s">
        <v>6</v>
      </c>
      <c r="CP36" s="151">
        <v>21</v>
      </c>
      <c r="CQ36" s="154">
        <f t="shared" si="15"/>
        <v>105</v>
      </c>
      <c r="CR36" s="283"/>
      <c r="CT36" s="376"/>
      <c r="CU36" s="407"/>
      <c r="CV36" s="413"/>
      <c r="CW36" s="21" t="s">
        <v>6</v>
      </c>
      <c r="CX36" s="151">
        <v>7.5</v>
      </c>
      <c r="CY36" s="154">
        <f t="shared" si="16"/>
        <v>937.5</v>
      </c>
      <c r="CZ36" s="283"/>
      <c r="DB36" s="361"/>
      <c r="DC36" s="368"/>
      <c r="DD36" s="413"/>
      <c r="DE36" s="21" t="s">
        <v>6</v>
      </c>
      <c r="DF36" s="16">
        <v>25</v>
      </c>
      <c r="DG36" s="25">
        <f t="shared" si="17"/>
        <v>125</v>
      </c>
      <c r="DH36" s="283"/>
      <c r="DJ36" s="361"/>
      <c r="DK36" s="368"/>
      <c r="DL36" s="413"/>
      <c r="DM36" s="21" t="s">
        <v>6</v>
      </c>
      <c r="DN36" s="16">
        <v>6.5</v>
      </c>
      <c r="DO36" s="25">
        <f t="shared" si="18"/>
        <v>32.5</v>
      </c>
      <c r="DP36" s="283"/>
      <c r="DR36" s="361"/>
      <c r="DS36" s="368"/>
      <c r="DT36" s="413"/>
      <c r="DU36" s="21" t="s">
        <v>6</v>
      </c>
      <c r="DV36" s="16">
        <v>5.6</v>
      </c>
      <c r="DW36" s="25">
        <f t="shared" si="19"/>
        <v>28</v>
      </c>
      <c r="DX36" s="283"/>
      <c r="DZ36" s="361"/>
      <c r="EA36" s="368"/>
      <c r="EB36" s="413"/>
      <c r="EC36" s="21" t="s">
        <v>6</v>
      </c>
      <c r="ED36" s="16">
        <v>49</v>
      </c>
      <c r="EE36" s="25">
        <f t="shared" si="20"/>
        <v>245</v>
      </c>
      <c r="EF36" s="283"/>
      <c r="EH36" s="361"/>
      <c r="EI36" s="368"/>
      <c r="EJ36" s="413"/>
      <c r="EK36" s="21" t="s">
        <v>6</v>
      </c>
      <c r="EL36" s="16">
        <v>121</v>
      </c>
      <c r="EM36" s="25">
        <f t="shared" si="21"/>
        <v>605</v>
      </c>
      <c r="EN36" s="283"/>
      <c r="EP36" s="361"/>
      <c r="EQ36" s="368"/>
      <c r="ER36" s="413"/>
      <c r="ES36" s="21" t="s">
        <v>6</v>
      </c>
      <c r="ET36" s="151">
        <v>15.5</v>
      </c>
      <c r="EU36" s="25">
        <f t="shared" si="22"/>
        <v>77.5</v>
      </c>
      <c r="EV36" s="283"/>
      <c r="EX36" s="361"/>
      <c r="EY36" s="368"/>
      <c r="EZ36" s="413"/>
      <c r="FA36" s="21" t="s">
        <v>6</v>
      </c>
      <c r="FB36" s="151">
        <v>25</v>
      </c>
      <c r="FC36" s="25">
        <f t="shared" si="23"/>
        <v>125</v>
      </c>
      <c r="FD36" s="283"/>
      <c r="FF36" s="361"/>
      <c r="FG36" s="368"/>
      <c r="FH36" s="413"/>
      <c r="FI36" s="21" t="s">
        <v>6</v>
      </c>
      <c r="FJ36" s="151">
        <v>4</v>
      </c>
      <c r="FK36" s="25">
        <f t="shared" si="24"/>
        <v>20</v>
      </c>
      <c r="FL36" s="283"/>
      <c r="FN36" s="361"/>
      <c r="FO36" s="368"/>
      <c r="FP36" s="413"/>
      <c r="FQ36" s="21" t="s">
        <v>6</v>
      </c>
      <c r="FR36" s="151">
        <v>6.3</v>
      </c>
      <c r="FS36" s="25">
        <f>FR36*5</f>
        <v>31.5</v>
      </c>
      <c r="FT36" s="283"/>
      <c r="FV36" s="376"/>
      <c r="FW36" s="407"/>
      <c r="FX36" s="413"/>
      <c r="FY36" s="21" t="s">
        <v>6</v>
      </c>
      <c r="FZ36" s="151">
        <v>3</v>
      </c>
      <c r="GA36" s="25">
        <f t="shared" si="30"/>
        <v>375</v>
      </c>
      <c r="GB36" s="283"/>
      <c r="GD36" s="376"/>
      <c r="GE36" s="407"/>
      <c r="GF36" s="413"/>
      <c r="GG36" s="21" t="s">
        <v>6</v>
      </c>
      <c r="GH36" s="151">
        <v>3</v>
      </c>
      <c r="GI36" s="25">
        <f>SUM(GH36)*125</f>
        <v>375</v>
      </c>
      <c r="GJ36" s="283"/>
      <c r="GL36" s="361"/>
      <c r="GM36" s="368"/>
      <c r="GN36" s="413"/>
      <c r="GO36" s="21" t="s">
        <v>6</v>
      </c>
      <c r="GP36" s="151">
        <v>2.8</v>
      </c>
      <c r="GQ36" s="25">
        <f t="shared" si="32"/>
        <v>14</v>
      </c>
      <c r="GR36" s="283"/>
      <c r="GT36" s="361"/>
      <c r="GU36" s="368"/>
      <c r="GV36" s="413"/>
      <c r="GW36" s="21" t="s">
        <v>6</v>
      </c>
      <c r="GX36" s="151">
        <v>2</v>
      </c>
      <c r="GY36" s="25">
        <f t="shared" si="31"/>
        <v>10</v>
      </c>
      <c r="GZ36" s="283"/>
      <c r="HB36" s="376"/>
      <c r="HC36" s="407"/>
      <c r="HD36" s="413"/>
      <c r="HE36" s="21" t="s">
        <v>6</v>
      </c>
      <c r="HF36" s="151">
        <v>1</v>
      </c>
      <c r="HG36" s="25">
        <f>HF36*125</f>
        <v>125</v>
      </c>
      <c r="HH36" s="283"/>
      <c r="HJ36" s="384"/>
      <c r="HK36" s="384"/>
      <c r="HL36" s="384"/>
      <c r="HM36" s="96"/>
      <c r="HN36" s="96"/>
      <c r="HO36" s="124"/>
      <c r="HP36" s="382"/>
    </row>
    <row r="37" spans="1:224" ht="15" customHeight="1" x14ac:dyDescent="0.25">
      <c r="A37" s="13"/>
      <c r="B37" s="361"/>
      <c r="C37" s="368"/>
      <c r="D37" s="413"/>
      <c r="E37" s="165" t="s">
        <v>5</v>
      </c>
      <c r="F37" s="83">
        <v>70</v>
      </c>
      <c r="G37" s="166">
        <f t="shared" si="7"/>
        <v>350</v>
      </c>
      <c r="H37" s="283"/>
      <c r="I37" s="125"/>
      <c r="J37" s="361"/>
      <c r="K37" s="368"/>
      <c r="L37" s="413"/>
      <c r="M37" s="21" t="s">
        <v>5</v>
      </c>
      <c r="N37" s="83">
        <v>120</v>
      </c>
      <c r="O37" s="25">
        <f t="shared" si="8"/>
        <v>600</v>
      </c>
      <c r="P37" s="283"/>
      <c r="R37" s="361"/>
      <c r="S37" s="368"/>
      <c r="T37" s="413"/>
      <c r="U37" s="21" t="s">
        <v>5</v>
      </c>
      <c r="V37" s="83">
        <v>16</v>
      </c>
      <c r="W37" s="166">
        <f t="shared" si="25"/>
        <v>80</v>
      </c>
      <c r="X37" s="388"/>
      <c r="Z37" s="361"/>
      <c r="AA37" s="368"/>
      <c r="AB37" s="394"/>
      <c r="AC37" s="160" t="s">
        <v>5</v>
      </c>
      <c r="AD37" s="141"/>
      <c r="AE37" s="142"/>
      <c r="AF37" s="390"/>
      <c r="AH37" s="376"/>
      <c r="AI37" s="407"/>
      <c r="AJ37" s="394"/>
      <c r="AK37" s="21" t="s">
        <v>5</v>
      </c>
      <c r="AL37" s="83">
        <v>5</v>
      </c>
      <c r="AM37" s="25">
        <f>AL37*125</f>
        <v>625</v>
      </c>
      <c r="AN37" s="283"/>
      <c r="AP37" s="361"/>
      <c r="AQ37" s="368"/>
      <c r="AR37" s="413"/>
      <c r="AS37" s="21" t="s">
        <v>5</v>
      </c>
      <c r="AT37" s="83">
        <v>20</v>
      </c>
      <c r="AU37" s="25">
        <f t="shared" si="27"/>
        <v>100</v>
      </c>
      <c r="AV37" s="283"/>
      <c r="AX37" s="361"/>
      <c r="AY37" s="368"/>
      <c r="AZ37" s="394"/>
      <c r="BA37" s="160" t="s">
        <v>5</v>
      </c>
      <c r="BB37" s="141"/>
      <c r="BC37" s="142"/>
      <c r="BD37" s="390"/>
      <c r="BF37" s="361"/>
      <c r="BG37" s="368"/>
      <c r="BH37" s="413"/>
      <c r="BI37" s="21" t="s">
        <v>5</v>
      </c>
      <c r="BJ37" s="83">
        <v>96</v>
      </c>
      <c r="BK37" s="25">
        <f t="shared" si="28"/>
        <v>480</v>
      </c>
      <c r="BL37" s="283"/>
      <c r="BN37" s="376"/>
      <c r="BO37" s="407"/>
      <c r="BP37" s="413"/>
      <c r="BQ37" s="21" t="s">
        <v>5</v>
      </c>
      <c r="BR37" s="153">
        <v>0.3</v>
      </c>
      <c r="BS37" s="154">
        <f t="shared" si="13"/>
        <v>37.5</v>
      </c>
      <c r="BT37" s="283"/>
      <c r="BV37" s="361"/>
      <c r="BW37" s="368"/>
      <c r="BX37" s="413"/>
      <c r="BY37" s="21" t="s">
        <v>5</v>
      </c>
      <c r="BZ37" s="127">
        <v>4.5</v>
      </c>
      <c r="CA37" s="19">
        <f t="shared" si="33"/>
        <v>22.5</v>
      </c>
      <c r="CB37" s="283"/>
      <c r="CD37" s="361"/>
      <c r="CE37" s="368"/>
      <c r="CF37" s="413"/>
      <c r="CG37" s="21" t="s">
        <v>5</v>
      </c>
      <c r="CH37" s="83">
        <v>9.6999999999999993</v>
      </c>
      <c r="CI37" s="25">
        <f>CH37*5</f>
        <v>48.5</v>
      </c>
      <c r="CJ37" s="283"/>
      <c r="CL37" s="361"/>
      <c r="CM37" s="368"/>
      <c r="CN37" s="413"/>
      <c r="CO37" s="21" t="s">
        <v>5</v>
      </c>
      <c r="CP37" s="153">
        <v>21</v>
      </c>
      <c r="CQ37" s="154">
        <f t="shared" si="15"/>
        <v>105</v>
      </c>
      <c r="CR37" s="283"/>
      <c r="CT37" s="376"/>
      <c r="CU37" s="407"/>
      <c r="CV37" s="413"/>
      <c r="CW37" s="21" t="s">
        <v>5</v>
      </c>
      <c r="CX37" s="153">
        <v>7.5</v>
      </c>
      <c r="CY37" s="154">
        <f t="shared" si="16"/>
        <v>937.5</v>
      </c>
      <c r="CZ37" s="283"/>
      <c r="DB37" s="361"/>
      <c r="DC37" s="368"/>
      <c r="DD37" s="413"/>
      <c r="DE37" s="21" t="s">
        <v>5</v>
      </c>
      <c r="DF37" s="83">
        <v>25</v>
      </c>
      <c r="DG37" s="25">
        <f t="shared" si="17"/>
        <v>125</v>
      </c>
      <c r="DH37" s="283"/>
      <c r="DJ37" s="361"/>
      <c r="DK37" s="368"/>
      <c r="DL37" s="413"/>
      <c r="DM37" s="21" t="s">
        <v>5</v>
      </c>
      <c r="DN37" s="83">
        <v>6.5</v>
      </c>
      <c r="DO37" s="25">
        <f t="shared" si="18"/>
        <v>32.5</v>
      </c>
      <c r="DP37" s="283"/>
      <c r="DR37" s="361"/>
      <c r="DS37" s="368"/>
      <c r="DT37" s="413"/>
      <c r="DU37" s="21" t="s">
        <v>5</v>
      </c>
      <c r="DV37" s="83">
        <v>5.6</v>
      </c>
      <c r="DW37" s="25">
        <f t="shared" si="19"/>
        <v>28</v>
      </c>
      <c r="DX37" s="283"/>
      <c r="DZ37" s="361"/>
      <c r="EA37" s="368"/>
      <c r="EB37" s="413"/>
      <c r="EC37" s="21" t="s">
        <v>5</v>
      </c>
      <c r="ED37" s="83">
        <v>49</v>
      </c>
      <c r="EE37" s="25">
        <f t="shared" si="20"/>
        <v>245</v>
      </c>
      <c r="EF37" s="283"/>
      <c r="EH37" s="361"/>
      <c r="EI37" s="368"/>
      <c r="EJ37" s="413"/>
      <c r="EK37" s="21" t="s">
        <v>5</v>
      </c>
      <c r="EL37" s="83">
        <v>121</v>
      </c>
      <c r="EM37" s="25">
        <f t="shared" si="21"/>
        <v>605</v>
      </c>
      <c r="EN37" s="283"/>
      <c r="EP37" s="361"/>
      <c r="EQ37" s="368"/>
      <c r="ER37" s="413"/>
      <c r="ES37" s="21" t="s">
        <v>5</v>
      </c>
      <c r="ET37" s="153">
        <v>15.5</v>
      </c>
      <c r="EU37" s="25">
        <f t="shared" si="22"/>
        <v>77.5</v>
      </c>
      <c r="EV37" s="283"/>
      <c r="EX37" s="361"/>
      <c r="EY37" s="368"/>
      <c r="EZ37" s="413"/>
      <c r="FA37" s="21" t="s">
        <v>5</v>
      </c>
      <c r="FB37" s="153">
        <v>25</v>
      </c>
      <c r="FC37" s="25">
        <f t="shared" si="23"/>
        <v>125</v>
      </c>
      <c r="FD37" s="283"/>
      <c r="FF37" s="361"/>
      <c r="FG37" s="368"/>
      <c r="FH37" s="413"/>
      <c r="FI37" s="21" t="s">
        <v>5</v>
      </c>
      <c r="FJ37" s="153">
        <v>4</v>
      </c>
      <c r="FK37" s="25">
        <f t="shared" si="24"/>
        <v>20</v>
      </c>
      <c r="FL37" s="283"/>
      <c r="FN37" s="361"/>
      <c r="FO37" s="368"/>
      <c r="FP37" s="413"/>
      <c r="FQ37" s="21" t="s">
        <v>5</v>
      </c>
      <c r="FR37" s="153">
        <v>6.3</v>
      </c>
      <c r="FS37" s="25">
        <f>FR37*5</f>
        <v>31.5</v>
      </c>
      <c r="FT37" s="283"/>
      <c r="FV37" s="376"/>
      <c r="FW37" s="407"/>
      <c r="FX37" s="413"/>
      <c r="FY37" s="21" t="s">
        <v>5</v>
      </c>
      <c r="FZ37" s="153">
        <v>3</v>
      </c>
      <c r="GA37" s="25">
        <f t="shared" si="30"/>
        <v>375</v>
      </c>
      <c r="GB37" s="283"/>
      <c r="GD37" s="376"/>
      <c r="GE37" s="407"/>
      <c r="GF37" s="413"/>
      <c r="GG37" s="21" t="s">
        <v>5</v>
      </c>
      <c r="GH37" s="153"/>
      <c r="GI37" s="25"/>
      <c r="GJ37" s="283"/>
      <c r="GL37" s="361"/>
      <c r="GM37" s="368"/>
      <c r="GN37" s="413"/>
      <c r="GO37" s="21" t="s">
        <v>5</v>
      </c>
      <c r="GP37" s="153">
        <v>2.8</v>
      </c>
      <c r="GQ37" s="25">
        <f t="shared" si="32"/>
        <v>14</v>
      </c>
      <c r="GR37" s="283"/>
      <c r="GT37" s="361"/>
      <c r="GU37" s="368"/>
      <c r="GV37" s="413"/>
      <c r="GW37" s="21" t="s">
        <v>5</v>
      </c>
      <c r="GX37" s="153">
        <v>2</v>
      </c>
      <c r="GY37" s="25">
        <f t="shared" si="31"/>
        <v>10</v>
      </c>
      <c r="GZ37" s="283"/>
      <c r="HB37" s="376"/>
      <c r="HC37" s="407"/>
      <c r="HD37" s="413"/>
      <c r="HE37" s="21" t="s">
        <v>5</v>
      </c>
      <c r="HF37" s="153">
        <v>1</v>
      </c>
      <c r="HG37" s="25">
        <f>HF37*125</f>
        <v>125</v>
      </c>
      <c r="HH37" s="283"/>
      <c r="HJ37" s="384"/>
      <c r="HK37" s="384"/>
      <c r="HL37" s="384"/>
      <c r="HM37" s="96"/>
      <c r="HN37" s="96"/>
      <c r="HO37" s="124"/>
      <c r="HP37" s="382"/>
    </row>
    <row r="38" spans="1:224" ht="15" customHeight="1" x14ac:dyDescent="0.25">
      <c r="A38" s="13"/>
      <c r="B38" s="361"/>
      <c r="C38" s="368"/>
      <c r="D38" s="413"/>
      <c r="E38" s="165" t="s">
        <v>7</v>
      </c>
      <c r="F38" s="16">
        <v>70</v>
      </c>
      <c r="G38" s="166">
        <f t="shared" si="7"/>
        <v>350</v>
      </c>
      <c r="H38" s="283"/>
      <c r="I38" s="125"/>
      <c r="J38" s="361"/>
      <c r="K38" s="368"/>
      <c r="L38" s="413"/>
      <c r="M38" s="21" t="s">
        <v>7</v>
      </c>
      <c r="N38" s="16">
        <v>120</v>
      </c>
      <c r="O38" s="25">
        <f t="shared" si="8"/>
        <v>600</v>
      </c>
      <c r="P38" s="283"/>
      <c r="R38" s="361"/>
      <c r="S38" s="368"/>
      <c r="T38" s="413"/>
      <c r="U38" s="21" t="s">
        <v>7</v>
      </c>
      <c r="V38" s="16">
        <v>16</v>
      </c>
      <c r="W38" s="166">
        <f t="shared" si="25"/>
        <v>80</v>
      </c>
      <c r="X38" s="388"/>
      <c r="Z38" s="361"/>
      <c r="AA38" s="368"/>
      <c r="AB38" s="394"/>
      <c r="AC38" s="160" t="s">
        <v>7</v>
      </c>
      <c r="AD38" s="139"/>
      <c r="AE38" s="142"/>
      <c r="AF38" s="390"/>
      <c r="AH38" s="376"/>
      <c r="AI38" s="407"/>
      <c r="AJ38" s="394"/>
      <c r="AK38" s="21" t="s">
        <v>7</v>
      </c>
      <c r="AL38" s="16">
        <v>5</v>
      </c>
      <c r="AM38" s="25">
        <f>AL38*125</f>
        <v>625</v>
      </c>
      <c r="AN38" s="283"/>
      <c r="AP38" s="361"/>
      <c r="AQ38" s="368"/>
      <c r="AR38" s="413"/>
      <c r="AS38" s="21" t="s">
        <v>7</v>
      </c>
      <c r="AT38" s="16">
        <v>20</v>
      </c>
      <c r="AU38" s="25">
        <f t="shared" si="27"/>
        <v>100</v>
      </c>
      <c r="AV38" s="283"/>
      <c r="AX38" s="361"/>
      <c r="AY38" s="368"/>
      <c r="AZ38" s="394"/>
      <c r="BA38" s="160" t="s">
        <v>7</v>
      </c>
      <c r="BB38" s="139"/>
      <c r="BC38" s="142"/>
      <c r="BD38" s="390"/>
      <c r="BF38" s="361"/>
      <c r="BG38" s="368"/>
      <c r="BH38" s="413"/>
      <c r="BI38" s="21" t="s">
        <v>7</v>
      </c>
      <c r="BJ38" s="16">
        <v>96</v>
      </c>
      <c r="BK38" s="25">
        <f t="shared" si="28"/>
        <v>480</v>
      </c>
      <c r="BL38" s="283"/>
      <c r="BN38" s="376"/>
      <c r="BO38" s="407"/>
      <c r="BP38" s="413"/>
      <c r="BQ38" s="21" t="s">
        <v>7</v>
      </c>
      <c r="BR38" s="151">
        <v>0.3</v>
      </c>
      <c r="BS38" s="154">
        <f t="shared" si="13"/>
        <v>37.5</v>
      </c>
      <c r="BT38" s="283"/>
      <c r="BV38" s="361"/>
      <c r="BW38" s="368"/>
      <c r="BX38" s="413"/>
      <c r="BY38" s="21" t="s">
        <v>7</v>
      </c>
      <c r="BZ38" s="16">
        <v>4.5</v>
      </c>
      <c r="CA38" s="25">
        <f t="shared" si="33"/>
        <v>22.5</v>
      </c>
      <c r="CB38" s="283"/>
      <c r="CD38" s="361"/>
      <c r="CE38" s="368"/>
      <c r="CF38" s="413"/>
      <c r="CG38" s="21" t="s">
        <v>7</v>
      </c>
      <c r="CH38" s="16">
        <v>9.6999999999999993</v>
      </c>
      <c r="CI38" s="25">
        <f>CH38*5</f>
        <v>48.5</v>
      </c>
      <c r="CJ38" s="283"/>
      <c r="CL38" s="361"/>
      <c r="CM38" s="368"/>
      <c r="CN38" s="413"/>
      <c r="CO38" s="21" t="s">
        <v>7</v>
      </c>
      <c r="CP38" s="151">
        <v>21</v>
      </c>
      <c r="CQ38" s="154">
        <f t="shared" si="15"/>
        <v>105</v>
      </c>
      <c r="CR38" s="283"/>
      <c r="CT38" s="376"/>
      <c r="CU38" s="407"/>
      <c r="CV38" s="413"/>
      <c r="CW38" s="21" t="s">
        <v>7</v>
      </c>
      <c r="CX38" s="151">
        <v>7.5</v>
      </c>
      <c r="CY38" s="154">
        <f t="shared" si="16"/>
        <v>937.5</v>
      </c>
      <c r="CZ38" s="283"/>
      <c r="DB38" s="361"/>
      <c r="DC38" s="368"/>
      <c r="DD38" s="413"/>
      <c r="DE38" s="21" t="s">
        <v>7</v>
      </c>
      <c r="DF38" s="16">
        <v>25</v>
      </c>
      <c r="DG38" s="25">
        <f t="shared" si="17"/>
        <v>125</v>
      </c>
      <c r="DH38" s="283"/>
      <c r="DJ38" s="361"/>
      <c r="DK38" s="368"/>
      <c r="DL38" s="413"/>
      <c r="DM38" s="21" t="s">
        <v>7</v>
      </c>
      <c r="DN38" s="16">
        <v>6.5</v>
      </c>
      <c r="DO38" s="25">
        <f t="shared" si="18"/>
        <v>32.5</v>
      </c>
      <c r="DP38" s="283"/>
      <c r="DR38" s="361"/>
      <c r="DS38" s="368"/>
      <c r="DT38" s="413"/>
      <c r="DU38" s="21" t="s">
        <v>7</v>
      </c>
      <c r="DV38" s="16">
        <v>5.6</v>
      </c>
      <c r="DW38" s="25">
        <f t="shared" si="19"/>
        <v>28</v>
      </c>
      <c r="DX38" s="283"/>
      <c r="DZ38" s="361"/>
      <c r="EA38" s="368"/>
      <c r="EB38" s="413"/>
      <c r="EC38" s="21" t="s">
        <v>7</v>
      </c>
      <c r="ED38" s="16">
        <v>49</v>
      </c>
      <c r="EE38" s="25">
        <f t="shared" si="20"/>
        <v>245</v>
      </c>
      <c r="EF38" s="283"/>
      <c r="EH38" s="361"/>
      <c r="EI38" s="368"/>
      <c r="EJ38" s="413"/>
      <c r="EK38" s="21" t="s">
        <v>7</v>
      </c>
      <c r="EL38" s="16">
        <v>121</v>
      </c>
      <c r="EM38" s="25">
        <f t="shared" si="21"/>
        <v>605</v>
      </c>
      <c r="EN38" s="283"/>
      <c r="EP38" s="361"/>
      <c r="EQ38" s="368"/>
      <c r="ER38" s="413"/>
      <c r="ES38" s="21" t="s">
        <v>7</v>
      </c>
      <c r="ET38" s="151">
        <v>15.5</v>
      </c>
      <c r="EU38" s="25">
        <f t="shared" si="22"/>
        <v>77.5</v>
      </c>
      <c r="EV38" s="283"/>
      <c r="EX38" s="361"/>
      <c r="EY38" s="368"/>
      <c r="EZ38" s="413"/>
      <c r="FA38" s="21" t="s">
        <v>7</v>
      </c>
      <c r="FB38" s="151"/>
      <c r="FC38" s="25"/>
      <c r="FD38" s="283"/>
      <c r="FF38" s="361"/>
      <c r="FG38" s="368"/>
      <c r="FH38" s="413"/>
      <c r="FI38" s="21" t="s">
        <v>7</v>
      </c>
      <c r="FJ38" s="151">
        <v>4</v>
      </c>
      <c r="FK38" s="25">
        <f t="shared" si="24"/>
        <v>20</v>
      </c>
      <c r="FL38" s="283"/>
      <c r="FN38" s="361"/>
      <c r="FO38" s="368"/>
      <c r="FP38" s="413"/>
      <c r="FQ38" s="21" t="s">
        <v>7</v>
      </c>
      <c r="FR38" s="151"/>
      <c r="FS38" s="25"/>
      <c r="FT38" s="283"/>
      <c r="FV38" s="376"/>
      <c r="FW38" s="407"/>
      <c r="FX38" s="413"/>
      <c r="FY38" s="21" t="s">
        <v>7</v>
      </c>
      <c r="FZ38" s="151">
        <v>3</v>
      </c>
      <c r="GA38" s="25">
        <f t="shared" si="30"/>
        <v>375</v>
      </c>
      <c r="GB38" s="283"/>
      <c r="GD38" s="376"/>
      <c r="GE38" s="407"/>
      <c r="GF38" s="413"/>
      <c r="GG38" s="21" t="s">
        <v>7</v>
      </c>
      <c r="GH38" s="151"/>
      <c r="GI38" s="25"/>
      <c r="GJ38" s="283"/>
      <c r="GL38" s="361"/>
      <c r="GM38" s="368"/>
      <c r="GN38" s="413"/>
      <c r="GO38" s="21" t="s">
        <v>7</v>
      </c>
      <c r="GP38" s="151">
        <v>2.8</v>
      </c>
      <c r="GQ38" s="25">
        <f t="shared" si="32"/>
        <v>14</v>
      </c>
      <c r="GR38" s="283"/>
      <c r="GT38" s="361"/>
      <c r="GU38" s="368"/>
      <c r="GV38" s="413"/>
      <c r="GW38" s="21" t="s">
        <v>7</v>
      </c>
      <c r="GX38" s="151">
        <v>2</v>
      </c>
      <c r="GY38" s="25">
        <f t="shared" si="31"/>
        <v>10</v>
      </c>
      <c r="GZ38" s="283"/>
      <c r="HB38" s="376"/>
      <c r="HC38" s="407"/>
      <c r="HD38" s="413"/>
      <c r="HE38" s="21" t="s">
        <v>7</v>
      </c>
      <c r="HF38" s="151">
        <v>1</v>
      </c>
      <c r="HG38" s="25">
        <f>HF38*125</f>
        <v>125</v>
      </c>
      <c r="HH38" s="283"/>
      <c r="HJ38" s="384"/>
      <c r="HK38" s="384"/>
      <c r="HL38" s="384"/>
      <c r="HM38" s="96"/>
      <c r="HN38" s="96"/>
      <c r="HO38" s="124"/>
      <c r="HP38" s="382"/>
    </row>
    <row r="39" spans="1:224" ht="15" customHeight="1" x14ac:dyDescent="0.25">
      <c r="A39" s="13"/>
      <c r="B39" s="361"/>
      <c r="C39" s="368"/>
      <c r="D39" s="413"/>
      <c r="E39" s="168" t="s">
        <v>8</v>
      </c>
      <c r="F39" s="22">
        <v>70</v>
      </c>
      <c r="G39" s="154">
        <f t="shared" si="7"/>
        <v>350</v>
      </c>
      <c r="H39" s="283"/>
      <c r="I39" s="125"/>
      <c r="J39" s="361"/>
      <c r="K39" s="368"/>
      <c r="L39" s="413"/>
      <c r="M39" s="27" t="s">
        <v>8</v>
      </c>
      <c r="N39" s="22">
        <v>120</v>
      </c>
      <c r="O39" s="25">
        <f t="shared" si="8"/>
        <v>600</v>
      </c>
      <c r="P39" s="283"/>
      <c r="R39" s="361"/>
      <c r="S39" s="368"/>
      <c r="T39" s="413"/>
      <c r="U39" s="27" t="s">
        <v>8</v>
      </c>
      <c r="V39" s="22">
        <v>16</v>
      </c>
      <c r="W39" s="154">
        <f t="shared" si="25"/>
        <v>80</v>
      </c>
      <c r="X39" s="388"/>
      <c r="Z39" s="361"/>
      <c r="AA39" s="368"/>
      <c r="AB39" s="394"/>
      <c r="AC39" s="161" t="s">
        <v>8</v>
      </c>
      <c r="AD39" s="143"/>
      <c r="AE39" s="142"/>
      <c r="AF39" s="390"/>
      <c r="AH39" s="376"/>
      <c r="AI39" s="407"/>
      <c r="AJ39" s="394"/>
      <c r="AK39" s="27" t="s">
        <v>8</v>
      </c>
      <c r="AL39" s="22"/>
      <c r="AM39" s="25"/>
      <c r="AN39" s="283"/>
      <c r="AP39" s="361"/>
      <c r="AQ39" s="368"/>
      <c r="AR39" s="413"/>
      <c r="AS39" s="27" t="s">
        <v>8</v>
      </c>
      <c r="AT39" s="22">
        <v>20</v>
      </c>
      <c r="AU39" s="25">
        <f t="shared" si="27"/>
        <v>100</v>
      </c>
      <c r="AV39" s="283"/>
      <c r="AX39" s="361"/>
      <c r="AY39" s="368"/>
      <c r="AZ39" s="394"/>
      <c r="BA39" s="161" t="s">
        <v>8</v>
      </c>
      <c r="BB39" s="143"/>
      <c r="BC39" s="142"/>
      <c r="BD39" s="390"/>
      <c r="BF39" s="361"/>
      <c r="BG39" s="368"/>
      <c r="BH39" s="413"/>
      <c r="BI39" s="27" t="s">
        <v>8</v>
      </c>
      <c r="BJ39" s="22">
        <v>96</v>
      </c>
      <c r="BK39" s="25">
        <f t="shared" si="28"/>
        <v>480</v>
      </c>
      <c r="BL39" s="283"/>
      <c r="BN39" s="376"/>
      <c r="BO39" s="407"/>
      <c r="BP39" s="413"/>
      <c r="BQ39" s="27" t="s">
        <v>8</v>
      </c>
      <c r="BR39" s="156">
        <v>0.3</v>
      </c>
      <c r="BS39" s="154">
        <f t="shared" si="13"/>
        <v>37.5</v>
      </c>
      <c r="BT39" s="283"/>
      <c r="BV39" s="361"/>
      <c r="BW39" s="368"/>
      <c r="BX39" s="413"/>
      <c r="BY39" s="27" t="s">
        <v>8</v>
      </c>
      <c r="BZ39" s="22">
        <v>4.5</v>
      </c>
      <c r="CA39" s="25">
        <f t="shared" si="33"/>
        <v>22.5</v>
      </c>
      <c r="CB39" s="283"/>
      <c r="CD39" s="361"/>
      <c r="CE39" s="368"/>
      <c r="CF39" s="413"/>
      <c r="CG39" s="27" t="s">
        <v>8</v>
      </c>
      <c r="CH39" s="22"/>
      <c r="CI39" s="25"/>
      <c r="CJ39" s="283"/>
      <c r="CL39" s="361"/>
      <c r="CM39" s="368"/>
      <c r="CN39" s="413"/>
      <c r="CO39" s="27" t="s">
        <v>8</v>
      </c>
      <c r="CP39" s="156"/>
      <c r="CQ39" s="154"/>
      <c r="CR39" s="283"/>
      <c r="CT39" s="376"/>
      <c r="CU39" s="407"/>
      <c r="CV39" s="413"/>
      <c r="CW39" s="27" t="s">
        <v>8</v>
      </c>
      <c r="CX39" s="156"/>
      <c r="CY39" s="154"/>
      <c r="CZ39" s="283"/>
      <c r="DB39" s="361"/>
      <c r="DC39" s="368"/>
      <c r="DD39" s="413"/>
      <c r="DE39" s="27" t="s">
        <v>8</v>
      </c>
      <c r="DF39" s="22">
        <v>25</v>
      </c>
      <c r="DG39" s="25">
        <f t="shared" si="17"/>
        <v>125</v>
      </c>
      <c r="DH39" s="283"/>
      <c r="DJ39" s="361"/>
      <c r="DK39" s="368"/>
      <c r="DL39" s="413"/>
      <c r="DM39" s="27" t="s">
        <v>8</v>
      </c>
      <c r="DN39" s="22">
        <v>6.5</v>
      </c>
      <c r="DO39" s="25">
        <f t="shared" si="18"/>
        <v>32.5</v>
      </c>
      <c r="DP39" s="283"/>
      <c r="DR39" s="361"/>
      <c r="DS39" s="368"/>
      <c r="DT39" s="413"/>
      <c r="DU39" s="27" t="s">
        <v>8</v>
      </c>
      <c r="DV39" s="22">
        <v>5.6</v>
      </c>
      <c r="DW39" s="25">
        <f t="shared" si="19"/>
        <v>28</v>
      </c>
      <c r="DX39" s="283"/>
      <c r="DZ39" s="361"/>
      <c r="EA39" s="368"/>
      <c r="EB39" s="413"/>
      <c r="EC39" s="27" t="s">
        <v>8</v>
      </c>
      <c r="ED39" s="22">
        <v>49</v>
      </c>
      <c r="EE39" s="25">
        <f t="shared" si="20"/>
        <v>245</v>
      </c>
      <c r="EF39" s="283"/>
      <c r="EH39" s="361"/>
      <c r="EI39" s="368"/>
      <c r="EJ39" s="413"/>
      <c r="EK39" s="27" t="s">
        <v>8</v>
      </c>
      <c r="EL39" s="22">
        <v>121</v>
      </c>
      <c r="EM39" s="25">
        <f t="shared" si="21"/>
        <v>605</v>
      </c>
      <c r="EN39" s="283"/>
      <c r="EP39" s="361"/>
      <c r="EQ39" s="368"/>
      <c r="ER39" s="413"/>
      <c r="ES39" s="27" t="s">
        <v>8</v>
      </c>
      <c r="ET39" s="156">
        <v>15.5</v>
      </c>
      <c r="EU39" s="25">
        <f t="shared" si="22"/>
        <v>77.5</v>
      </c>
      <c r="EV39" s="283"/>
      <c r="EX39" s="361"/>
      <c r="EY39" s="368"/>
      <c r="EZ39" s="413"/>
      <c r="FA39" s="27" t="s">
        <v>8</v>
      </c>
      <c r="FB39" s="156"/>
      <c r="FC39" s="25"/>
      <c r="FD39" s="283"/>
      <c r="FF39" s="361"/>
      <c r="FG39" s="368"/>
      <c r="FH39" s="413"/>
      <c r="FI39" s="27" t="s">
        <v>8</v>
      </c>
      <c r="FJ39" s="156"/>
      <c r="FK39" s="25"/>
      <c r="FL39" s="283"/>
      <c r="FN39" s="361"/>
      <c r="FO39" s="368"/>
      <c r="FP39" s="413"/>
      <c r="FQ39" s="27" t="s">
        <v>8</v>
      </c>
      <c r="FR39" s="156"/>
      <c r="FS39" s="25"/>
      <c r="FT39" s="283"/>
      <c r="FV39" s="376"/>
      <c r="FW39" s="407"/>
      <c r="FX39" s="413"/>
      <c r="FY39" s="27" t="s">
        <v>8</v>
      </c>
      <c r="FZ39" s="156"/>
      <c r="GA39" s="25"/>
      <c r="GB39" s="283"/>
      <c r="GD39" s="376"/>
      <c r="GE39" s="407"/>
      <c r="GF39" s="413"/>
      <c r="GG39" s="27" t="s">
        <v>8</v>
      </c>
      <c r="GH39" s="156"/>
      <c r="GI39" s="25"/>
      <c r="GJ39" s="283"/>
      <c r="GL39" s="361"/>
      <c r="GM39" s="368"/>
      <c r="GN39" s="413"/>
      <c r="GO39" s="27" t="s">
        <v>8</v>
      </c>
      <c r="GP39" s="156"/>
      <c r="GQ39" s="25"/>
      <c r="GR39" s="283"/>
      <c r="GT39" s="361"/>
      <c r="GU39" s="368"/>
      <c r="GV39" s="413"/>
      <c r="GW39" s="27" t="s">
        <v>8</v>
      </c>
      <c r="GX39" s="156"/>
      <c r="GY39" s="25"/>
      <c r="GZ39" s="283"/>
      <c r="HB39" s="376"/>
      <c r="HC39" s="407"/>
      <c r="HD39" s="413"/>
      <c r="HE39" s="27" t="s">
        <v>8</v>
      </c>
      <c r="HF39" s="156"/>
      <c r="HG39" s="25"/>
      <c r="HH39" s="283"/>
      <c r="HJ39" s="384"/>
      <c r="HK39" s="384"/>
      <c r="HL39" s="384"/>
      <c r="HM39" s="96"/>
      <c r="HN39" s="96"/>
      <c r="HO39" s="124"/>
      <c r="HP39" s="382"/>
    </row>
    <row r="40" spans="1:224" ht="15" customHeight="1" thickBot="1" x14ac:dyDescent="0.3">
      <c r="A40" s="13"/>
      <c r="B40" s="363"/>
      <c r="C40" s="369"/>
      <c r="D40" s="414"/>
      <c r="E40" s="169" t="s">
        <v>8</v>
      </c>
      <c r="F40" s="28">
        <v>70</v>
      </c>
      <c r="G40" s="158">
        <f t="shared" si="7"/>
        <v>350</v>
      </c>
      <c r="H40" s="284"/>
      <c r="I40" s="125"/>
      <c r="J40" s="363"/>
      <c r="K40" s="369"/>
      <c r="L40" s="414"/>
      <c r="M40" s="35" t="s">
        <v>8</v>
      </c>
      <c r="N40" s="214">
        <v>120</v>
      </c>
      <c r="O40" s="29">
        <f t="shared" si="8"/>
        <v>600</v>
      </c>
      <c r="P40" s="284"/>
      <c r="R40" s="363"/>
      <c r="S40" s="369"/>
      <c r="T40" s="414"/>
      <c r="U40" s="35" t="s">
        <v>8</v>
      </c>
      <c r="V40" s="28">
        <v>16</v>
      </c>
      <c r="W40" s="158">
        <f t="shared" si="25"/>
        <v>80</v>
      </c>
      <c r="X40" s="389"/>
      <c r="Z40" s="363"/>
      <c r="AA40" s="369"/>
      <c r="AB40" s="395"/>
      <c r="AC40" s="163" t="s">
        <v>8</v>
      </c>
      <c r="AD40" s="144"/>
      <c r="AE40" s="145"/>
      <c r="AF40" s="391"/>
      <c r="AH40" s="378"/>
      <c r="AI40" s="408"/>
      <c r="AJ40" s="395"/>
      <c r="AK40" s="35" t="s">
        <v>8</v>
      </c>
      <c r="AL40" s="28"/>
      <c r="AM40" s="29"/>
      <c r="AN40" s="284"/>
      <c r="AP40" s="363"/>
      <c r="AQ40" s="369"/>
      <c r="AR40" s="414"/>
      <c r="AS40" s="35" t="s">
        <v>8</v>
      </c>
      <c r="AT40" s="28">
        <v>20</v>
      </c>
      <c r="AU40" s="29">
        <f t="shared" si="27"/>
        <v>100</v>
      </c>
      <c r="AV40" s="284"/>
      <c r="AX40" s="363"/>
      <c r="AY40" s="369"/>
      <c r="AZ40" s="395"/>
      <c r="BA40" s="163" t="s">
        <v>8</v>
      </c>
      <c r="BB40" s="144"/>
      <c r="BC40" s="145"/>
      <c r="BD40" s="391"/>
      <c r="BF40" s="363"/>
      <c r="BG40" s="369"/>
      <c r="BH40" s="414"/>
      <c r="BI40" s="35" t="s">
        <v>8</v>
      </c>
      <c r="BJ40" s="28">
        <v>96</v>
      </c>
      <c r="BK40" s="29">
        <f t="shared" si="28"/>
        <v>480</v>
      </c>
      <c r="BL40" s="284"/>
      <c r="BN40" s="378"/>
      <c r="BO40" s="408"/>
      <c r="BP40" s="414"/>
      <c r="BQ40" s="35" t="s">
        <v>8</v>
      </c>
      <c r="BR40" s="157">
        <v>0.3</v>
      </c>
      <c r="BS40" s="158">
        <f t="shared" si="13"/>
        <v>37.5</v>
      </c>
      <c r="BT40" s="284"/>
      <c r="BV40" s="363"/>
      <c r="BW40" s="369"/>
      <c r="BX40" s="414"/>
      <c r="BY40" s="35" t="s">
        <v>8</v>
      </c>
      <c r="BZ40" s="28"/>
      <c r="CA40" s="29"/>
      <c r="CB40" s="284"/>
      <c r="CD40" s="363"/>
      <c r="CE40" s="369"/>
      <c r="CF40" s="414"/>
      <c r="CG40" s="35" t="s">
        <v>8</v>
      </c>
      <c r="CH40" s="28"/>
      <c r="CI40" s="29"/>
      <c r="CJ40" s="284"/>
      <c r="CL40" s="363"/>
      <c r="CM40" s="369"/>
      <c r="CN40" s="414"/>
      <c r="CO40" s="35" t="s">
        <v>8</v>
      </c>
      <c r="CP40" s="157">
        <v>20</v>
      </c>
      <c r="CQ40" s="158">
        <f>SUM(CP40*5)</f>
        <v>100</v>
      </c>
      <c r="CR40" s="284"/>
      <c r="CT40" s="378"/>
      <c r="CU40" s="408"/>
      <c r="CV40" s="414"/>
      <c r="CW40" s="35" t="s">
        <v>8</v>
      </c>
      <c r="CX40" s="157">
        <v>7.5</v>
      </c>
      <c r="CY40" s="158">
        <f>CX40*125</f>
        <v>937.5</v>
      </c>
      <c r="CZ40" s="284"/>
      <c r="DB40" s="363"/>
      <c r="DC40" s="369"/>
      <c r="DD40" s="414"/>
      <c r="DE40" s="35" t="s">
        <v>8</v>
      </c>
      <c r="DF40" s="28">
        <v>25</v>
      </c>
      <c r="DG40" s="29">
        <f t="shared" si="17"/>
        <v>125</v>
      </c>
      <c r="DH40" s="284"/>
      <c r="DJ40" s="363"/>
      <c r="DK40" s="369"/>
      <c r="DL40" s="414"/>
      <c r="DM40" s="35" t="s">
        <v>8</v>
      </c>
      <c r="DN40" s="28">
        <v>6.5</v>
      </c>
      <c r="DO40" s="29">
        <f t="shared" si="18"/>
        <v>32.5</v>
      </c>
      <c r="DP40" s="284"/>
      <c r="DR40" s="363"/>
      <c r="DS40" s="369"/>
      <c r="DT40" s="414"/>
      <c r="DU40" s="35" t="s">
        <v>8</v>
      </c>
      <c r="DV40" s="28">
        <v>5.6</v>
      </c>
      <c r="DW40" s="29">
        <f t="shared" si="19"/>
        <v>28</v>
      </c>
      <c r="DX40" s="284"/>
      <c r="DZ40" s="363"/>
      <c r="EA40" s="369"/>
      <c r="EB40" s="414"/>
      <c r="EC40" s="35" t="s">
        <v>8</v>
      </c>
      <c r="ED40" s="28">
        <v>49</v>
      </c>
      <c r="EE40" s="29">
        <f t="shared" si="20"/>
        <v>245</v>
      </c>
      <c r="EF40" s="284"/>
      <c r="EH40" s="363"/>
      <c r="EI40" s="369"/>
      <c r="EJ40" s="414"/>
      <c r="EK40" s="35" t="s">
        <v>8</v>
      </c>
      <c r="EL40" s="28">
        <v>121</v>
      </c>
      <c r="EM40" s="29">
        <f t="shared" si="21"/>
        <v>605</v>
      </c>
      <c r="EN40" s="284"/>
      <c r="EP40" s="363"/>
      <c r="EQ40" s="369"/>
      <c r="ER40" s="414"/>
      <c r="ES40" s="35" t="s">
        <v>8</v>
      </c>
      <c r="ET40" s="157">
        <v>15.5</v>
      </c>
      <c r="EU40" s="29">
        <f t="shared" si="22"/>
        <v>77.5</v>
      </c>
      <c r="EV40" s="284"/>
      <c r="EX40" s="363"/>
      <c r="EY40" s="369"/>
      <c r="EZ40" s="414"/>
      <c r="FA40" s="35" t="s">
        <v>8</v>
      </c>
      <c r="FB40" s="157"/>
      <c r="FC40" s="29"/>
      <c r="FD40" s="284"/>
      <c r="FF40" s="363"/>
      <c r="FG40" s="369"/>
      <c r="FH40" s="414"/>
      <c r="FI40" s="35" t="s">
        <v>8</v>
      </c>
      <c r="FJ40" s="157"/>
      <c r="FK40" s="29"/>
      <c r="FL40" s="284"/>
      <c r="FN40" s="363"/>
      <c r="FO40" s="369"/>
      <c r="FP40" s="414"/>
      <c r="FQ40" s="35" t="s">
        <v>8</v>
      </c>
      <c r="FR40" s="157"/>
      <c r="FS40" s="29"/>
      <c r="FT40" s="284"/>
      <c r="FV40" s="378"/>
      <c r="FW40" s="408"/>
      <c r="FX40" s="414"/>
      <c r="FY40" s="35" t="s">
        <v>8</v>
      </c>
      <c r="FZ40" s="157"/>
      <c r="GA40" s="29"/>
      <c r="GB40" s="284"/>
      <c r="GD40" s="378"/>
      <c r="GE40" s="408"/>
      <c r="GF40" s="414"/>
      <c r="GG40" s="35" t="s">
        <v>8</v>
      </c>
      <c r="GH40" s="157"/>
      <c r="GI40" s="29"/>
      <c r="GJ40" s="284"/>
      <c r="GL40" s="363"/>
      <c r="GM40" s="369"/>
      <c r="GN40" s="414"/>
      <c r="GO40" s="35" t="s">
        <v>8</v>
      </c>
      <c r="GP40" s="157">
        <v>2.8</v>
      </c>
      <c r="GQ40" s="29">
        <f>GP40*5</f>
        <v>14</v>
      </c>
      <c r="GR40" s="284"/>
      <c r="GT40" s="363"/>
      <c r="GU40" s="369"/>
      <c r="GV40" s="414"/>
      <c r="GW40" s="35" t="s">
        <v>8</v>
      </c>
      <c r="GX40" s="157">
        <v>2</v>
      </c>
      <c r="GY40" s="29">
        <f>GX40*5</f>
        <v>10</v>
      </c>
      <c r="GZ40" s="284"/>
      <c r="HB40" s="378"/>
      <c r="HC40" s="408"/>
      <c r="HD40" s="414"/>
      <c r="HE40" s="35" t="s">
        <v>8</v>
      </c>
      <c r="HF40" s="157">
        <v>1</v>
      </c>
      <c r="HG40" s="29">
        <f>HF40*125</f>
        <v>125</v>
      </c>
      <c r="HH40" s="284"/>
      <c r="HJ40" s="384"/>
      <c r="HK40" s="384"/>
      <c r="HL40" s="384"/>
      <c r="HM40" s="96"/>
      <c r="HN40" s="96"/>
      <c r="HO40" s="124"/>
      <c r="HP40" s="382"/>
    </row>
    <row r="41" spans="1:224" ht="15" customHeight="1" thickBot="1" x14ac:dyDescent="0.3">
      <c r="A41" s="13"/>
      <c r="B41" s="13"/>
      <c r="C41" s="14"/>
      <c r="D41" s="13"/>
      <c r="E41" s="13"/>
      <c r="F41" s="14"/>
      <c r="G41" s="37"/>
      <c r="H41" s="13"/>
      <c r="I41" s="125"/>
      <c r="J41" s="13"/>
      <c r="K41" s="14"/>
      <c r="L41" s="13"/>
      <c r="M41" s="13"/>
      <c r="N41" s="14"/>
      <c r="O41" s="37"/>
      <c r="P41" s="13"/>
      <c r="R41" s="13"/>
      <c r="S41" s="14"/>
      <c r="T41" s="13"/>
      <c r="U41" s="13"/>
      <c r="V41" s="14"/>
      <c r="W41" s="37"/>
      <c r="X41" s="13"/>
      <c r="Z41" s="13"/>
      <c r="AA41" s="14"/>
      <c r="AB41" s="13"/>
      <c r="AC41" s="13"/>
      <c r="AD41" s="14"/>
      <c r="AE41" s="37"/>
      <c r="AF41" s="13"/>
      <c r="AH41" s="13"/>
      <c r="AI41" s="14"/>
      <c r="AJ41" s="13"/>
      <c r="AK41" s="13"/>
      <c r="AL41" s="14"/>
      <c r="AM41" s="37"/>
      <c r="AN41" s="13"/>
      <c r="AP41" s="13"/>
      <c r="AQ41" s="14"/>
      <c r="AR41" s="13"/>
      <c r="AS41" s="13"/>
      <c r="AT41" s="14"/>
      <c r="AU41" s="37"/>
      <c r="AV41" s="13"/>
      <c r="AX41" s="13"/>
      <c r="AY41" s="14"/>
      <c r="AZ41" s="13"/>
      <c r="BA41" s="13"/>
      <c r="BB41" s="14"/>
      <c r="BC41" s="37"/>
      <c r="BD41" s="13"/>
      <c r="BF41" s="13"/>
      <c r="BG41" s="14"/>
      <c r="BH41" s="13"/>
      <c r="BI41" s="13"/>
      <c r="BJ41" s="14"/>
      <c r="BK41" s="37"/>
      <c r="BL41" s="13"/>
      <c r="BN41" s="13"/>
      <c r="BO41" s="14"/>
      <c r="BP41" s="13"/>
      <c r="BQ41" s="13"/>
      <c r="BR41" s="14"/>
      <c r="BS41" s="37"/>
      <c r="BT41" s="13"/>
      <c r="BV41" s="13"/>
      <c r="BW41" s="14"/>
      <c r="BX41" s="13"/>
      <c r="BY41" s="13"/>
      <c r="BZ41" s="14"/>
      <c r="CA41" s="37"/>
      <c r="CB41" s="13"/>
      <c r="CD41" s="13"/>
      <c r="CE41" s="14"/>
      <c r="CF41" s="13"/>
      <c r="CG41" s="13"/>
      <c r="CH41" s="14"/>
      <c r="CI41" s="37"/>
      <c r="CJ41" s="13"/>
      <c r="CL41" s="13"/>
      <c r="CM41" s="14"/>
      <c r="CN41" s="13"/>
      <c r="CO41" s="13"/>
      <c r="CP41" s="14"/>
      <c r="CQ41" s="37"/>
      <c r="CR41" s="13"/>
      <c r="CT41" s="13"/>
      <c r="CU41" s="14"/>
      <c r="CV41" s="13"/>
      <c r="CW41" s="13"/>
      <c r="CX41" s="14"/>
      <c r="CY41" s="37"/>
      <c r="CZ41" s="13"/>
      <c r="DB41" s="13"/>
      <c r="DC41" s="14"/>
      <c r="DD41" s="13"/>
      <c r="DE41" s="13"/>
      <c r="DF41" s="14"/>
      <c r="DG41" s="37"/>
      <c r="DH41" s="13"/>
      <c r="DJ41" s="13"/>
      <c r="DK41" s="14"/>
      <c r="DL41" s="13"/>
      <c r="DM41" s="13"/>
      <c r="DN41" s="14"/>
      <c r="DO41" s="37"/>
      <c r="DP41" s="13"/>
      <c r="DR41" s="13"/>
      <c r="DS41" s="14"/>
      <c r="DT41" s="13"/>
      <c r="DU41" s="13"/>
      <c r="DV41" s="14"/>
      <c r="DW41" s="37"/>
      <c r="DX41" s="13"/>
      <c r="DZ41" s="13"/>
      <c r="EA41" s="14"/>
      <c r="EB41" s="13"/>
      <c r="EC41" s="13"/>
      <c r="ED41" s="14"/>
      <c r="EE41" s="37"/>
      <c r="EF41" s="13"/>
      <c r="EH41" s="13"/>
      <c r="EI41" s="14"/>
      <c r="EJ41" s="13"/>
      <c r="EK41" s="13"/>
      <c r="EL41" s="14"/>
      <c r="EM41" s="37"/>
      <c r="EN41" s="13"/>
      <c r="EP41" s="13"/>
      <c r="EQ41" s="14"/>
      <c r="ER41" s="13"/>
      <c r="ES41" s="13"/>
      <c r="ET41" s="14"/>
      <c r="EU41" s="37"/>
      <c r="EV41" s="13"/>
      <c r="EX41" s="13"/>
      <c r="EY41" s="14"/>
      <c r="EZ41" s="13"/>
      <c r="FA41" s="13"/>
      <c r="FB41" s="14"/>
      <c r="FC41" s="37"/>
      <c r="FD41" s="13"/>
      <c r="FF41" s="13"/>
      <c r="FG41" s="14"/>
      <c r="FH41" s="13"/>
      <c r="FI41" s="13"/>
      <c r="FJ41" s="14"/>
      <c r="FK41" s="37"/>
      <c r="FL41" s="13"/>
      <c r="FN41" s="13"/>
      <c r="FO41" s="14"/>
      <c r="FP41" s="13"/>
      <c r="FQ41" s="13"/>
      <c r="FR41" s="14"/>
      <c r="FS41" s="37"/>
      <c r="FT41" s="13"/>
      <c r="FV41" s="13"/>
      <c r="FW41" s="14"/>
      <c r="FX41" s="13"/>
      <c r="FY41" s="13"/>
      <c r="FZ41" s="14"/>
      <c r="GA41" s="37"/>
      <c r="GB41" s="13"/>
      <c r="GD41" s="13"/>
      <c r="GE41" s="14"/>
      <c r="GF41" s="13"/>
      <c r="GG41" s="13"/>
      <c r="GH41" s="14"/>
      <c r="GI41" s="37"/>
      <c r="GJ41" s="13"/>
      <c r="GL41" s="13"/>
      <c r="GM41" s="14"/>
      <c r="GN41" s="13"/>
      <c r="GO41" s="13"/>
      <c r="GP41" s="14"/>
      <c r="GQ41" s="37"/>
      <c r="GR41" s="13"/>
      <c r="GT41" s="13"/>
      <c r="GU41" s="14"/>
      <c r="GV41" s="13"/>
      <c r="GW41" s="13"/>
      <c r="GX41" s="14"/>
      <c r="GY41" s="37"/>
      <c r="GZ41" s="13"/>
      <c r="HB41" s="13"/>
      <c r="HC41" s="14"/>
      <c r="HD41" s="13"/>
      <c r="HE41" s="13"/>
      <c r="HF41" s="14"/>
      <c r="HG41" s="37"/>
      <c r="HH41" s="13"/>
      <c r="HJ41" s="125"/>
      <c r="HK41" s="96"/>
      <c r="HL41" s="125"/>
      <c r="HM41" s="125"/>
      <c r="HN41" s="96"/>
      <c r="HO41" s="124"/>
      <c r="HP41" s="125"/>
    </row>
    <row r="42" spans="1:224" ht="15" customHeight="1" x14ac:dyDescent="0.25">
      <c r="A42" s="13"/>
      <c r="B42" s="317" t="s">
        <v>164</v>
      </c>
      <c r="C42" s="318"/>
      <c r="D42" s="315" t="s">
        <v>1</v>
      </c>
      <c r="E42" s="315"/>
      <c r="F42" s="33">
        <f>SUM(F13:F40)</f>
        <v>1960</v>
      </c>
      <c r="G42" s="34">
        <f>SUM(G13:G40)</f>
        <v>9800</v>
      </c>
      <c r="H42" s="38"/>
      <c r="I42" s="125"/>
      <c r="J42" s="317" t="s">
        <v>164</v>
      </c>
      <c r="K42" s="318"/>
      <c r="L42" s="315" t="s">
        <v>1</v>
      </c>
      <c r="M42" s="315"/>
      <c r="N42" s="33">
        <f>SUM(N13:N40)</f>
        <v>3360</v>
      </c>
      <c r="O42" s="34">
        <f>SUM(O13:O40)</f>
        <v>16800</v>
      </c>
      <c r="P42" s="38"/>
      <c r="R42" s="317" t="s">
        <v>164</v>
      </c>
      <c r="S42" s="318"/>
      <c r="T42" s="315" t="s">
        <v>1</v>
      </c>
      <c r="U42" s="315"/>
      <c r="V42" s="33">
        <f>SUM(V13:V40)</f>
        <v>448</v>
      </c>
      <c r="W42" s="34">
        <f>SUM(W13:W40)</f>
        <v>2240</v>
      </c>
      <c r="X42" s="38"/>
      <c r="Z42" s="317" t="s">
        <v>164</v>
      </c>
      <c r="AA42" s="318"/>
      <c r="AB42" s="315" t="s">
        <v>1</v>
      </c>
      <c r="AC42" s="315"/>
      <c r="AD42" s="33">
        <f>SUM(AD13:AD41)</f>
        <v>35</v>
      </c>
      <c r="AE42" s="34">
        <f>SUM(AE13:AE41)</f>
        <v>175</v>
      </c>
      <c r="AF42" s="38"/>
      <c r="AH42" s="317" t="s">
        <v>164</v>
      </c>
      <c r="AI42" s="318"/>
      <c r="AJ42" s="315" t="s">
        <v>1</v>
      </c>
      <c r="AK42" s="315"/>
      <c r="AL42" s="33">
        <f>SUM(AL13:AL40)</f>
        <v>100</v>
      </c>
      <c r="AM42" s="34">
        <f>SUM(AM13:AM40)</f>
        <v>12500</v>
      </c>
      <c r="AN42" s="38"/>
      <c r="AP42" s="317" t="s">
        <v>164</v>
      </c>
      <c r="AQ42" s="318"/>
      <c r="AR42" s="315" t="s">
        <v>1</v>
      </c>
      <c r="AS42" s="315"/>
      <c r="AT42" s="33">
        <f>SUM(AT13:AT40)</f>
        <v>560</v>
      </c>
      <c r="AU42" s="34">
        <f>SUM(AU13:AU40)</f>
        <v>2800</v>
      </c>
      <c r="AV42" s="38"/>
      <c r="AX42" s="317" t="s">
        <v>164</v>
      </c>
      <c r="AY42" s="318"/>
      <c r="AZ42" s="315" t="s">
        <v>1</v>
      </c>
      <c r="BA42" s="315"/>
      <c r="BB42" s="33">
        <f>SUM(BB13:BB40)</f>
        <v>21</v>
      </c>
      <c r="BC42" s="34">
        <f>SUM(BC13:BC40)</f>
        <v>105</v>
      </c>
      <c r="BD42" s="38"/>
      <c r="BF42" s="317" t="s">
        <v>164</v>
      </c>
      <c r="BG42" s="318"/>
      <c r="BH42" s="315" t="s">
        <v>1</v>
      </c>
      <c r="BI42" s="315"/>
      <c r="BJ42" s="33">
        <f>SUM(BJ13:BJ40)</f>
        <v>2688</v>
      </c>
      <c r="BK42" s="34">
        <f>SUM(BK13:BK40)</f>
        <v>13440</v>
      </c>
      <c r="BL42" s="38"/>
      <c r="BN42" s="317" t="s">
        <v>164</v>
      </c>
      <c r="BO42" s="318"/>
      <c r="BP42" s="315" t="s">
        <v>1</v>
      </c>
      <c r="BQ42" s="315"/>
      <c r="BR42" s="33">
        <f>SUM(BR13:BR40)</f>
        <v>8.3999999999999986</v>
      </c>
      <c r="BS42" s="34">
        <f>SUM(BS13:BS40)</f>
        <v>1050</v>
      </c>
      <c r="BT42" s="38"/>
      <c r="BV42" s="317" t="s">
        <v>164</v>
      </c>
      <c r="BW42" s="318"/>
      <c r="BX42" s="315" t="s">
        <v>1</v>
      </c>
      <c r="BY42" s="315"/>
      <c r="BZ42" s="33">
        <f>SUM(BZ13:BZ40)</f>
        <v>108</v>
      </c>
      <c r="CA42" s="34">
        <f>SUM(CA13:CA40)</f>
        <v>540</v>
      </c>
      <c r="CB42" s="38"/>
      <c r="CD42" s="317" t="s">
        <v>164</v>
      </c>
      <c r="CE42" s="318"/>
      <c r="CF42" s="315" t="s">
        <v>1</v>
      </c>
      <c r="CG42" s="315"/>
      <c r="CH42" s="33">
        <f>SUM(CH13:CH40)</f>
        <v>193.99999999999994</v>
      </c>
      <c r="CI42" s="34">
        <f>SUM(CI13:CI40)</f>
        <v>970</v>
      </c>
      <c r="CJ42" s="38"/>
      <c r="CL42" s="317" t="s">
        <v>164</v>
      </c>
      <c r="CM42" s="318"/>
      <c r="CN42" s="315" t="s">
        <v>1</v>
      </c>
      <c r="CO42" s="315"/>
      <c r="CP42" s="33">
        <f>SUM(CP13:CP40)</f>
        <v>500</v>
      </c>
      <c r="CQ42" s="34">
        <f>SUM(CQ13:CQ40)</f>
        <v>2500</v>
      </c>
      <c r="CR42" s="38"/>
      <c r="CT42" s="317" t="s">
        <v>164</v>
      </c>
      <c r="CU42" s="318"/>
      <c r="CV42" s="315" t="s">
        <v>1</v>
      </c>
      <c r="CW42" s="315"/>
      <c r="CX42" s="33">
        <f>SUM(CX13:CX40)</f>
        <v>180</v>
      </c>
      <c r="CY42" s="34">
        <f>SUM(CY13:CY40)</f>
        <v>22500</v>
      </c>
      <c r="CZ42" s="38"/>
      <c r="DB42" s="317" t="s">
        <v>164</v>
      </c>
      <c r="DC42" s="318"/>
      <c r="DD42" s="315" t="s">
        <v>1</v>
      </c>
      <c r="DE42" s="315"/>
      <c r="DF42" s="33">
        <f>SUM(DF13:DF40)</f>
        <v>700</v>
      </c>
      <c r="DG42" s="34">
        <f>SUM(DG13:DG40)</f>
        <v>3500</v>
      </c>
      <c r="DH42" s="38"/>
      <c r="DJ42" s="317" t="s">
        <v>164</v>
      </c>
      <c r="DK42" s="318"/>
      <c r="DL42" s="315" t="s">
        <v>1</v>
      </c>
      <c r="DM42" s="315"/>
      <c r="DN42" s="33">
        <f>SUM(DN13:DN40)</f>
        <v>182</v>
      </c>
      <c r="DO42" s="34">
        <f>SUM(DO13:DO40)</f>
        <v>910</v>
      </c>
      <c r="DP42" s="38"/>
      <c r="DR42" s="317" t="s">
        <v>164</v>
      </c>
      <c r="DS42" s="318"/>
      <c r="DT42" s="315" t="s">
        <v>1</v>
      </c>
      <c r="DU42" s="315"/>
      <c r="DV42" s="33">
        <f>SUM(DV13:DV40)</f>
        <v>156.79999999999993</v>
      </c>
      <c r="DW42" s="34">
        <f>SUM(DW13:DW40)</f>
        <v>784</v>
      </c>
      <c r="DX42" s="38"/>
      <c r="DZ42" s="317" t="s">
        <v>164</v>
      </c>
      <c r="EA42" s="318"/>
      <c r="EB42" s="315" t="s">
        <v>1</v>
      </c>
      <c r="EC42" s="315"/>
      <c r="ED42" s="33">
        <f>SUM(ED13:ED40)</f>
        <v>1372</v>
      </c>
      <c r="EE42" s="34">
        <f>SUM(EE13:EE40)</f>
        <v>6860</v>
      </c>
      <c r="EF42" s="38"/>
      <c r="EH42" s="317" t="s">
        <v>164</v>
      </c>
      <c r="EI42" s="318"/>
      <c r="EJ42" s="315" t="s">
        <v>1</v>
      </c>
      <c r="EK42" s="315"/>
      <c r="EL42" s="33">
        <f>SUM(EL13:EL40)</f>
        <v>3388</v>
      </c>
      <c r="EM42" s="34">
        <f>SUM(EM13:EM40)</f>
        <v>16940</v>
      </c>
      <c r="EN42" s="38"/>
      <c r="EP42" s="317" t="s">
        <v>164</v>
      </c>
      <c r="EQ42" s="318"/>
      <c r="ER42" s="315" t="s">
        <v>1</v>
      </c>
      <c r="ES42" s="315"/>
      <c r="ET42" s="33">
        <f>SUM(ET13:ET40)</f>
        <v>434</v>
      </c>
      <c r="EU42" s="34">
        <f>SUM(EU13:EU40)</f>
        <v>2170</v>
      </c>
      <c r="EV42" s="38"/>
      <c r="EX42" s="317" t="s">
        <v>164</v>
      </c>
      <c r="EY42" s="318"/>
      <c r="EZ42" s="315" t="s">
        <v>1</v>
      </c>
      <c r="FA42" s="315"/>
      <c r="FB42" s="33">
        <f>SUM(FB13:FB40)</f>
        <v>400</v>
      </c>
      <c r="FC42" s="34">
        <f>SUM(FC13:FC40)</f>
        <v>2000</v>
      </c>
      <c r="FD42" s="38"/>
      <c r="FF42" s="317" t="s">
        <v>164</v>
      </c>
      <c r="FG42" s="318"/>
      <c r="FH42" s="315" t="s">
        <v>1</v>
      </c>
      <c r="FI42" s="315"/>
      <c r="FJ42" s="33">
        <f>SUM(FJ13:FJ40)</f>
        <v>80</v>
      </c>
      <c r="FK42" s="34">
        <f>SUM(FK13:FK40)</f>
        <v>400</v>
      </c>
      <c r="FL42" s="38"/>
      <c r="FN42" s="317" t="s">
        <v>164</v>
      </c>
      <c r="FO42" s="318"/>
      <c r="FP42" s="315" t="s">
        <v>1</v>
      </c>
      <c r="FQ42" s="315"/>
      <c r="FR42" s="33">
        <f>SUM(FR13:FR40)</f>
        <v>50.399999999999991</v>
      </c>
      <c r="FS42" s="34">
        <f>SUM(FS13:FS40)</f>
        <v>252</v>
      </c>
      <c r="FT42" s="38"/>
      <c r="FV42" s="317" t="s">
        <v>164</v>
      </c>
      <c r="FW42" s="318"/>
      <c r="FX42" s="315" t="s">
        <v>1</v>
      </c>
      <c r="FY42" s="315"/>
      <c r="FZ42" s="33">
        <f>SUM(FZ13:FZ40)</f>
        <v>45</v>
      </c>
      <c r="GA42" s="34">
        <f>SUM(GA13:GA40)</f>
        <v>5625</v>
      </c>
      <c r="GB42" s="38"/>
      <c r="GD42" s="317" t="s">
        <v>164</v>
      </c>
      <c r="GE42" s="318"/>
      <c r="GF42" s="315" t="s">
        <v>1</v>
      </c>
      <c r="GG42" s="315"/>
      <c r="GH42" s="33">
        <f>SUM(GH13:GH40)</f>
        <v>3</v>
      </c>
      <c r="GI42" s="34">
        <f>SUM(GI13:GI40)</f>
        <v>375</v>
      </c>
      <c r="GJ42" s="38"/>
      <c r="GL42" s="317" t="s">
        <v>164</v>
      </c>
      <c r="GM42" s="318"/>
      <c r="GN42" s="315" t="s">
        <v>1</v>
      </c>
      <c r="GO42" s="315"/>
      <c r="GP42" s="33">
        <f>SUM(GP13:GP40)</f>
        <v>33.6</v>
      </c>
      <c r="GQ42" s="34">
        <f>SUM(GQ13:GQ40)</f>
        <v>168</v>
      </c>
      <c r="GR42" s="38"/>
      <c r="GT42" s="317" t="s">
        <v>164</v>
      </c>
      <c r="GU42" s="318"/>
      <c r="GV42" s="315" t="s">
        <v>1</v>
      </c>
      <c r="GW42" s="315"/>
      <c r="GX42" s="33">
        <f>SUM(GX13:GX40)</f>
        <v>36</v>
      </c>
      <c r="GY42" s="34">
        <f>SUM(GY13:GY40)</f>
        <v>180</v>
      </c>
      <c r="GZ42" s="38"/>
      <c r="HB42" s="317" t="s">
        <v>164</v>
      </c>
      <c r="HC42" s="318"/>
      <c r="HD42" s="315" t="s">
        <v>1</v>
      </c>
      <c r="HE42" s="315"/>
      <c r="HF42" s="33">
        <f>SUM(HF13:HF40)</f>
        <v>6</v>
      </c>
      <c r="HG42" s="34">
        <f>SUM(HG13:HG40)</f>
        <v>750</v>
      </c>
      <c r="HH42" s="38"/>
      <c r="HJ42" s="382"/>
      <c r="HK42" s="382"/>
      <c r="HL42" s="383"/>
      <c r="HM42" s="383"/>
      <c r="HN42" s="96"/>
      <c r="HO42" s="124"/>
      <c r="HP42" s="125"/>
    </row>
    <row r="43" spans="1:224" ht="15" customHeight="1" thickBot="1" x14ac:dyDescent="0.3">
      <c r="A43" s="13"/>
      <c r="B43" s="319"/>
      <c r="C43" s="320"/>
      <c r="D43" s="316" t="s">
        <v>3</v>
      </c>
      <c r="E43" s="316"/>
      <c r="F43" s="39">
        <v>18</v>
      </c>
      <c r="G43" s="40">
        <f>SUM(F43)*300</f>
        <v>5400</v>
      </c>
      <c r="H43" s="41"/>
      <c r="I43" s="125"/>
      <c r="J43" s="319"/>
      <c r="K43" s="320"/>
      <c r="L43" s="316" t="s">
        <v>3</v>
      </c>
      <c r="M43" s="316"/>
      <c r="N43" s="39">
        <v>48</v>
      </c>
      <c r="O43" s="40">
        <f>SUM(N43)*300</f>
        <v>14400</v>
      </c>
      <c r="P43" s="41"/>
      <c r="R43" s="319"/>
      <c r="S43" s="320"/>
      <c r="T43" s="316" t="s">
        <v>3</v>
      </c>
      <c r="U43" s="316"/>
      <c r="V43" s="39">
        <v>5</v>
      </c>
      <c r="W43" s="40">
        <f>SUM(V43)*300</f>
        <v>1500</v>
      </c>
      <c r="X43" s="41"/>
      <c r="Z43" s="319"/>
      <c r="AA43" s="320"/>
      <c r="AB43" s="316" t="s">
        <v>3</v>
      </c>
      <c r="AC43" s="316"/>
      <c r="AD43" s="39">
        <v>1</v>
      </c>
      <c r="AE43" s="40">
        <f>AD43*300</f>
        <v>300</v>
      </c>
      <c r="AF43" s="41"/>
      <c r="AH43" s="319"/>
      <c r="AI43" s="320"/>
      <c r="AJ43" s="316" t="s">
        <v>3</v>
      </c>
      <c r="AK43" s="316"/>
      <c r="AL43" s="39">
        <v>100</v>
      </c>
      <c r="AM43" s="40">
        <f>SUM(AL43)*175</f>
        <v>17500</v>
      </c>
      <c r="AN43" s="41"/>
      <c r="AP43" s="319"/>
      <c r="AQ43" s="320"/>
      <c r="AR43" s="316" t="s">
        <v>3</v>
      </c>
      <c r="AS43" s="316"/>
      <c r="AT43" s="39">
        <v>22</v>
      </c>
      <c r="AU43" s="40">
        <f>SUM(AT43)*300</f>
        <v>6600</v>
      </c>
      <c r="AV43" s="41"/>
      <c r="AX43" s="319"/>
      <c r="AY43" s="320"/>
      <c r="AZ43" s="316" t="s">
        <v>3</v>
      </c>
      <c r="BA43" s="316"/>
      <c r="BB43" s="39">
        <v>2</v>
      </c>
      <c r="BC43" s="40">
        <f>SUM(BB43)*300</f>
        <v>600</v>
      </c>
      <c r="BD43" s="41"/>
      <c r="BF43" s="319"/>
      <c r="BG43" s="320"/>
      <c r="BH43" s="316" t="s">
        <v>3</v>
      </c>
      <c r="BI43" s="316"/>
      <c r="BJ43" s="39">
        <v>54</v>
      </c>
      <c r="BK43" s="40">
        <f>SUM(BJ43)*300</f>
        <v>16200</v>
      </c>
      <c r="BL43" s="41"/>
      <c r="BN43" s="319"/>
      <c r="BO43" s="320"/>
      <c r="BP43" s="316" t="s">
        <v>3</v>
      </c>
      <c r="BQ43" s="316"/>
      <c r="BR43" s="39">
        <v>8.4</v>
      </c>
      <c r="BS43" s="40">
        <f>SUM(BR43)*175</f>
        <v>1470</v>
      </c>
      <c r="BT43" s="41"/>
      <c r="BV43" s="319"/>
      <c r="BW43" s="320"/>
      <c r="BX43" s="316" t="s">
        <v>3</v>
      </c>
      <c r="BY43" s="316"/>
      <c r="BZ43" s="39">
        <v>5</v>
      </c>
      <c r="CA43" s="40">
        <f>SUM(BZ43)*300</f>
        <v>1500</v>
      </c>
      <c r="CB43" s="41"/>
      <c r="CD43" s="319"/>
      <c r="CE43" s="320"/>
      <c r="CF43" s="316" t="s">
        <v>3</v>
      </c>
      <c r="CG43" s="316"/>
      <c r="CH43" s="39">
        <v>3.5</v>
      </c>
      <c r="CI43" s="40">
        <f>SUM(CH43)*300</f>
        <v>1050</v>
      </c>
      <c r="CJ43" s="41"/>
      <c r="CL43" s="319"/>
      <c r="CM43" s="320"/>
      <c r="CN43" s="316" t="s">
        <v>3</v>
      </c>
      <c r="CO43" s="316"/>
      <c r="CP43" s="39">
        <v>27.5</v>
      </c>
      <c r="CQ43" s="40">
        <f>SUM(CP43)*300</f>
        <v>8250</v>
      </c>
      <c r="CR43" s="41"/>
      <c r="CT43" s="319"/>
      <c r="CU43" s="320"/>
      <c r="CV43" s="316" t="s">
        <v>3</v>
      </c>
      <c r="CW43" s="316"/>
      <c r="CX43" s="39">
        <v>180</v>
      </c>
      <c r="CY43" s="40">
        <f>SUM(CX43)*175</f>
        <v>31500</v>
      </c>
      <c r="CZ43" s="41"/>
      <c r="DB43" s="319"/>
      <c r="DC43" s="320"/>
      <c r="DD43" s="316" t="s">
        <v>3</v>
      </c>
      <c r="DE43" s="316"/>
      <c r="DF43" s="39">
        <v>7.7</v>
      </c>
      <c r="DG43" s="40">
        <f>SUM(DF43)*300</f>
        <v>2310</v>
      </c>
      <c r="DH43" s="41"/>
      <c r="DJ43" s="319"/>
      <c r="DK43" s="320"/>
      <c r="DL43" s="316" t="s">
        <v>3</v>
      </c>
      <c r="DM43" s="316"/>
      <c r="DN43" s="39">
        <v>2.2000000000000002</v>
      </c>
      <c r="DO43" s="40">
        <f>SUM(DN43)*300</f>
        <v>660</v>
      </c>
      <c r="DP43" s="41"/>
      <c r="DR43" s="319"/>
      <c r="DS43" s="320"/>
      <c r="DT43" s="316" t="s">
        <v>3</v>
      </c>
      <c r="DU43" s="316"/>
      <c r="DV43" s="39">
        <v>1.5</v>
      </c>
      <c r="DW43" s="40">
        <f>SUM(DV43)*300</f>
        <v>450</v>
      </c>
      <c r="DX43" s="41"/>
      <c r="DZ43" s="319"/>
      <c r="EA43" s="320"/>
      <c r="EB43" s="316" t="s">
        <v>3</v>
      </c>
      <c r="EC43" s="316"/>
      <c r="ED43" s="39">
        <v>63</v>
      </c>
      <c r="EE43" s="40">
        <f>SUM(ED43)*300</f>
        <v>18900</v>
      </c>
      <c r="EF43" s="41"/>
      <c r="EH43" s="319"/>
      <c r="EI43" s="320"/>
      <c r="EJ43" s="316" t="s">
        <v>3</v>
      </c>
      <c r="EK43" s="316"/>
      <c r="EL43" s="39">
        <v>32</v>
      </c>
      <c r="EM43" s="40">
        <f>SUM(EL43)*300</f>
        <v>9600</v>
      </c>
      <c r="EN43" s="41"/>
      <c r="EP43" s="319"/>
      <c r="EQ43" s="320"/>
      <c r="ER43" s="316" t="s">
        <v>3</v>
      </c>
      <c r="ES43" s="316"/>
      <c r="ET43" s="39">
        <v>6</v>
      </c>
      <c r="EU43" s="40">
        <f>SUM(ET43)*300</f>
        <v>1800</v>
      </c>
      <c r="EV43" s="41"/>
      <c r="EX43" s="319"/>
      <c r="EY43" s="320"/>
      <c r="EZ43" s="316" t="s">
        <v>3</v>
      </c>
      <c r="FA43" s="316"/>
      <c r="FB43" s="39">
        <v>20</v>
      </c>
      <c r="FC43" s="40">
        <f>SUM(FB43)*300</f>
        <v>6000</v>
      </c>
      <c r="FD43" s="41"/>
      <c r="FF43" s="319"/>
      <c r="FG43" s="320"/>
      <c r="FH43" s="316" t="s">
        <v>3</v>
      </c>
      <c r="FI43" s="316"/>
      <c r="FJ43" s="39">
        <v>1.5</v>
      </c>
      <c r="FK43" s="40">
        <f>SUM(FJ43)*300</f>
        <v>450</v>
      </c>
      <c r="FL43" s="41"/>
      <c r="FN43" s="319"/>
      <c r="FO43" s="320"/>
      <c r="FP43" s="316" t="s">
        <v>3</v>
      </c>
      <c r="FQ43" s="316"/>
      <c r="FR43" s="39">
        <v>2</v>
      </c>
      <c r="FS43" s="40">
        <f>SUM(FR43)*300</f>
        <v>600</v>
      </c>
      <c r="FT43" s="41"/>
      <c r="FV43" s="319"/>
      <c r="FW43" s="320"/>
      <c r="FX43" s="316" t="s">
        <v>3</v>
      </c>
      <c r="FY43" s="316"/>
      <c r="FZ43" s="39">
        <v>45</v>
      </c>
      <c r="GA43" s="40">
        <f>SUM(FZ43)*175</f>
        <v>7875</v>
      </c>
      <c r="GB43" s="41"/>
      <c r="GD43" s="319"/>
      <c r="GE43" s="320"/>
      <c r="GF43" s="316" t="s">
        <v>3</v>
      </c>
      <c r="GG43" s="316"/>
      <c r="GH43" s="39">
        <v>3</v>
      </c>
      <c r="GI43" s="40">
        <f>SUM(GH43)*175</f>
        <v>525</v>
      </c>
      <c r="GJ43" s="41"/>
      <c r="GL43" s="319"/>
      <c r="GM43" s="320"/>
      <c r="GN43" s="316" t="s">
        <v>3</v>
      </c>
      <c r="GO43" s="316"/>
      <c r="GP43" s="39">
        <v>0.5</v>
      </c>
      <c r="GQ43" s="40">
        <f>SUM(GP43)*300</f>
        <v>150</v>
      </c>
      <c r="GR43" s="41"/>
      <c r="GT43" s="319"/>
      <c r="GU43" s="320"/>
      <c r="GV43" s="316" t="s">
        <v>3</v>
      </c>
      <c r="GW43" s="316"/>
      <c r="GX43" s="39">
        <v>1</v>
      </c>
      <c r="GY43" s="40">
        <f>SUM(GX43)*300</f>
        <v>300</v>
      </c>
      <c r="GZ43" s="41"/>
      <c r="HB43" s="319"/>
      <c r="HC43" s="320"/>
      <c r="HD43" s="316" t="s">
        <v>3</v>
      </c>
      <c r="HE43" s="316"/>
      <c r="HF43" s="39">
        <v>6</v>
      </c>
      <c r="HG43" s="40">
        <f>SUM(HF43)*175</f>
        <v>1050</v>
      </c>
      <c r="HH43" s="41"/>
      <c r="HJ43" s="382"/>
      <c r="HK43" s="382"/>
      <c r="HL43" s="383"/>
      <c r="HM43" s="383"/>
      <c r="HN43" s="96"/>
      <c r="HO43" s="124"/>
      <c r="HP43" s="125"/>
    </row>
    <row r="44" spans="1:224" ht="15" customHeight="1" x14ac:dyDescent="0.25"/>
  </sheetData>
  <mergeCells count="644">
    <mergeCell ref="AP3:AV3"/>
    <mergeCell ref="FV3:GB3"/>
    <mergeCell ref="AX3:BD3"/>
    <mergeCell ref="BF3:BL3"/>
    <mergeCell ref="EX3:FD3"/>
    <mergeCell ref="B3:H3"/>
    <mergeCell ref="J3:P3"/>
    <mergeCell ref="FF3:FL3"/>
    <mergeCell ref="R3:X3"/>
    <mergeCell ref="Z3:AF3"/>
    <mergeCell ref="HJ3:HP3"/>
    <mergeCell ref="DZ3:EF3"/>
    <mergeCell ref="EH3:EN3"/>
    <mergeCell ref="EP3:EV3"/>
    <mergeCell ref="EX4:EY5"/>
    <mergeCell ref="EZ4:FB5"/>
    <mergeCell ref="B4:C5"/>
    <mergeCell ref="D4:F5"/>
    <mergeCell ref="J4:K5"/>
    <mergeCell ref="L4:N5"/>
    <mergeCell ref="GL3:GR3"/>
    <mergeCell ref="GT3:GZ3"/>
    <mergeCell ref="HB3:HH3"/>
    <mergeCell ref="DB3:DH3"/>
    <mergeCell ref="DJ3:DP3"/>
    <mergeCell ref="DR3:DX3"/>
    <mergeCell ref="BN3:BT3"/>
    <mergeCell ref="BV3:CB3"/>
    <mergeCell ref="CD3:CJ3"/>
    <mergeCell ref="CL3:CR3"/>
    <mergeCell ref="CT3:CZ3"/>
    <mergeCell ref="GD3:GJ3"/>
    <mergeCell ref="AH3:AN3"/>
    <mergeCell ref="FN3:FT3"/>
    <mergeCell ref="FN4:FO5"/>
    <mergeCell ref="FP4:FR5"/>
    <mergeCell ref="AP4:AQ5"/>
    <mergeCell ref="AR4:AT5"/>
    <mergeCell ref="FF4:FG5"/>
    <mergeCell ref="FH4:FJ5"/>
    <mergeCell ref="R4:S5"/>
    <mergeCell ref="T4:V5"/>
    <mergeCell ref="Z4:AA5"/>
    <mergeCell ref="AB4:AD5"/>
    <mergeCell ref="HJ4:HK5"/>
    <mergeCell ref="HL4:HN5"/>
    <mergeCell ref="DZ4:EA5"/>
    <mergeCell ref="EB4:ED5"/>
    <mergeCell ref="EH4:EI5"/>
    <mergeCell ref="EJ4:EL5"/>
    <mergeCell ref="DB4:DC5"/>
    <mergeCell ref="DD4:DF5"/>
    <mergeCell ref="DJ4:DK5"/>
    <mergeCell ref="DL4:DN5"/>
    <mergeCell ref="DR4:DS5"/>
    <mergeCell ref="DT4:DV5"/>
    <mergeCell ref="GL4:GM5"/>
    <mergeCell ref="GN4:GP5"/>
    <mergeCell ref="GT4:GU5"/>
    <mergeCell ref="GV4:GX5"/>
    <mergeCell ref="HB4:HC5"/>
    <mergeCell ref="HD4:HF5"/>
    <mergeCell ref="GD4:GE5"/>
    <mergeCell ref="GF4:GH5"/>
    <mergeCell ref="FV4:FW5"/>
    <mergeCell ref="FX4:FZ5"/>
    <mergeCell ref="EP4:EQ5"/>
    <mergeCell ref="ER4:ET5"/>
    <mergeCell ref="EZ6:EZ7"/>
    <mergeCell ref="B6:C7"/>
    <mergeCell ref="D6:D7"/>
    <mergeCell ref="J6:K7"/>
    <mergeCell ref="L6:L7"/>
    <mergeCell ref="FF6:FG7"/>
    <mergeCell ref="CL4:CM5"/>
    <mergeCell ref="CN4:CP5"/>
    <mergeCell ref="CT4:CU5"/>
    <mergeCell ref="CV4:CX5"/>
    <mergeCell ref="BN4:BO5"/>
    <mergeCell ref="BP4:BR5"/>
    <mergeCell ref="BV4:BW5"/>
    <mergeCell ref="BX4:BZ5"/>
    <mergeCell ref="CD4:CE5"/>
    <mergeCell ref="CF4:CH5"/>
    <mergeCell ref="AX4:AY5"/>
    <mergeCell ref="AZ4:BB5"/>
    <mergeCell ref="BF4:BG5"/>
    <mergeCell ref="BH4:BJ5"/>
    <mergeCell ref="AH4:AI5"/>
    <mergeCell ref="AP6:AQ7"/>
    <mergeCell ref="AR6:AR7"/>
    <mergeCell ref="AJ4:AL5"/>
    <mergeCell ref="FV6:FW7"/>
    <mergeCell ref="FX6:FX7"/>
    <mergeCell ref="R6:S7"/>
    <mergeCell ref="T6:T7"/>
    <mergeCell ref="Z6:AA7"/>
    <mergeCell ref="AB6:AB7"/>
    <mergeCell ref="AH6:AI7"/>
    <mergeCell ref="AJ6:AJ7"/>
    <mergeCell ref="FH6:FH7"/>
    <mergeCell ref="BV6:BW7"/>
    <mergeCell ref="BX6:BX7"/>
    <mergeCell ref="CD6:CE7"/>
    <mergeCell ref="CF6:CF7"/>
    <mergeCell ref="CL6:CM7"/>
    <mergeCell ref="CN6:CN7"/>
    <mergeCell ref="AX6:AY7"/>
    <mergeCell ref="AZ6:AZ7"/>
    <mergeCell ref="BF6:BG7"/>
    <mergeCell ref="BH6:BH7"/>
    <mergeCell ref="BN6:BO7"/>
    <mergeCell ref="BP6:BP7"/>
    <mergeCell ref="DR6:DS7"/>
    <mergeCell ref="DT6:DT7"/>
    <mergeCell ref="EX6:EY7"/>
    <mergeCell ref="HJ6:HK7"/>
    <mergeCell ref="HL6:HL7"/>
    <mergeCell ref="GT6:GU7"/>
    <mergeCell ref="GV6:GV7"/>
    <mergeCell ref="HB6:HC7"/>
    <mergeCell ref="HD6:HD7"/>
    <mergeCell ref="DB6:DC7"/>
    <mergeCell ref="DD6:DD7"/>
    <mergeCell ref="CT6:CU7"/>
    <mergeCell ref="CV6:CV7"/>
    <mergeCell ref="GD6:GE7"/>
    <mergeCell ref="GF6:GF7"/>
    <mergeCell ref="GL6:GM7"/>
    <mergeCell ref="GN6:GN7"/>
    <mergeCell ref="FN6:FO7"/>
    <mergeCell ref="FP6:FP7"/>
    <mergeCell ref="DZ6:EA7"/>
    <mergeCell ref="EB6:EB7"/>
    <mergeCell ref="EH6:EI7"/>
    <mergeCell ref="EJ6:EJ7"/>
    <mergeCell ref="EP6:EQ7"/>
    <mergeCell ref="ER6:ER7"/>
    <mergeCell ref="DJ6:DK7"/>
    <mergeCell ref="DL6:DL7"/>
    <mergeCell ref="EH11:EN11"/>
    <mergeCell ref="EP11:EV11"/>
    <mergeCell ref="B12:C12"/>
    <mergeCell ref="D12:E12"/>
    <mergeCell ref="J12:K12"/>
    <mergeCell ref="L12:M12"/>
    <mergeCell ref="DB11:DH11"/>
    <mergeCell ref="DJ11:DP11"/>
    <mergeCell ref="DR11:DX11"/>
    <mergeCell ref="BN11:BT11"/>
    <mergeCell ref="BV11:CB11"/>
    <mergeCell ref="CD11:CJ11"/>
    <mergeCell ref="CL11:CR11"/>
    <mergeCell ref="CT11:CZ11"/>
    <mergeCell ref="AH11:AN11"/>
    <mergeCell ref="AP11:AV11"/>
    <mergeCell ref="AX11:BD11"/>
    <mergeCell ref="BF11:BL11"/>
    <mergeCell ref="B11:H11"/>
    <mergeCell ref="J11:P11"/>
    <mergeCell ref="R11:X11"/>
    <mergeCell ref="Z11:AF11"/>
    <mergeCell ref="AH12:AI12"/>
    <mergeCell ref="AJ12:AK12"/>
    <mergeCell ref="AP12:AQ12"/>
    <mergeCell ref="AR12:AS12"/>
    <mergeCell ref="R12:S12"/>
    <mergeCell ref="T12:U12"/>
    <mergeCell ref="Z12:AA12"/>
    <mergeCell ref="AB12:AC12"/>
    <mergeCell ref="DZ11:EF11"/>
    <mergeCell ref="BN12:BO12"/>
    <mergeCell ref="BP12:BQ12"/>
    <mergeCell ref="BV12:BW12"/>
    <mergeCell ref="BX12:BY12"/>
    <mergeCell ref="CD12:CE12"/>
    <mergeCell ref="CF12:CG12"/>
    <mergeCell ref="AX12:AY12"/>
    <mergeCell ref="AZ12:BA12"/>
    <mergeCell ref="BF12:BG12"/>
    <mergeCell ref="BH12:BI12"/>
    <mergeCell ref="P13:P19"/>
    <mergeCell ref="R13:S19"/>
    <mergeCell ref="T13:T19"/>
    <mergeCell ref="EP12:EQ12"/>
    <mergeCell ref="ER12:ES12"/>
    <mergeCell ref="B13:C19"/>
    <mergeCell ref="D13:D19"/>
    <mergeCell ref="H13:H19"/>
    <mergeCell ref="J13:K19"/>
    <mergeCell ref="L13:L19"/>
    <mergeCell ref="DZ12:EA12"/>
    <mergeCell ref="EB12:EC12"/>
    <mergeCell ref="EH12:EI12"/>
    <mergeCell ref="EJ12:EK12"/>
    <mergeCell ref="DB12:DC12"/>
    <mergeCell ref="DD12:DE12"/>
    <mergeCell ref="DJ12:DK12"/>
    <mergeCell ref="DL12:DM12"/>
    <mergeCell ref="DR12:DS12"/>
    <mergeCell ref="DT12:DU12"/>
    <mergeCell ref="CL12:CM12"/>
    <mergeCell ref="CN12:CO12"/>
    <mergeCell ref="CT12:CU12"/>
    <mergeCell ref="CV12:CW12"/>
    <mergeCell ref="AN13:AN19"/>
    <mergeCell ref="AP13:AQ19"/>
    <mergeCell ref="AR13:AR19"/>
    <mergeCell ref="X13:X19"/>
    <mergeCell ref="Z13:AA19"/>
    <mergeCell ref="AB13:AB19"/>
    <mergeCell ref="AF13:AF19"/>
    <mergeCell ref="AH13:AI19"/>
    <mergeCell ref="AJ13:AJ19"/>
    <mergeCell ref="BD13:BD19"/>
    <mergeCell ref="BF13:BG19"/>
    <mergeCell ref="BH13:BH19"/>
    <mergeCell ref="BL13:BL19"/>
    <mergeCell ref="BN13:BO19"/>
    <mergeCell ref="BP13:BP19"/>
    <mergeCell ref="AV13:AV19"/>
    <mergeCell ref="AX13:AY19"/>
    <mergeCell ref="AZ13:AZ19"/>
    <mergeCell ref="CZ13:CZ19"/>
    <mergeCell ref="CJ13:CJ19"/>
    <mergeCell ref="CL13:CM19"/>
    <mergeCell ref="CN13:CN19"/>
    <mergeCell ref="CR13:CR19"/>
    <mergeCell ref="CT13:CU19"/>
    <mergeCell ref="CV13:CV19"/>
    <mergeCell ref="BT13:BT19"/>
    <mergeCell ref="BV13:BW19"/>
    <mergeCell ref="BX13:BX19"/>
    <mergeCell ref="CB13:CB19"/>
    <mergeCell ref="CD13:CE19"/>
    <mergeCell ref="CF13:CF19"/>
    <mergeCell ref="J20:K26"/>
    <mergeCell ref="L20:L26"/>
    <mergeCell ref="P20:P26"/>
    <mergeCell ref="EN13:EN19"/>
    <mergeCell ref="EP13:EQ19"/>
    <mergeCell ref="ER13:ER19"/>
    <mergeCell ref="EV13:EV19"/>
    <mergeCell ref="H20:H26"/>
    <mergeCell ref="B20:C26"/>
    <mergeCell ref="D20:D26"/>
    <mergeCell ref="DZ13:EA19"/>
    <mergeCell ref="EB13:EB19"/>
    <mergeCell ref="EF13:EF19"/>
    <mergeCell ref="EH13:EI19"/>
    <mergeCell ref="EJ13:EJ19"/>
    <mergeCell ref="DP13:DP19"/>
    <mergeCell ref="DR13:DS19"/>
    <mergeCell ref="DT13:DT19"/>
    <mergeCell ref="DX13:DX19"/>
    <mergeCell ref="DB13:DC19"/>
    <mergeCell ref="DD13:DD19"/>
    <mergeCell ref="DH13:DH19"/>
    <mergeCell ref="DJ13:DK19"/>
    <mergeCell ref="DL13:DL19"/>
    <mergeCell ref="AP20:AQ26"/>
    <mergeCell ref="AR20:AR26"/>
    <mergeCell ref="AV20:AV26"/>
    <mergeCell ref="AH20:AI26"/>
    <mergeCell ref="AJ20:AJ26"/>
    <mergeCell ref="AN20:AN26"/>
    <mergeCell ref="R20:S26"/>
    <mergeCell ref="T20:T26"/>
    <mergeCell ref="X20:X26"/>
    <mergeCell ref="Z20:AA26"/>
    <mergeCell ref="AB20:AB26"/>
    <mergeCell ref="AF20:AF26"/>
    <mergeCell ref="BV20:BW26"/>
    <mergeCell ref="BX20:BX26"/>
    <mergeCell ref="CB20:CB26"/>
    <mergeCell ref="AX20:AY26"/>
    <mergeCell ref="AZ20:AZ26"/>
    <mergeCell ref="BD20:BD26"/>
    <mergeCell ref="BF20:BG26"/>
    <mergeCell ref="BH20:BH26"/>
    <mergeCell ref="BL20:BL26"/>
    <mergeCell ref="EP20:EQ26"/>
    <mergeCell ref="ER20:ER26"/>
    <mergeCell ref="EV20:EV26"/>
    <mergeCell ref="DZ20:EA26"/>
    <mergeCell ref="EB20:EB26"/>
    <mergeCell ref="EF20:EF26"/>
    <mergeCell ref="DJ20:DK26"/>
    <mergeCell ref="DL20:DL26"/>
    <mergeCell ref="DP20:DP26"/>
    <mergeCell ref="DR20:DS26"/>
    <mergeCell ref="DT20:DT26"/>
    <mergeCell ref="DX20:DX26"/>
    <mergeCell ref="J27:K33"/>
    <mergeCell ref="L27:L33"/>
    <mergeCell ref="P27:P33"/>
    <mergeCell ref="H27:H33"/>
    <mergeCell ref="B27:C33"/>
    <mergeCell ref="D27:D33"/>
    <mergeCell ref="EH20:EI26"/>
    <mergeCell ref="EJ20:EJ26"/>
    <mergeCell ref="EN20:EN26"/>
    <mergeCell ref="DB20:DC26"/>
    <mergeCell ref="DD20:DD26"/>
    <mergeCell ref="DH20:DH26"/>
    <mergeCell ref="CT20:CU26"/>
    <mergeCell ref="CV20:CV26"/>
    <mergeCell ref="CZ20:CZ26"/>
    <mergeCell ref="CD20:CE26"/>
    <mergeCell ref="CF20:CF26"/>
    <mergeCell ref="CJ20:CJ26"/>
    <mergeCell ref="CL20:CM26"/>
    <mergeCell ref="CN20:CN26"/>
    <mergeCell ref="CR20:CR26"/>
    <mergeCell ref="BN20:BO26"/>
    <mergeCell ref="BP20:BP26"/>
    <mergeCell ref="BT20:BT26"/>
    <mergeCell ref="AP27:AQ33"/>
    <mergeCell ref="AR27:AR33"/>
    <mergeCell ref="AV27:AV33"/>
    <mergeCell ref="AH27:AI33"/>
    <mergeCell ref="AJ27:AJ33"/>
    <mergeCell ref="AN27:AN33"/>
    <mergeCell ref="R27:S33"/>
    <mergeCell ref="T27:T33"/>
    <mergeCell ref="X27:X33"/>
    <mergeCell ref="Z27:AA33"/>
    <mergeCell ref="AB27:AB33"/>
    <mergeCell ref="AF27:AF33"/>
    <mergeCell ref="BV27:BW33"/>
    <mergeCell ref="BX27:BX33"/>
    <mergeCell ref="CB27:CB33"/>
    <mergeCell ref="AX27:AY33"/>
    <mergeCell ref="AZ27:AZ33"/>
    <mergeCell ref="BD27:BD33"/>
    <mergeCell ref="BF27:BG33"/>
    <mergeCell ref="BH27:BH33"/>
    <mergeCell ref="BL27:BL33"/>
    <mergeCell ref="EP27:EQ33"/>
    <mergeCell ref="ER27:ER33"/>
    <mergeCell ref="EV27:EV33"/>
    <mergeCell ref="DZ27:EA33"/>
    <mergeCell ref="EB27:EB33"/>
    <mergeCell ref="EF27:EF33"/>
    <mergeCell ref="DJ27:DK33"/>
    <mergeCell ref="DL27:DL33"/>
    <mergeCell ref="DP27:DP33"/>
    <mergeCell ref="DR27:DS33"/>
    <mergeCell ref="DT27:DT33"/>
    <mergeCell ref="DX27:DX33"/>
    <mergeCell ref="J34:K40"/>
    <mergeCell ref="L34:L40"/>
    <mergeCell ref="P34:P40"/>
    <mergeCell ref="H34:H40"/>
    <mergeCell ref="B34:C40"/>
    <mergeCell ref="D34:D40"/>
    <mergeCell ref="EH27:EI33"/>
    <mergeCell ref="EJ27:EJ33"/>
    <mergeCell ref="EN27:EN33"/>
    <mergeCell ref="DB27:DC33"/>
    <mergeCell ref="DD27:DD33"/>
    <mergeCell ref="DH27:DH33"/>
    <mergeCell ref="CT27:CU33"/>
    <mergeCell ref="CV27:CV33"/>
    <mergeCell ref="CZ27:CZ33"/>
    <mergeCell ref="CD27:CE33"/>
    <mergeCell ref="CF27:CF33"/>
    <mergeCell ref="CJ27:CJ33"/>
    <mergeCell ref="CL27:CM33"/>
    <mergeCell ref="CN27:CN33"/>
    <mergeCell ref="CR27:CR33"/>
    <mergeCell ref="BN27:BO33"/>
    <mergeCell ref="BP27:BP33"/>
    <mergeCell ref="BT27:BT33"/>
    <mergeCell ref="AP34:AQ40"/>
    <mergeCell ref="AR34:AR40"/>
    <mergeCell ref="AV34:AV40"/>
    <mergeCell ref="AH34:AI40"/>
    <mergeCell ref="AJ34:AJ40"/>
    <mergeCell ref="AN34:AN40"/>
    <mergeCell ref="R34:S40"/>
    <mergeCell ref="T34:T40"/>
    <mergeCell ref="X34:X40"/>
    <mergeCell ref="Z34:AA40"/>
    <mergeCell ref="AB34:AB40"/>
    <mergeCell ref="AF34:AF40"/>
    <mergeCell ref="BV34:BW40"/>
    <mergeCell ref="BX34:BX40"/>
    <mergeCell ref="CB34:CB40"/>
    <mergeCell ref="AX34:AY40"/>
    <mergeCell ref="AZ34:AZ40"/>
    <mergeCell ref="BD34:BD40"/>
    <mergeCell ref="BF34:BG40"/>
    <mergeCell ref="BH34:BH40"/>
    <mergeCell ref="BL34:BL40"/>
    <mergeCell ref="EJ34:EJ40"/>
    <mergeCell ref="EN34:EN40"/>
    <mergeCell ref="EP34:EQ40"/>
    <mergeCell ref="ER34:ER40"/>
    <mergeCell ref="EV34:EV40"/>
    <mergeCell ref="DZ34:EA40"/>
    <mergeCell ref="EB34:EB40"/>
    <mergeCell ref="EF34:EF40"/>
    <mergeCell ref="DJ34:DK40"/>
    <mergeCell ref="DL34:DL40"/>
    <mergeCell ref="DP34:DP40"/>
    <mergeCell ref="DR34:DS40"/>
    <mergeCell ref="DT34:DT40"/>
    <mergeCell ref="DX34:DX40"/>
    <mergeCell ref="R42:S43"/>
    <mergeCell ref="T42:U42"/>
    <mergeCell ref="Z42:AA43"/>
    <mergeCell ref="AB42:AC42"/>
    <mergeCell ref="B42:C43"/>
    <mergeCell ref="D42:E42"/>
    <mergeCell ref="J42:K43"/>
    <mergeCell ref="L42:M42"/>
    <mergeCell ref="EH34:EI40"/>
    <mergeCell ref="DB34:DC40"/>
    <mergeCell ref="DD34:DD40"/>
    <mergeCell ref="DH34:DH40"/>
    <mergeCell ref="CT34:CU40"/>
    <mergeCell ref="CV34:CV40"/>
    <mergeCell ref="CZ34:CZ40"/>
    <mergeCell ref="CD34:CE40"/>
    <mergeCell ref="CF34:CF40"/>
    <mergeCell ref="CJ34:CJ40"/>
    <mergeCell ref="CL34:CM40"/>
    <mergeCell ref="CN34:CN40"/>
    <mergeCell ref="CR34:CR40"/>
    <mergeCell ref="BN34:BO40"/>
    <mergeCell ref="BP34:BP40"/>
    <mergeCell ref="BT34:BT40"/>
    <mergeCell ref="AX42:AY43"/>
    <mergeCell ref="AZ42:BA42"/>
    <mergeCell ref="BF42:BG43"/>
    <mergeCell ref="BH42:BI42"/>
    <mergeCell ref="AZ43:BA43"/>
    <mergeCell ref="BH43:BI43"/>
    <mergeCell ref="AH42:AI43"/>
    <mergeCell ref="AJ42:AK42"/>
    <mergeCell ref="AP42:AQ43"/>
    <mergeCell ref="AR42:AS42"/>
    <mergeCell ref="AR43:AS43"/>
    <mergeCell ref="CT42:CU43"/>
    <mergeCell ref="CV42:CW42"/>
    <mergeCell ref="CN43:CO43"/>
    <mergeCell ref="CV43:CW43"/>
    <mergeCell ref="BN42:BO43"/>
    <mergeCell ref="BP42:BQ42"/>
    <mergeCell ref="BV42:BW43"/>
    <mergeCell ref="BX42:BY42"/>
    <mergeCell ref="CD42:CE43"/>
    <mergeCell ref="CF42:CG42"/>
    <mergeCell ref="BP43:BQ43"/>
    <mergeCell ref="BX43:BY43"/>
    <mergeCell ref="CF43:CG43"/>
    <mergeCell ref="EP42:EQ43"/>
    <mergeCell ref="ER42:ES42"/>
    <mergeCell ref="D43:E43"/>
    <mergeCell ref="L43:M43"/>
    <mergeCell ref="T43:U43"/>
    <mergeCell ref="AB43:AC43"/>
    <mergeCell ref="AJ43:AK43"/>
    <mergeCell ref="DZ42:EA43"/>
    <mergeCell ref="EB42:EC42"/>
    <mergeCell ref="EH42:EI43"/>
    <mergeCell ref="EJ42:EK42"/>
    <mergeCell ref="EB43:EC43"/>
    <mergeCell ref="EJ43:EK43"/>
    <mergeCell ref="DB42:DC43"/>
    <mergeCell ref="DD42:DE42"/>
    <mergeCell ref="DJ42:DK43"/>
    <mergeCell ref="DL42:DM42"/>
    <mergeCell ref="DR42:DS43"/>
    <mergeCell ref="DT42:DU42"/>
    <mergeCell ref="DD43:DE43"/>
    <mergeCell ref="DL43:DM43"/>
    <mergeCell ref="DT43:DU43"/>
    <mergeCell ref="CL42:CM43"/>
    <mergeCell ref="CN42:CO42"/>
    <mergeCell ref="ER43:ES43"/>
    <mergeCell ref="EX11:FD11"/>
    <mergeCell ref="EX12:EY12"/>
    <mergeCell ref="EZ12:FA12"/>
    <mergeCell ref="EX13:EY19"/>
    <mergeCell ref="EZ13:EZ19"/>
    <mergeCell ref="FD13:FD19"/>
    <mergeCell ref="EX20:EY26"/>
    <mergeCell ref="EZ20:EZ26"/>
    <mergeCell ref="FD20:FD26"/>
    <mergeCell ref="EX42:EY43"/>
    <mergeCell ref="EZ42:FA42"/>
    <mergeCell ref="EZ43:FA43"/>
    <mergeCell ref="EX34:EY40"/>
    <mergeCell ref="EZ34:EZ40"/>
    <mergeCell ref="FD34:FD40"/>
    <mergeCell ref="FV13:FW19"/>
    <mergeCell ref="FX13:FX19"/>
    <mergeCell ref="GB13:GB19"/>
    <mergeCell ref="EX27:EY33"/>
    <mergeCell ref="EZ27:EZ33"/>
    <mergeCell ref="FD27:FD33"/>
    <mergeCell ref="FF13:FG19"/>
    <mergeCell ref="FH13:FH19"/>
    <mergeCell ref="FL13:FL19"/>
    <mergeCell ref="FN13:FO19"/>
    <mergeCell ref="FP13:FP19"/>
    <mergeCell ref="FT13:FT19"/>
    <mergeCell ref="FF27:FG33"/>
    <mergeCell ref="FH27:FH33"/>
    <mergeCell ref="FL27:FL33"/>
    <mergeCell ref="FN27:FO33"/>
    <mergeCell ref="FP27:FP33"/>
    <mergeCell ref="FT27:FT33"/>
    <mergeCell ref="FV27:FW33"/>
    <mergeCell ref="GD11:GJ11"/>
    <mergeCell ref="GL11:GR11"/>
    <mergeCell ref="GT11:GZ11"/>
    <mergeCell ref="HB11:HH11"/>
    <mergeCell ref="HJ11:HP11"/>
    <mergeCell ref="FF12:FG12"/>
    <mergeCell ref="FH12:FI12"/>
    <mergeCell ref="FN12:FO12"/>
    <mergeCell ref="FP12:FQ12"/>
    <mergeCell ref="FV12:FW12"/>
    <mergeCell ref="HB12:HC12"/>
    <mergeCell ref="HD12:HE12"/>
    <mergeCell ref="HJ12:HK12"/>
    <mergeCell ref="HL12:HM12"/>
    <mergeCell ref="GD12:GE12"/>
    <mergeCell ref="GF12:GG12"/>
    <mergeCell ref="GL12:GM12"/>
    <mergeCell ref="GN12:GO12"/>
    <mergeCell ref="GT12:GU12"/>
    <mergeCell ref="GV12:GW12"/>
    <mergeCell ref="FF11:FL11"/>
    <mergeCell ref="FN11:FT11"/>
    <mergeCell ref="FV11:GB11"/>
    <mergeCell ref="FX12:FY12"/>
    <mergeCell ref="HJ13:HK19"/>
    <mergeCell ref="HL13:HL19"/>
    <mergeCell ref="HP13:HP19"/>
    <mergeCell ref="FF20:FG26"/>
    <mergeCell ref="FH20:FH26"/>
    <mergeCell ref="FL20:FL26"/>
    <mergeCell ref="FN20:FO26"/>
    <mergeCell ref="FP20:FP26"/>
    <mergeCell ref="FT20:FT26"/>
    <mergeCell ref="FV20:FW26"/>
    <mergeCell ref="GT13:GU19"/>
    <mergeCell ref="GV13:GV19"/>
    <mergeCell ref="GZ13:GZ19"/>
    <mergeCell ref="HB13:HC19"/>
    <mergeCell ref="HD13:HD19"/>
    <mergeCell ref="HH13:HH19"/>
    <mergeCell ref="GD13:GE19"/>
    <mergeCell ref="GF13:GF19"/>
    <mergeCell ref="GJ13:GJ19"/>
    <mergeCell ref="GL13:GM19"/>
    <mergeCell ref="GN13:GN19"/>
    <mergeCell ref="GR13:GR19"/>
    <mergeCell ref="GN20:GN26"/>
    <mergeCell ref="GR20:GR26"/>
    <mergeCell ref="GT20:GU26"/>
    <mergeCell ref="GV20:GV26"/>
    <mergeCell ref="FX20:FX26"/>
    <mergeCell ref="GB20:GB26"/>
    <mergeCell ref="GD20:GE26"/>
    <mergeCell ref="GF20:GF26"/>
    <mergeCell ref="GJ20:GJ26"/>
    <mergeCell ref="GL20:GM26"/>
    <mergeCell ref="FX27:FX33"/>
    <mergeCell ref="GB27:GB33"/>
    <mergeCell ref="GD27:GE33"/>
    <mergeCell ref="GF27:GF33"/>
    <mergeCell ref="GL27:GM33"/>
    <mergeCell ref="GN27:GN33"/>
    <mergeCell ref="GR27:GR33"/>
    <mergeCell ref="GT27:GU33"/>
    <mergeCell ref="GV27:GV33"/>
    <mergeCell ref="HD20:HD26"/>
    <mergeCell ref="HH20:HH26"/>
    <mergeCell ref="HJ20:HK26"/>
    <mergeCell ref="HL20:HL26"/>
    <mergeCell ref="HP20:HP26"/>
    <mergeCell ref="GZ20:GZ26"/>
    <mergeCell ref="HB20:HC26"/>
    <mergeCell ref="HP27:HP33"/>
    <mergeCell ref="FF34:FG40"/>
    <mergeCell ref="FH34:FH40"/>
    <mergeCell ref="FL34:FL40"/>
    <mergeCell ref="FN34:FO40"/>
    <mergeCell ref="FP34:FP40"/>
    <mergeCell ref="FT34:FT40"/>
    <mergeCell ref="FV34:FW40"/>
    <mergeCell ref="FX34:FX40"/>
    <mergeCell ref="GB34:GB40"/>
    <mergeCell ref="GZ27:GZ33"/>
    <mergeCell ref="HB27:HC33"/>
    <mergeCell ref="HD27:HD33"/>
    <mergeCell ref="HH27:HH33"/>
    <mergeCell ref="HJ27:HK33"/>
    <mergeCell ref="HL27:HL33"/>
    <mergeCell ref="GJ27:GJ33"/>
    <mergeCell ref="HJ34:HK40"/>
    <mergeCell ref="HL34:HL40"/>
    <mergeCell ref="HP34:HP40"/>
    <mergeCell ref="FF42:FG43"/>
    <mergeCell ref="FH42:FI42"/>
    <mergeCell ref="FN42:FO43"/>
    <mergeCell ref="FP42:FQ42"/>
    <mergeCell ref="FV42:FW43"/>
    <mergeCell ref="FX42:FY42"/>
    <mergeCell ref="GD42:GE43"/>
    <mergeCell ref="GT34:GU40"/>
    <mergeCell ref="GV34:GV40"/>
    <mergeCell ref="GZ34:GZ40"/>
    <mergeCell ref="HB34:HC40"/>
    <mergeCell ref="HD34:HD40"/>
    <mergeCell ref="HH34:HH40"/>
    <mergeCell ref="GD34:GE40"/>
    <mergeCell ref="GF34:GF40"/>
    <mergeCell ref="GJ34:GJ40"/>
    <mergeCell ref="GL34:GM40"/>
    <mergeCell ref="GN34:GN40"/>
    <mergeCell ref="GR34:GR40"/>
    <mergeCell ref="HL43:HM43"/>
    <mergeCell ref="HD42:HE42"/>
    <mergeCell ref="HJ42:HK43"/>
    <mergeCell ref="HL42:HM42"/>
    <mergeCell ref="FH43:FI43"/>
    <mergeCell ref="FP43:FQ43"/>
    <mergeCell ref="FX43:FY43"/>
    <mergeCell ref="GF43:GG43"/>
    <mergeCell ref="GN43:GO43"/>
    <mergeCell ref="GV43:GW43"/>
    <mergeCell ref="HD43:HE43"/>
    <mergeCell ref="GF42:GG42"/>
    <mergeCell ref="GL42:GM43"/>
    <mergeCell ref="GN42:GO42"/>
    <mergeCell ref="GT42:GU43"/>
    <mergeCell ref="GV42:GW42"/>
    <mergeCell ref="HB42:H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49"/>
  <sheetViews>
    <sheetView zoomScale="90" zoomScaleNormal="90" workbookViewId="0">
      <selection activeCell="N49" sqref="N49"/>
    </sheetView>
  </sheetViews>
  <sheetFormatPr defaultRowHeight="15" x14ac:dyDescent="0.25"/>
  <cols>
    <col min="2" max="5" width="5.42578125" customWidth="1"/>
    <col min="6" max="6" width="10.85546875" style="2" customWidth="1"/>
    <col min="7" max="8" width="10.7109375" customWidth="1"/>
    <col min="9" max="13" width="5.42578125" customWidth="1"/>
    <col min="14" max="15" width="10.85546875" customWidth="1"/>
    <col min="16" max="16" width="10.7109375" customWidth="1"/>
    <col min="17" max="17" width="5.42578125" customWidth="1"/>
    <col min="18" max="18" width="10.85546875" customWidth="1"/>
    <col min="19" max="20" width="5.42578125" customWidth="1"/>
    <col min="21" max="23" width="10.85546875" customWidth="1"/>
  </cols>
  <sheetData>
    <row r="1" spans="2:23" x14ac:dyDescent="0.25">
      <c r="B1" s="4" t="s">
        <v>33</v>
      </c>
    </row>
    <row r="2" spans="2:23" ht="15.75" thickBot="1" x14ac:dyDescent="0.3">
      <c r="B2" s="57" t="s">
        <v>41</v>
      </c>
      <c r="R2" s="86"/>
      <c r="S2" s="86"/>
      <c r="T2" s="86"/>
      <c r="U2" s="86"/>
      <c r="V2" s="86"/>
      <c r="W2" s="86"/>
    </row>
    <row r="3" spans="2:23" ht="31.5" customHeight="1" x14ac:dyDescent="0.25">
      <c r="B3" s="301" t="s">
        <v>37</v>
      </c>
      <c r="C3" s="302"/>
      <c r="D3" s="302"/>
      <c r="E3" s="302"/>
      <c r="F3" s="302"/>
      <c r="G3" s="302"/>
      <c r="H3" s="303"/>
      <c r="J3" s="301" t="s">
        <v>36</v>
      </c>
      <c r="K3" s="302"/>
      <c r="L3" s="302"/>
      <c r="M3" s="302"/>
      <c r="N3" s="302"/>
      <c r="O3" s="302"/>
      <c r="P3" s="303"/>
      <c r="R3" s="92"/>
      <c r="S3" s="92"/>
      <c r="T3" s="92"/>
      <c r="U3" s="92"/>
      <c r="V3" s="92"/>
      <c r="W3" s="92"/>
    </row>
    <row r="4" spans="2:23" ht="15.75" thickBot="1" x14ac:dyDescent="0.3">
      <c r="B4" s="304" t="s">
        <v>25</v>
      </c>
      <c r="C4" s="305"/>
      <c r="D4" s="305"/>
      <c r="E4" s="305"/>
      <c r="F4" s="305"/>
      <c r="G4" s="305"/>
      <c r="H4" s="306"/>
      <c r="J4" s="304" t="s">
        <v>24</v>
      </c>
      <c r="K4" s="305"/>
      <c r="L4" s="305"/>
      <c r="M4" s="305"/>
      <c r="N4" s="305"/>
      <c r="O4" s="305"/>
      <c r="P4" s="306"/>
      <c r="R4" s="87"/>
      <c r="S4" s="87"/>
      <c r="T4" s="87"/>
      <c r="U4" s="87"/>
      <c r="V4" s="87"/>
      <c r="W4" s="87"/>
    </row>
    <row r="5" spans="2:23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297" t="s">
        <v>11</v>
      </c>
      <c r="K5" s="307"/>
      <c r="L5" s="297" t="s">
        <v>0</v>
      </c>
      <c r="M5" s="298"/>
      <c r="N5" s="307"/>
      <c r="O5" s="309" t="s">
        <v>13</v>
      </c>
      <c r="P5" s="310"/>
      <c r="R5" s="93"/>
      <c r="S5" s="93"/>
      <c r="T5" s="93"/>
      <c r="U5" s="93"/>
      <c r="V5" s="87"/>
      <c r="W5" s="87"/>
    </row>
    <row r="6" spans="2:23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299"/>
      <c r="K6" s="308"/>
      <c r="L6" s="299"/>
      <c r="M6" s="300"/>
      <c r="N6" s="308"/>
      <c r="O6" s="49" t="s">
        <v>14</v>
      </c>
      <c r="P6" s="6" t="s">
        <v>15</v>
      </c>
      <c r="R6" s="93"/>
      <c r="S6" s="93"/>
      <c r="T6" s="93"/>
      <c r="U6" s="93"/>
      <c r="V6" s="88"/>
      <c r="W6" s="88"/>
    </row>
    <row r="7" spans="2:23" ht="24" customHeight="1" x14ac:dyDescent="0.25">
      <c r="B7" s="285" t="s">
        <v>26</v>
      </c>
      <c r="C7" s="286"/>
      <c r="D7" s="289" t="s">
        <v>2</v>
      </c>
      <c r="E7" s="50" t="s">
        <v>1</v>
      </c>
      <c r="F7" s="55"/>
      <c r="G7" s="51" t="s">
        <v>35</v>
      </c>
      <c r="H7" s="5">
        <v>0</v>
      </c>
      <c r="J7" s="263" t="s">
        <v>26</v>
      </c>
      <c r="K7" s="264"/>
      <c r="L7" s="278" t="s">
        <v>2</v>
      </c>
      <c r="M7" s="50" t="s">
        <v>1</v>
      </c>
      <c r="N7" s="53"/>
      <c r="O7" s="51" t="s">
        <v>38</v>
      </c>
      <c r="P7" s="5">
        <v>23050</v>
      </c>
      <c r="R7" s="94"/>
      <c r="S7" s="95"/>
      <c r="T7" s="89"/>
      <c r="U7" s="86"/>
      <c r="V7" s="90"/>
      <c r="W7" s="91"/>
    </row>
    <row r="8" spans="2:23" ht="24" customHeight="1" thickBot="1" x14ac:dyDescent="0.3">
      <c r="B8" s="287"/>
      <c r="C8" s="288"/>
      <c r="D8" s="290"/>
      <c r="E8" s="54" t="s">
        <v>3</v>
      </c>
      <c r="F8" s="56"/>
      <c r="G8" s="52" t="s">
        <v>35</v>
      </c>
      <c r="H8" s="3">
        <v>0</v>
      </c>
      <c r="J8" s="265"/>
      <c r="K8" s="266"/>
      <c r="L8" s="279"/>
      <c r="M8" s="54" t="s">
        <v>3</v>
      </c>
      <c r="N8" s="7"/>
      <c r="O8" s="52" t="s">
        <v>39</v>
      </c>
      <c r="P8" s="3">
        <v>44400</v>
      </c>
      <c r="R8" s="94"/>
      <c r="S8" s="95"/>
      <c r="T8" s="89"/>
      <c r="U8" s="86"/>
      <c r="V8" s="90"/>
      <c r="W8" s="91"/>
    </row>
    <row r="10" spans="2:23" x14ac:dyDescent="0.25">
      <c r="B10" s="4" t="s">
        <v>34</v>
      </c>
    </row>
    <row r="11" spans="2:23" ht="15.75" thickBot="1" x14ac:dyDescent="0.3">
      <c r="B11" s="11" t="s">
        <v>42</v>
      </c>
    </row>
    <row r="12" spans="2:23" x14ac:dyDescent="0.25">
      <c r="B12" s="267" t="s">
        <v>16</v>
      </c>
      <c r="C12" s="268"/>
      <c r="D12" s="268"/>
      <c r="E12" s="268"/>
      <c r="F12" s="268"/>
      <c r="G12" s="268"/>
      <c r="H12" s="269"/>
      <c r="I12" s="12"/>
      <c r="J12" s="267" t="s">
        <v>22</v>
      </c>
      <c r="K12" s="268"/>
      <c r="L12" s="268"/>
      <c r="M12" s="268"/>
      <c r="N12" s="268"/>
      <c r="O12" s="268"/>
      <c r="P12" s="269"/>
      <c r="Q12" s="13"/>
      <c r="R12" s="267" t="s">
        <v>17</v>
      </c>
      <c r="S12" s="268"/>
      <c r="T12" s="268"/>
      <c r="U12" s="268"/>
      <c r="V12" s="268"/>
      <c r="W12" s="269"/>
    </row>
    <row r="13" spans="2:23" ht="15.75" thickBot="1" x14ac:dyDescent="0.3">
      <c r="B13" s="293" t="s">
        <v>18</v>
      </c>
      <c r="C13" s="294"/>
      <c r="D13" s="294"/>
      <c r="E13" s="294"/>
      <c r="F13" s="294"/>
      <c r="G13" s="294"/>
      <c r="H13" s="295"/>
      <c r="I13" s="12"/>
      <c r="J13" s="270" t="s">
        <v>20</v>
      </c>
      <c r="K13" s="271"/>
      <c r="L13" s="271"/>
      <c r="M13" s="271"/>
      <c r="N13" s="271"/>
      <c r="O13" s="271"/>
      <c r="P13" s="272"/>
      <c r="Q13" s="13"/>
      <c r="R13" s="270" t="s">
        <v>30</v>
      </c>
      <c r="S13" s="271"/>
      <c r="T13" s="271"/>
      <c r="U13" s="271"/>
      <c r="V13" s="271"/>
      <c r="W13" s="272"/>
    </row>
    <row r="14" spans="2:23" s="1" customFormat="1" ht="67.5" customHeight="1" thickBot="1" x14ac:dyDescent="0.3">
      <c r="B14" s="291" t="s">
        <v>0</v>
      </c>
      <c r="C14" s="296"/>
      <c r="D14" s="280" t="s">
        <v>11</v>
      </c>
      <c r="E14" s="292"/>
      <c r="F14" s="42" t="s">
        <v>23</v>
      </c>
      <c r="G14" s="42" t="s">
        <v>10</v>
      </c>
      <c r="H14" s="43" t="s">
        <v>12</v>
      </c>
      <c r="I14" s="44"/>
      <c r="J14" s="291" t="s">
        <v>0</v>
      </c>
      <c r="K14" s="296"/>
      <c r="L14" s="280" t="s">
        <v>11</v>
      </c>
      <c r="M14" s="281"/>
      <c r="N14" s="42" t="s">
        <v>23</v>
      </c>
      <c r="O14" s="45" t="s">
        <v>10</v>
      </c>
      <c r="P14" s="46" t="s">
        <v>12</v>
      </c>
      <c r="Q14" s="44"/>
      <c r="R14" s="47" t="s">
        <v>0</v>
      </c>
      <c r="S14" s="291" t="s">
        <v>11</v>
      </c>
      <c r="T14" s="292"/>
      <c r="U14" s="42" t="s">
        <v>23</v>
      </c>
      <c r="V14" s="48" t="s">
        <v>10</v>
      </c>
      <c r="W14" s="46" t="s">
        <v>12</v>
      </c>
    </row>
    <row r="15" spans="2:23" ht="15" customHeight="1" x14ac:dyDescent="0.25">
      <c r="B15" s="277" t="s">
        <v>2</v>
      </c>
      <c r="C15" s="312"/>
      <c r="D15" s="274" t="s">
        <v>27</v>
      </c>
      <c r="E15" s="15" t="s">
        <v>4</v>
      </c>
      <c r="F15" s="16">
        <v>4.5</v>
      </c>
      <c r="G15" s="17">
        <v>22.5</v>
      </c>
      <c r="H15" s="283" t="s">
        <v>19</v>
      </c>
      <c r="I15" s="13"/>
      <c r="J15" s="277" t="s">
        <v>2</v>
      </c>
      <c r="K15" s="312"/>
      <c r="L15" s="274" t="s">
        <v>27</v>
      </c>
      <c r="M15" s="15" t="s">
        <v>4</v>
      </c>
      <c r="N15" s="18">
        <v>196</v>
      </c>
      <c r="O15" s="19">
        <v>980</v>
      </c>
      <c r="P15" s="283" t="s">
        <v>21</v>
      </c>
      <c r="Q15" s="13"/>
      <c r="R15" s="276" t="s">
        <v>9</v>
      </c>
      <c r="S15" s="274" t="s">
        <v>27</v>
      </c>
      <c r="T15" s="15" t="s">
        <v>4</v>
      </c>
      <c r="U15" s="18">
        <v>0</v>
      </c>
      <c r="V15" s="20">
        <v>0</v>
      </c>
      <c r="W15" s="282" t="s">
        <v>31</v>
      </c>
    </row>
    <row r="16" spans="2:23" ht="15" customHeight="1" x14ac:dyDescent="0.25">
      <c r="B16" s="277"/>
      <c r="C16" s="312"/>
      <c r="D16" s="274"/>
      <c r="E16" s="21" t="s">
        <v>5</v>
      </c>
      <c r="F16" s="22">
        <v>4.5</v>
      </c>
      <c r="G16" s="23">
        <v>22.5</v>
      </c>
      <c r="H16" s="283"/>
      <c r="I16" s="13"/>
      <c r="J16" s="277"/>
      <c r="K16" s="312"/>
      <c r="L16" s="274"/>
      <c r="M16" s="21" t="s">
        <v>5</v>
      </c>
      <c r="N16" s="24">
        <v>196</v>
      </c>
      <c r="O16" s="25">
        <v>980</v>
      </c>
      <c r="P16" s="283"/>
      <c r="Q16" s="13"/>
      <c r="R16" s="277"/>
      <c r="S16" s="274"/>
      <c r="T16" s="21" t="s">
        <v>5</v>
      </c>
      <c r="U16" s="24">
        <v>0</v>
      </c>
      <c r="V16" s="26">
        <v>0</v>
      </c>
      <c r="W16" s="283"/>
    </row>
    <row r="17" spans="2:23" ht="15" customHeight="1" x14ac:dyDescent="0.25">
      <c r="B17" s="277"/>
      <c r="C17" s="312"/>
      <c r="D17" s="274"/>
      <c r="E17" s="21" t="s">
        <v>6</v>
      </c>
      <c r="F17" s="22">
        <v>0</v>
      </c>
      <c r="G17" s="25">
        <v>0</v>
      </c>
      <c r="H17" s="283"/>
      <c r="I17" s="13"/>
      <c r="J17" s="277"/>
      <c r="K17" s="312"/>
      <c r="L17" s="274"/>
      <c r="M17" s="21" t="s">
        <v>6</v>
      </c>
      <c r="N17" s="24">
        <v>196</v>
      </c>
      <c r="O17" s="25">
        <v>980</v>
      </c>
      <c r="P17" s="283"/>
      <c r="Q17" s="13"/>
      <c r="R17" s="277"/>
      <c r="S17" s="274"/>
      <c r="T17" s="21" t="s">
        <v>6</v>
      </c>
      <c r="U17" s="24">
        <v>0</v>
      </c>
      <c r="V17" s="26">
        <v>0</v>
      </c>
      <c r="W17" s="283"/>
    </row>
    <row r="18" spans="2:23" ht="15" customHeight="1" x14ac:dyDescent="0.25">
      <c r="B18" s="277"/>
      <c r="C18" s="312"/>
      <c r="D18" s="274"/>
      <c r="E18" s="21" t="s">
        <v>5</v>
      </c>
      <c r="F18" s="22">
        <v>0</v>
      </c>
      <c r="G18" s="25">
        <v>0</v>
      </c>
      <c r="H18" s="283"/>
      <c r="I18" s="13"/>
      <c r="J18" s="277"/>
      <c r="K18" s="312"/>
      <c r="L18" s="274"/>
      <c r="M18" s="21" t="s">
        <v>5</v>
      </c>
      <c r="N18" s="24">
        <v>196</v>
      </c>
      <c r="O18" s="25">
        <v>980</v>
      </c>
      <c r="P18" s="283"/>
      <c r="Q18" s="13"/>
      <c r="R18" s="277"/>
      <c r="S18" s="274"/>
      <c r="T18" s="21" t="s">
        <v>5</v>
      </c>
      <c r="U18" s="24">
        <v>0</v>
      </c>
      <c r="V18" s="26">
        <v>0</v>
      </c>
      <c r="W18" s="283"/>
    </row>
    <row r="19" spans="2:23" ht="15" customHeight="1" x14ac:dyDescent="0.25">
      <c r="B19" s="277"/>
      <c r="C19" s="312"/>
      <c r="D19" s="274"/>
      <c r="E19" s="21" t="s">
        <v>7</v>
      </c>
      <c r="F19" s="22">
        <v>0</v>
      </c>
      <c r="G19" s="25">
        <v>0</v>
      </c>
      <c r="H19" s="283"/>
      <c r="I19" s="13"/>
      <c r="J19" s="277"/>
      <c r="K19" s="312"/>
      <c r="L19" s="274"/>
      <c r="M19" s="21" t="s">
        <v>7</v>
      </c>
      <c r="N19" s="24">
        <v>196</v>
      </c>
      <c r="O19" s="25">
        <v>980</v>
      </c>
      <c r="P19" s="283"/>
      <c r="Q19" s="13"/>
      <c r="R19" s="277"/>
      <c r="S19" s="274"/>
      <c r="T19" s="21" t="s">
        <v>7</v>
      </c>
      <c r="U19" s="24">
        <v>0</v>
      </c>
      <c r="V19" s="26">
        <v>0</v>
      </c>
      <c r="W19" s="283"/>
    </row>
    <row r="20" spans="2:23" ht="15" customHeight="1" x14ac:dyDescent="0.25">
      <c r="B20" s="277"/>
      <c r="C20" s="312"/>
      <c r="D20" s="274"/>
      <c r="E20" s="27" t="s">
        <v>8</v>
      </c>
      <c r="F20" s="22">
        <v>0</v>
      </c>
      <c r="G20" s="25">
        <v>0</v>
      </c>
      <c r="H20" s="283"/>
      <c r="I20" s="13"/>
      <c r="J20" s="277"/>
      <c r="K20" s="312"/>
      <c r="L20" s="274"/>
      <c r="M20" s="27" t="s">
        <v>8</v>
      </c>
      <c r="N20" s="24">
        <v>0</v>
      </c>
      <c r="O20" s="25">
        <v>0</v>
      </c>
      <c r="P20" s="283"/>
      <c r="Q20" s="13"/>
      <c r="R20" s="277"/>
      <c r="S20" s="274"/>
      <c r="T20" s="21" t="s">
        <v>8</v>
      </c>
      <c r="U20" s="24">
        <v>0</v>
      </c>
      <c r="V20" s="26">
        <v>0</v>
      </c>
      <c r="W20" s="283"/>
    </row>
    <row r="21" spans="2:23" ht="15" customHeight="1" thickBot="1" x14ac:dyDescent="0.3">
      <c r="B21" s="313"/>
      <c r="C21" s="314"/>
      <c r="D21" s="275"/>
      <c r="E21" s="15" t="s">
        <v>8</v>
      </c>
      <c r="F21" s="28">
        <v>0</v>
      </c>
      <c r="G21" s="29">
        <v>0</v>
      </c>
      <c r="H21" s="284"/>
      <c r="I21" s="13"/>
      <c r="J21" s="313"/>
      <c r="K21" s="314"/>
      <c r="L21" s="275"/>
      <c r="M21" s="15" t="s">
        <v>8</v>
      </c>
      <c r="N21" s="24">
        <v>0</v>
      </c>
      <c r="O21" s="25">
        <v>0</v>
      </c>
      <c r="P21" s="284"/>
      <c r="Q21" s="13"/>
      <c r="R21" s="277"/>
      <c r="S21" s="275"/>
      <c r="T21" s="15" t="s">
        <v>8</v>
      </c>
      <c r="U21" s="24">
        <v>0</v>
      </c>
      <c r="V21" s="26">
        <v>0</v>
      </c>
      <c r="W21" s="284"/>
    </row>
    <row r="22" spans="2:23" ht="15" customHeight="1" x14ac:dyDescent="0.25">
      <c r="B22" s="276" t="s">
        <v>2</v>
      </c>
      <c r="C22" s="311" t="s">
        <v>1</v>
      </c>
      <c r="D22" s="273" t="s">
        <v>28</v>
      </c>
      <c r="E22" s="30" t="s">
        <v>4</v>
      </c>
      <c r="F22" s="31">
        <v>4.5</v>
      </c>
      <c r="G22" s="32">
        <v>22.5</v>
      </c>
      <c r="H22" s="282" t="s">
        <v>19</v>
      </c>
      <c r="I22" s="13"/>
      <c r="J22" s="276" t="s">
        <v>2</v>
      </c>
      <c r="K22" s="311" t="s">
        <v>1</v>
      </c>
      <c r="L22" s="273" t="s">
        <v>28</v>
      </c>
      <c r="M22" s="30" t="s">
        <v>4</v>
      </c>
      <c r="N22" s="33">
        <v>196</v>
      </c>
      <c r="O22" s="34">
        <v>980</v>
      </c>
      <c r="P22" s="282" t="s">
        <v>21</v>
      </c>
      <c r="Q22" s="13"/>
      <c r="R22" s="276" t="s">
        <v>9</v>
      </c>
      <c r="S22" s="273" t="s">
        <v>28</v>
      </c>
      <c r="T22" s="30" t="s">
        <v>4</v>
      </c>
      <c r="U22" s="33">
        <v>0</v>
      </c>
      <c r="V22" s="34">
        <v>0</v>
      </c>
      <c r="W22" s="282" t="s">
        <v>31</v>
      </c>
    </row>
    <row r="23" spans="2:23" ht="15" customHeight="1" x14ac:dyDescent="0.25">
      <c r="B23" s="277"/>
      <c r="C23" s="312" t="s">
        <v>1</v>
      </c>
      <c r="D23" s="274"/>
      <c r="E23" s="21" t="s">
        <v>5</v>
      </c>
      <c r="F23" s="22">
        <v>4.5</v>
      </c>
      <c r="G23" s="23">
        <v>22.5</v>
      </c>
      <c r="H23" s="283"/>
      <c r="I23" s="13"/>
      <c r="J23" s="277"/>
      <c r="K23" s="312" t="s">
        <v>1</v>
      </c>
      <c r="L23" s="274"/>
      <c r="M23" s="21" t="s">
        <v>5</v>
      </c>
      <c r="N23" s="24">
        <v>196</v>
      </c>
      <c r="O23" s="25">
        <v>980</v>
      </c>
      <c r="P23" s="283"/>
      <c r="Q23" s="13"/>
      <c r="R23" s="277"/>
      <c r="S23" s="274"/>
      <c r="T23" s="21" t="s">
        <v>5</v>
      </c>
      <c r="U23" s="24">
        <v>0</v>
      </c>
      <c r="V23" s="25">
        <v>0</v>
      </c>
      <c r="W23" s="283"/>
    </row>
    <row r="24" spans="2:23" ht="15" customHeight="1" x14ac:dyDescent="0.25">
      <c r="B24" s="277"/>
      <c r="C24" s="312" t="s">
        <v>1</v>
      </c>
      <c r="D24" s="274"/>
      <c r="E24" s="21" t="s">
        <v>6</v>
      </c>
      <c r="F24" s="22">
        <v>0</v>
      </c>
      <c r="G24" s="25">
        <v>0</v>
      </c>
      <c r="H24" s="283"/>
      <c r="I24" s="13"/>
      <c r="J24" s="277"/>
      <c r="K24" s="312" t="s">
        <v>1</v>
      </c>
      <c r="L24" s="274"/>
      <c r="M24" s="21" t="s">
        <v>6</v>
      </c>
      <c r="N24" s="24">
        <v>196</v>
      </c>
      <c r="O24" s="25">
        <v>980</v>
      </c>
      <c r="P24" s="283"/>
      <c r="Q24" s="13"/>
      <c r="R24" s="277"/>
      <c r="S24" s="274"/>
      <c r="T24" s="21" t="s">
        <v>6</v>
      </c>
      <c r="U24" s="24">
        <v>0</v>
      </c>
      <c r="V24" s="25">
        <v>0</v>
      </c>
      <c r="W24" s="283"/>
    </row>
    <row r="25" spans="2:23" ht="15" customHeight="1" x14ac:dyDescent="0.25">
      <c r="B25" s="277"/>
      <c r="C25" s="312" t="s">
        <v>1</v>
      </c>
      <c r="D25" s="274"/>
      <c r="E25" s="21" t="s">
        <v>5</v>
      </c>
      <c r="F25" s="22">
        <v>0</v>
      </c>
      <c r="G25" s="25">
        <v>0</v>
      </c>
      <c r="H25" s="283"/>
      <c r="I25" s="13"/>
      <c r="J25" s="277"/>
      <c r="K25" s="312" t="s">
        <v>1</v>
      </c>
      <c r="L25" s="274"/>
      <c r="M25" s="21" t="s">
        <v>5</v>
      </c>
      <c r="N25" s="24">
        <v>196</v>
      </c>
      <c r="O25" s="25">
        <v>980</v>
      </c>
      <c r="P25" s="283"/>
      <c r="Q25" s="13"/>
      <c r="R25" s="277"/>
      <c r="S25" s="274"/>
      <c r="T25" s="21" t="s">
        <v>5</v>
      </c>
      <c r="U25" s="24">
        <v>0</v>
      </c>
      <c r="V25" s="25">
        <v>0</v>
      </c>
      <c r="W25" s="283"/>
    </row>
    <row r="26" spans="2:23" ht="15" customHeight="1" x14ac:dyDescent="0.25">
      <c r="B26" s="277"/>
      <c r="C26" s="312" t="s">
        <v>1</v>
      </c>
      <c r="D26" s="274"/>
      <c r="E26" s="21" t="s">
        <v>7</v>
      </c>
      <c r="F26" s="22">
        <v>0</v>
      </c>
      <c r="G26" s="25">
        <v>0</v>
      </c>
      <c r="H26" s="283"/>
      <c r="I26" s="13"/>
      <c r="J26" s="277"/>
      <c r="K26" s="312" t="s">
        <v>1</v>
      </c>
      <c r="L26" s="274"/>
      <c r="M26" s="21" t="s">
        <v>7</v>
      </c>
      <c r="N26" s="24">
        <v>196</v>
      </c>
      <c r="O26" s="25">
        <v>980</v>
      </c>
      <c r="P26" s="283"/>
      <c r="Q26" s="13"/>
      <c r="R26" s="277"/>
      <c r="S26" s="274"/>
      <c r="T26" s="21" t="s">
        <v>7</v>
      </c>
      <c r="U26" s="24">
        <v>0</v>
      </c>
      <c r="V26" s="25">
        <v>0</v>
      </c>
      <c r="W26" s="283"/>
    </row>
    <row r="27" spans="2:23" ht="15" customHeight="1" x14ac:dyDescent="0.25">
      <c r="B27" s="277"/>
      <c r="C27" s="312" t="s">
        <v>1</v>
      </c>
      <c r="D27" s="274"/>
      <c r="E27" s="27" t="s">
        <v>8</v>
      </c>
      <c r="F27" s="22">
        <v>0</v>
      </c>
      <c r="G27" s="25">
        <v>0</v>
      </c>
      <c r="H27" s="283"/>
      <c r="I27" s="13"/>
      <c r="J27" s="277"/>
      <c r="K27" s="312" t="s">
        <v>1</v>
      </c>
      <c r="L27" s="274"/>
      <c r="M27" s="27" t="s">
        <v>8</v>
      </c>
      <c r="N27" s="24">
        <v>0</v>
      </c>
      <c r="O27" s="25">
        <v>0</v>
      </c>
      <c r="P27" s="283"/>
      <c r="Q27" s="13"/>
      <c r="R27" s="277"/>
      <c r="S27" s="274"/>
      <c r="T27" s="21" t="s">
        <v>8</v>
      </c>
      <c r="U27" s="24">
        <v>0</v>
      </c>
      <c r="V27" s="25">
        <v>0</v>
      </c>
      <c r="W27" s="283"/>
    </row>
    <row r="28" spans="2:23" ht="15" customHeight="1" thickBot="1" x14ac:dyDescent="0.3">
      <c r="B28" s="313"/>
      <c r="C28" s="314" t="s">
        <v>1</v>
      </c>
      <c r="D28" s="275"/>
      <c r="E28" s="15" t="s">
        <v>8</v>
      </c>
      <c r="F28" s="28">
        <v>0</v>
      </c>
      <c r="G28" s="29">
        <v>0</v>
      </c>
      <c r="H28" s="284"/>
      <c r="I28" s="13"/>
      <c r="J28" s="313"/>
      <c r="K28" s="314" t="s">
        <v>1</v>
      </c>
      <c r="L28" s="275"/>
      <c r="M28" s="15" t="s">
        <v>8</v>
      </c>
      <c r="N28" s="24">
        <v>0</v>
      </c>
      <c r="O28" s="25">
        <v>0</v>
      </c>
      <c r="P28" s="284"/>
      <c r="Q28" s="13"/>
      <c r="R28" s="277"/>
      <c r="S28" s="275"/>
      <c r="T28" s="15" t="s">
        <v>8</v>
      </c>
      <c r="U28" s="24">
        <v>0</v>
      </c>
      <c r="V28" s="25">
        <v>0</v>
      </c>
      <c r="W28" s="284"/>
    </row>
    <row r="29" spans="2:23" ht="15" customHeight="1" x14ac:dyDescent="0.25">
      <c r="B29" s="276" t="s">
        <v>2</v>
      </c>
      <c r="C29" s="311" t="s">
        <v>1</v>
      </c>
      <c r="D29" s="273" t="s">
        <v>29</v>
      </c>
      <c r="E29" s="30" t="s">
        <v>4</v>
      </c>
      <c r="F29" s="31">
        <v>4.5</v>
      </c>
      <c r="G29" s="32">
        <v>22.5</v>
      </c>
      <c r="H29" s="282" t="s">
        <v>19</v>
      </c>
      <c r="I29" s="13"/>
      <c r="J29" s="276" t="s">
        <v>2</v>
      </c>
      <c r="K29" s="311" t="s">
        <v>1</v>
      </c>
      <c r="L29" s="273" t="s">
        <v>29</v>
      </c>
      <c r="M29" s="30" t="s">
        <v>4</v>
      </c>
      <c r="N29" s="33">
        <v>196</v>
      </c>
      <c r="O29" s="34">
        <v>980</v>
      </c>
      <c r="P29" s="282" t="s">
        <v>21</v>
      </c>
      <c r="Q29" s="13"/>
      <c r="R29" s="276" t="s">
        <v>9</v>
      </c>
      <c r="S29" s="273" t="s">
        <v>29</v>
      </c>
      <c r="T29" s="30" t="s">
        <v>4</v>
      </c>
      <c r="U29" s="33">
        <v>4</v>
      </c>
      <c r="V29" s="34">
        <v>500</v>
      </c>
      <c r="W29" s="282" t="s">
        <v>31</v>
      </c>
    </row>
    <row r="30" spans="2:23" ht="15" customHeight="1" x14ac:dyDescent="0.25">
      <c r="B30" s="277"/>
      <c r="C30" s="312" t="s">
        <v>1</v>
      </c>
      <c r="D30" s="274"/>
      <c r="E30" s="21" t="s">
        <v>5</v>
      </c>
      <c r="F30" s="22">
        <v>4.5</v>
      </c>
      <c r="G30" s="23">
        <v>22.5</v>
      </c>
      <c r="H30" s="283"/>
      <c r="I30" s="13"/>
      <c r="J30" s="277"/>
      <c r="K30" s="312" t="s">
        <v>1</v>
      </c>
      <c r="L30" s="274"/>
      <c r="M30" s="21" t="s">
        <v>5</v>
      </c>
      <c r="N30" s="24">
        <v>196</v>
      </c>
      <c r="O30" s="25">
        <v>980</v>
      </c>
      <c r="P30" s="283"/>
      <c r="Q30" s="13"/>
      <c r="R30" s="277"/>
      <c r="S30" s="274"/>
      <c r="T30" s="21" t="s">
        <v>5</v>
      </c>
      <c r="U30" s="24">
        <v>4</v>
      </c>
      <c r="V30" s="25">
        <v>500</v>
      </c>
      <c r="W30" s="283"/>
    </row>
    <row r="31" spans="2:23" ht="15" customHeight="1" x14ac:dyDescent="0.25">
      <c r="B31" s="277"/>
      <c r="C31" s="312" t="s">
        <v>1</v>
      </c>
      <c r="D31" s="274"/>
      <c r="E31" s="21" t="s">
        <v>6</v>
      </c>
      <c r="F31" s="22">
        <v>0</v>
      </c>
      <c r="G31" s="25">
        <v>0</v>
      </c>
      <c r="H31" s="283"/>
      <c r="I31" s="13"/>
      <c r="J31" s="277"/>
      <c r="K31" s="312" t="s">
        <v>1</v>
      </c>
      <c r="L31" s="274"/>
      <c r="M31" s="21" t="s">
        <v>6</v>
      </c>
      <c r="N31" s="24">
        <v>196</v>
      </c>
      <c r="O31" s="25">
        <v>980</v>
      </c>
      <c r="P31" s="283"/>
      <c r="Q31" s="13"/>
      <c r="R31" s="277"/>
      <c r="S31" s="274"/>
      <c r="T31" s="21" t="s">
        <v>6</v>
      </c>
      <c r="U31" s="24">
        <v>4</v>
      </c>
      <c r="V31" s="25">
        <v>500</v>
      </c>
      <c r="W31" s="283"/>
    </row>
    <row r="32" spans="2:23" ht="15" customHeight="1" x14ac:dyDescent="0.25">
      <c r="B32" s="277"/>
      <c r="C32" s="312" t="s">
        <v>1</v>
      </c>
      <c r="D32" s="274"/>
      <c r="E32" s="21" t="s">
        <v>5</v>
      </c>
      <c r="F32" s="22">
        <v>0</v>
      </c>
      <c r="G32" s="25">
        <v>0</v>
      </c>
      <c r="H32" s="283"/>
      <c r="I32" s="13"/>
      <c r="J32" s="277"/>
      <c r="K32" s="312" t="s">
        <v>1</v>
      </c>
      <c r="L32" s="274"/>
      <c r="M32" s="21" t="s">
        <v>5</v>
      </c>
      <c r="N32" s="24">
        <v>196</v>
      </c>
      <c r="O32" s="25">
        <v>980</v>
      </c>
      <c r="P32" s="283"/>
      <c r="Q32" s="13"/>
      <c r="R32" s="277"/>
      <c r="S32" s="274"/>
      <c r="T32" s="21" t="s">
        <v>5</v>
      </c>
      <c r="U32" s="24">
        <v>0</v>
      </c>
      <c r="V32" s="25">
        <v>0</v>
      </c>
      <c r="W32" s="283"/>
    </row>
    <row r="33" spans="2:23" ht="15" customHeight="1" x14ac:dyDescent="0.25">
      <c r="B33" s="277"/>
      <c r="C33" s="312" t="s">
        <v>1</v>
      </c>
      <c r="D33" s="274"/>
      <c r="E33" s="21" t="s">
        <v>7</v>
      </c>
      <c r="F33" s="22">
        <v>0</v>
      </c>
      <c r="G33" s="25">
        <v>0</v>
      </c>
      <c r="H33" s="283"/>
      <c r="I33" s="13"/>
      <c r="J33" s="277"/>
      <c r="K33" s="312" t="s">
        <v>1</v>
      </c>
      <c r="L33" s="274"/>
      <c r="M33" s="21" t="s">
        <v>7</v>
      </c>
      <c r="N33" s="24">
        <v>196</v>
      </c>
      <c r="O33" s="25">
        <v>980</v>
      </c>
      <c r="P33" s="283"/>
      <c r="Q33" s="13"/>
      <c r="R33" s="277"/>
      <c r="S33" s="274"/>
      <c r="T33" s="21" t="s">
        <v>7</v>
      </c>
      <c r="U33" s="24">
        <v>0</v>
      </c>
      <c r="V33" s="25">
        <v>0</v>
      </c>
      <c r="W33" s="283"/>
    </row>
    <row r="34" spans="2:23" ht="15" customHeight="1" x14ac:dyDescent="0.25">
      <c r="B34" s="277"/>
      <c r="C34" s="312" t="s">
        <v>1</v>
      </c>
      <c r="D34" s="274"/>
      <c r="E34" s="27" t="s">
        <v>8</v>
      </c>
      <c r="F34" s="22">
        <v>0</v>
      </c>
      <c r="G34" s="25">
        <v>0</v>
      </c>
      <c r="H34" s="283"/>
      <c r="I34" s="13"/>
      <c r="J34" s="277"/>
      <c r="K34" s="312" t="s">
        <v>1</v>
      </c>
      <c r="L34" s="274"/>
      <c r="M34" s="27" t="s">
        <v>8</v>
      </c>
      <c r="N34" s="24">
        <v>0</v>
      </c>
      <c r="O34" s="25">
        <v>0</v>
      </c>
      <c r="P34" s="283"/>
      <c r="Q34" s="13"/>
      <c r="R34" s="277"/>
      <c r="S34" s="274"/>
      <c r="T34" s="21" t="s">
        <v>8</v>
      </c>
      <c r="U34" s="24">
        <v>0</v>
      </c>
      <c r="V34" s="25">
        <v>0</v>
      </c>
      <c r="W34" s="283"/>
    </row>
    <row r="35" spans="2:23" ht="15" customHeight="1" thickBot="1" x14ac:dyDescent="0.3">
      <c r="B35" s="313"/>
      <c r="C35" s="314" t="s">
        <v>1</v>
      </c>
      <c r="D35" s="275"/>
      <c r="E35" s="35" t="s">
        <v>8</v>
      </c>
      <c r="F35" s="28">
        <v>0</v>
      </c>
      <c r="G35" s="29">
        <v>0</v>
      </c>
      <c r="H35" s="284"/>
      <c r="I35" s="13"/>
      <c r="J35" s="313"/>
      <c r="K35" s="314" t="s">
        <v>1</v>
      </c>
      <c r="L35" s="275"/>
      <c r="M35" s="35" t="s">
        <v>8</v>
      </c>
      <c r="N35" s="36">
        <v>0</v>
      </c>
      <c r="O35" s="29">
        <v>0</v>
      </c>
      <c r="P35" s="284"/>
      <c r="Q35" s="13"/>
      <c r="R35" s="277"/>
      <c r="S35" s="275"/>
      <c r="T35" s="15" t="s">
        <v>8</v>
      </c>
      <c r="U35" s="24">
        <v>0</v>
      </c>
      <c r="V35" s="25">
        <v>0</v>
      </c>
      <c r="W35" s="284"/>
    </row>
    <row r="36" spans="2:23" ht="15" customHeight="1" x14ac:dyDescent="0.25">
      <c r="B36" s="276" t="s">
        <v>2</v>
      </c>
      <c r="C36" s="311" t="s">
        <v>1</v>
      </c>
      <c r="D36" s="273" t="s">
        <v>32</v>
      </c>
      <c r="E36" s="30" t="s">
        <v>4</v>
      </c>
      <c r="F36" s="31">
        <v>4.5</v>
      </c>
      <c r="G36" s="32">
        <v>22.5</v>
      </c>
      <c r="H36" s="282" t="s">
        <v>19</v>
      </c>
      <c r="I36" s="13"/>
      <c r="J36" s="276" t="s">
        <v>2</v>
      </c>
      <c r="K36" s="311" t="s">
        <v>1</v>
      </c>
      <c r="L36" s="273" t="s">
        <v>32</v>
      </c>
      <c r="M36" s="30" t="s">
        <v>4</v>
      </c>
      <c r="N36" s="33">
        <v>196</v>
      </c>
      <c r="O36" s="34">
        <v>980</v>
      </c>
      <c r="P36" s="282" t="s">
        <v>21</v>
      </c>
      <c r="Q36" s="13"/>
      <c r="R36" s="276" t="s">
        <v>9</v>
      </c>
      <c r="S36" s="273" t="s">
        <v>32</v>
      </c>
      <c r="T36" s="30" t="s">
        <v>4</v>
      </c>
      <c r="U36" s="33">
        <v>4</v>
      </c>
      <c r="V36" s="34">
        <v>500</v>
      </c>
      <c r="W36" s="282" t="s">
        <v>31</v>
      </c>
    </row>
    <row r="37" spans="2:23" ht="15" customHeight="1" x14ac:dyDescent="0.25">
      <c r="B37" s="277"/>
      <c r="C37" s="312" t="s">
        <v>1</v>
      </c>
      <c r="D37" s="274"/>
      <c r="E37" s="21" t="s">
        <v>5</v>
      </c>
      <c r="F37" s="22">
        <v>4.5</v>
      </c>
      <c r="G37" s="23">
        <v>22.5</v>
      </c>
      <c r="H37" s="283"/>
      <c r="I37" s="13"/>
      <c r="J37" s="277"/>
      <c r="K37" s="312" t="s">
        <v>1</v>
      </c>
      <c r="L37" s="274"/>
      <c r="M37" s="21" t="s">
        <v>5</v>
      </c>
      <c r="N37" s="24">
        <v>196</v>
      </c>
      <c r="O37" s="25">
        <v>980</v>
      </c>
      <c r="P37" s="283"/>
      <c r="Q37" s="13"/>
      <c r="R37" s="277"/>
      <c r="S37" s="274"/>
      <c r="T37" s="21" t="s">
        <v>5</v>
      </c>
      <c r="U37" s="24">
        <v>4</v>
      </c>
      <c r="V37" s="25">
        <v>500</v>
      </c>
      <c r="W37" s="283"/>
    </row>
    <row r="38" spans="2:23" ht="15" customHeight="1" x14ac:dyDescent="0.25">
      <c r="B38" s="277"/>
      <c r="C38" s="312" t="s">
        <v>1</v>
      </c>
      <c r="D38" s="274"/>
      <c r="E38" s="21" t="s">
        <v>6</v>
      </c>
      <c r="F38" s="22">
        <v>0</v>
      </c>
      <c r="G38" s="25">
        <v>0</v>
      </c>
      <c r="H38" s="283"/>
      <c r="I38" s="13"/>
      <c r="J38" s="277"/>
      <c r="K38" s="312" t="s">
        <v>1</v>
      </c>
      <c r="L38" s="274"/>
      <c r="M38" s="21" t="s">
        <v>6</v>
      </c>
      <c r="N38" s="24">
        <v>196</v>
      </c>
      <c r="O38" s="25">
        <v>980</v>
      </c>
      <c r="P38" s="283"/>
      <c r="Q38" s="13"/>
      <c r="R38" s="277"/>
      <c r="S38" s="274"/>
      <c r="T38" s="21" t="s">
        <v>6</v>
      </c>
      <c r="U38" s="24">
        <v>4</v>
      </c>
      <c r="V38" s="25">
        <v>500</v>
      </c>
      <c r="W38" s="283"/>
    </row>
    <row r="39" spans="2:23" ht="15" customHeight="1" x14ac:dyDescent="0.25">
      <c r="B39" s="277"/>
      <c r="C39" s="312" t="s">
        <v>1</v>
      </c>
      <c r="D39" s="274"/>
      <c r="E39" s="21" t="s">
        <v>5</v>
      </c>
      <c r="F39" s="22">
        <v>0</v>
      </c>
      <c r="G39" s="25">
        <v>0</v>
      </c>
      <c r="H39" s="283"/>
      <c r="I39" s="13"/>
      <c r="J39" s="277"/>
      <c r="K39" s="312" t="s">
        <v>1</v>
      </c>
      <c r="L39" s="274"/>
      <c r="M39" s="21" t="s">
        <v>5</v>
      </c>
      <c r="N39" s="24">
        <v>196</v>
      </c>
      <c r="O39" s="25">
        <v>980</v>
      </c>
      <c r="P39" s="283"/>
      <c r="Q39" s="13"/>
      <c r="R39" s="277"/>
      <c r="S39" s="274"/>
      <c r="T39" s="21" t="s">
        <v>5</v>
      </c>
      <c r="U39" s="24">
        <v>0</v>
      </c>
      <c r="V39" s="25">
        <v>0</v>
      </c>
      <c r="W39" s="283"/>
    </row>
    <row r="40" spans="2:23" ht="15" customHeight="1" x14ac:dyDescent="0.25">
      <c r="B40" s="277"/>
      <c r="C40" s="312" t="s">
        <v>1</v>
      </c>
      <c r="D40" s="274"/>
      <c r="E40" s="21" t="s">
        <v>7</v>
      </c>
      <c r="F40" s="22">
        <v>0</v>
      </c>
      <c r="G40" s="25">
        <v>0</v>
      </c>
      <c r="H40" s="283"/>
      <c r="I40" s="13"/>
      <c r="J40" s="277"/>
      <c r="K40" s="312" t="s">
        <v>1</v>
      </c>
      <c r="L40" s="274"/>
      <c r="M40" s="21" t="s">
        <v>7</v>
      </c>
      <c r="N40" s="24">
        <v>196</v>
      </c>
      <c r="O40" s="25">
        <v>980</v>
      </c>
      <c r="P40" s="283"/>
      <c r="Q40" s="13"/>
      <c r="R40" s="277"/>
      <c r="S40" s="274"/>
      <c r="T40" s="21" t="s">
        <v>7</v>
      </c>
      <c r="U40" s="24">
        <v>0</v>
      </c>
      <c r="V40" s="25">
        <v>0</v>
      </c>
      <c r="W40" s="283"/>
    </row>
    <row r="41" spans="2:23" ht="15" customHeight="1" x14ac:dyDescent="0.25">
      <c r="B41" s="277"/>
      <c r="C41" s="312" t="s">
        <v>1</v>
      </c>
      <c r="D41" s="274"/>
      <c r="E41" s="27" t="s">
        <v>8</v>
      </c>
      <c r="F41" s="22">
        <v>0</v>
      </c>
      <c r="G41" s="25">
        <v>0</v>
      </c>
      <c r="H41" s="283"/>
      <c r="I41" s="13"/>
      <c r="J41" s="277"/>
      <c r="K41" s="312" t="s">
        <v>1</v>
      </c>
      <c r="L41" s="274"/>
      <c r="M41" s="27" t="s">
        <v>8</v>
      </c>
      <c r="N41" s="24">
        <v>0</v>
      </c>
      <c r="O41" s="25">
        <v>0</v>
      </c>
      <c r="P41" s="283"/>
      <c r="Q41" s="13"/>
      <c r="R41" s="277"/>
      <c r="S41" s="274"/>
      <c r="T41" s="21" t="s">
        <v>8</v>
      </c>
      <c r="U41" s="24">
        <v>0</v>
      </c>
      <c r="V41" s="25">
        <v>0</v>
      </c>
      <c r="W41" s="283"/>
    </row>
    <row r="42" spans="2:23" ht="15" customHeight="1" thickBot="1" x14ac:dyDescent="0.3">
      <c r="B42" s="313"/>
      <c r="C42" s="314" t="s">
        <v>1</v>
      </c>
      <c r="D42" s="275"/>
      <c r="E42" s="35" t="s">
        <v>8</v>
      </c>
      <c r="F42" s="28">
        <v>0</v>
      </c>
      <c r="G42" s="29">
        <v>0</v>
      </c>
      <c r="H42" s="284"/>
      <c r="I42" s="13"/>
      <c r="J42" s="313"/>
      <c r="K42" s="314" t="s">
        <v>1</v>
      </c>
      <c r="L42" s="275"/>
      <c r="M42" s="35" t="s">
        <v>8</v>
      </c>
      <c r="N42" s="36">
        <v>0</v>
      </c>
      <c r="O42" s="29">
        <v>0</v>
      </c>
      <c r="P42" s="284"/>
      <c r="Q42" s="13"/>
      <c r="R42" s="313"/>
      <c r="S42" s="275"/>
      <c r="T42" s="35" t="s">
        <v>8</v>
      </c>
      <c r="U42" s="36">
        <v>0</v>
      </c>
      <c r="V42" s="29">
        <v>0</v>
      </c>
      <c r="W42" s="284"/>
    </row>
    <row r="43" spans="2:23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3"/>
      <c r="T43" s="14"/>
      <c r="U43" s="14"/>
      <c r="V43" s="37"/>
      <c r="W43" s="13"/>
    </row>
    <row r="44" spans="2:23" ht="15" customHeight="1" x14ac:dyDescent="0.25">
      <c r="B44" s="317" t="s">
        <v>40</v>
      </c>
      <c r="C44" s="318"/>
      <c r="D44" s="315" t="s">
        <v>1</v>
      </c>
      <c r="E44" s="315"/>
      <c r="F44" s="33">
        <v>27</v>
      </c>
      <c r="G44" s="34">
        <v>135</v>
      </c>
      <c r="H44" s="38"/>
      <c r="I44" s="13"/>
      <c r="J44" s="317" t="s">
        <v>40</v>
      </c>
      <c r="K44" s="318"/>
      <c r="L44" s="315" t="s">
        <v>1</v>
      </c>
      <c r="M44" s="315"/>
      <c r="N44" s="33">
        <v>3920</v>
      </c>
      <c r="O44" s="34">
        <v>19600</v>
      </c>
      <c r="P44" s="38"/>
      <c r="Q44" s="13"/>
      <c r="R44" s="282" t="s">
        <v>40</v>
      </c>
      <c r="S44" s="315" t="s">
        <v>1</v>
      </c>
      <c r="T44" s="315"/>
      <c r="U44" s="33">
        <v>24</v>
      </c>
      <c r="V44" s="34">
        <v>3000</v>
      </c>
      <c r="W44" s="38"/>
    </row>
    <row r="45" spans="2:23" ht="15" customHeight="1" thickBot="1" x14ac:dyDescent="0.3">
      <c r="B45" s="319"/>
      <c r="C45" s="320"/>
      <c r="D45" s="316" t="s">
        <v>3</v>
      </c>
      <c r="E45" s="316"/>
      <c r="F45" s="39">
        <v>4.5</v>
      </c>
      <c r="G45" s="40">
        <v>1350</v>
      </c>
      <c r="H45" s="41"/>
      <c r="I45" s="13"/>
      <c r="J45" s="319"/>
      <c r="K45" s="320"/>
      <c r="L45" s="316" t="s">
        <v>3</v>
      </c>
      <c r="M45" s="316"/>
      <c r="N45" s="39">
        <v>150</v>
      </c>
      <c r="O45" s="40">
        <v>45000</v>
      </c>
      <c r="P45" s="41"/>
      <c r="Q45" s="13"/>
      <c r="R45" s="284"/>
      <c r="S45" s="316" t="s">
        <v>3</v>
      </c>
      <c r="T45" s="316"/>
      <c r="U45" s="39">
        <v>15</v>
      </c>
      <c r="V45" s="40">
        <v>2625</v>
      </c>
      <c r="W45" s="41"/>
    </row>
    <row r="46" spans="2:23" ht="15" customHeight="1" x14ac:dyDescent="0.25"/>
    <row r="47" spans="2:23" x14ac:dyDescent="0.25">
      <c r="N47" s="96">
        <v>3920</v>
      </c>
    </row>
    <row r="48" spans="2:23" x14ac:dyDescent="0.25">
      <c r="N48" s="96">
        <v>468</v>
      </c>
    </row>
    <row r="49" spans="14:14" x14ac:dyDescent="0.25">
      <c r="N49">
        <f>N47-N48</f>
        <v>3452</v>
      </c>
    </row>
  </sheetData>
  <mergeCells count="69">
    <mergeCell ref="B44:C45"/>
    <mergeCell ref="D44:E44"/>
    <mergeCell ref="D45:E45"/>
    <mergeCell ref="J44:K45"/>
    <mergeCell ref="B15:C21"/>
    <mergeCell ref="B22:C28"/>
    <mergeCell ref="B29:C35"/>
    <mergeCell ref="B36:C42"/>
    <mergeCell ref="D36:D42"/>
    <mergeCell ref="J15:K21"/>
    <mergeCell ref="J36:K42"/>
    <mergeCell ref="D15:D21"/>
    <mergeCell ref="D22:D28"/>
    <mergeCell ref="D29:D35"/>
    <mergeCell ref="H15:H21"/>
    <mergeCell ref="H22:H28"/>
    <mergeCell ref="L44:M44"/>
    <mergeCell ref="L45:M45"/>
    <mergeCell ref="L36:L42"/>
    <mergeCell ref="S36:S42"/>
    <mergeCell ref="R36:R42"/>
    <mergeCell ref="S44:T44"/>
    <mergeCell ref="S45:T45"/>
    <mergeCell ref="R44:R45"/>
    <mergeCell ref="H29:H35"/>
    <mergeCell ref="H36:H42"/>
    <mergeCell ref="P15:P21"/>
    <mergeCell ref="P22:P28"/>
    <mergeCell ref="P29:P35"/>
    <mergeCell ref="P36:P42"/>
    <mergeCell ref="L15:L21"/>
    <mergeCell ref="J22:K28"/>
    <mergeCell ref="L22:L28"/>
    <mergeCell ref="J29:K35"/>
    <mergeCell ref="L29:L35"/>
    <mergeCell ref="J3:P3"/>
    <mergeCell ref="J4:P4"/>
    <mergeCell ref="L5:N6"/>
    <mergeCell ref="O5:P5"/>
    <mergeCell ref="J5:K6"/>
    <mergeCell ref="B14:C14"/>
    <mergeCell ref="D14:E14"/>
    <mergeCell ref="B5:C6"/>
    <mergeCell ref="B3:H3"/>
    <mergeCell ref="B4:H4"/>
    <mergeCell ref="D5:F6"/>
    <mergeCell ref="W36:W42"/>
    <mergeCell ref="B7:C8"/>
    <mergeCell ref="D7:D8"/>
    <mergeCell ref="W15:W21"/>
    <mergeCell ref="W22:W28"/>
    <mergeCell ref="W29:W35"/>
    <mergeCell ref="S22:S28"/>
    <mergeCell ref="R22:R28"/>
    <mergeCell ref="S14:T14"/>
    <mergeCell ref="S15:S21"/>
    <mergeCell ref="R15:R21"/>
    <mergeCell ref="B12:H12"/>
    <mergeCell ref="B13:H13"/>
    <mergeCell ref="J12:P12"/>
    <mergeCell ref="J13:P13"/>
    <mergeCell ref="J14:K14"/>
    <mergeCell ref="R12:W12"/>
    <mergeCell ref="R13:W13"/>
    <mergeCell ref="S29:S35"/>
    <mergeCell ref="R29:R35"/>
    <mergeCell ref="J7:K8"/>
    <mergeCell ref="L7:L8"/>
    <mergeCell ref="L14:M1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O60"/>
  <sheetViews>
    <sheetView topLeftCell="FI28" zoomScale="80" zoomScaleNormal="80" workbookViewId="0">
      <selection activeCell="FW11" sqref="FW11:GC33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3.285156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3.5703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2.710937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2.710937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2.710937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2.710937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  <col min="97" max="97" width="2.7109375" customWidth="1"/>
    <col min="98" max="98" width="6" customWidth="1"/>
    <col min="99" max="99" width="6.42578125" customWidth="1"/>
    <col min="100" max="101" width="5.42578125" customWidth="1"/>
    <col min="102" max="102" width="10.85546875" style="2" customWidth="1"/>
    <col min="103" max="103" width="10.7109375" customWidth="1"/>
    <col min="104" max="104" width="12.7109375" customWidth="1"/>
    <col min="105" max="105" width="2.7109375" customWidth="1"/>
    <col min="106" max="106" width="6" customWidth="1"/>
    <col min="107" max="107" width="6.42578125" customWidth="1"/>
    <col min="108" max="109" width="5.42578125" customWidth="1"/>
    <col min="110" max="110" width="10.85546875" style="2" customWidth="1"/>
    <col min="111" max="111" width="10.7109375" customWidth="1"/>
    <col min="112" max="112" width="12.7109375" customWidth="1"/>
    <col min="113" max="113" width="2.7109375" customWidth="1"/>
    <col min="114" max="114" width="6" customWidth="1"/>
    <col min="115" max="115" width="6.42578125" customWidth="1"/>
    <col min="116" max="117" width="5.42578125" customWidth="1"/>
    <col min="118" max="118" width="10.85546875" style="2" customWidth="1"/>
    <col min="119" max="119" width="10.7109375" customWidth="1"/>
    <col min="120" max="120" width="12.7109375" customWidth="1"/>
    <col min="121" max="121" width="2.7109375" customWidth="1"/>
    <col min="122" max="122" width="6" customWidth="1"/>
    <col min="123" max="123" width="6.42578125" customWidth="1"/>
    <col min="124" max="125" width="5.42578125" customWidth="1"/>
    <col min="126" max="126" width="10.85546875" style="2" customWidth="1"/>
    <col min="127" max="127" width="10.7109375" customWidth="1"/>
    <col min="128" max="128" width="12.7109375" customWidth="1"/>
    <col min="129" max="130" width="2.7109375" customWidth="1"/>
    <col min="131" max="131" width="6" customWidth="1"/>
    <col min="132" max="132" width="6.42578125" customWidth="1"/>
    <col min="133" max="134" width="5.42578125" customWidth="1"/>
    <col min="135" max="135" width="10.85546875" style="2" customWidth="1"/>
    <col min="136" max="136" width="10.7109375" customWidth="1"/>
    <col min="137" max="137" width="12.7109375" customWidth="1"/>
    <col min="138" max="138" width="2.7109375" customWidth="1"/>
    <col min="139" max="139" width="6" customWidth="1"/>
    <col min="140" max="140" width="6.42578125" customWidth="1"/>
    <col min="141" max="142" width="5.42578125" customWidth="1"/>
    <col min="143" max="143" width="10.85546875" style="2" customWidth="1"/>
    <col min="144" max="144" width="10.7109375" customWidth="1"/>
    <col min="145" max="145" width="12.7109375" customWidth="1"/>
    <col min="146" max="146" width="2.7109375" customWidth="1"/>
    <col min="147" max="147" width="6" customWidth="1"/>
    <col min="148" max="148" width="6.42578125" customWidth="1"/>
    <col min="149" max="150" width="5.42578125" customWidth="1"/>
    <col min="151" max="151" width="10.85546875" style="2" customWidth="1"/>
    <col min="152" max="152" width="10.7109375" customWidth="1"/>
    <col min="153" max="153" width="12.7109375" customWidth="1"/>
    <col min="154" max="154" width="2.7109375" customWidth="1"/>
    <col min="155" max="155" width="6" customWidth="1"/>
    <col min="156" max="156" width="6.42578125" customWidth="1"/>
    <col min="157" max="158" width="5.42578125" customWidth="1"/>
    <col min="159" max="159" width="10.85546875" style="2" customWidth="1"/>
    <col min="160" max="160" width="10.7109375" customWidth="1"/>
    <col min="161" max="161" width="12.7109375" customWidth="1"/>
    <col min="162" max="162" width="2.7109375" customWidth="1"/>
    <col min="163" max="163" width="6" customWidth="1"/>
    <col min="164" max="164" width="6.42578125" customWidth="1"/>
    <col min="165" max="166" width="5.42578125" customWidth="1"/>
    <col min="167" max="167" width="10.85546875" style="2" customWidth="1"/>
    <col min="168" max="168" width="10.7109375" customWidth="1"/>
    <col min="169" max="169" width="12.7109375" customWidth="1"/>
    <col min="170" max="170" width="2.7109375" customWidth="1"/>
    <col min="171" max="171" width="6" customWidth="1"/>
    <col min="172" max="172" width="6.42578125" customWidth="1"/>
    <col min="173" max="174" width="5.42578125" customWidth="1"/>
    <col min="175" max="175" width="10.85546875" style="2" customWidth="1"/>
    <col min="176" max="176" width="10.7109375" customWidth="1"/>
    <col min="177" max="177" width="12.7109375" customWidth="1"/>
    <col min="178" max="178" width="2.7109375" customWidth="1"/>
    <col min="179" max="179" width="6" customWidth="1"/>
    <col min="180" max="180" width="6.42578125" customWidth="1"/>
    <col min="181" max="182" width="5.42578125" customWidth="1"/>
    <col min="183" max="183" width="10.85546875" style="2" customWidth="1"/>
    <col min="184" max="184" width="10.7109375" customWidth="1"/>
    <col min="185" max="185" width="12.7109375" customWidth="1"/>
    <col min="186" max="186" width="2.7109375" customWidth="1"/>
    <col min="187" max="187" width="6" customWidth="1"/>
    <col min="188" max="188" width="6.42578125" customWidth="1"/>
    <col min="189" max="190" width="5.42578125" customWidth="1"/>
    <col min="191" max="191" width="10.85546875" style="2" customWidth="1"/>
    <col min="192" max="192" width="10.7109375" customWidth="1"/>
    <col min="193" max="193" width="12.7109375" customWidth="1"/>
    <col min="194" max="194" width="2.7109375" customWidth="1"/>
    <col min="195" max="195" width="6" customWidth="1"/>
    <col min="196" max="196" width="6.42578125" customWidth="1"/>
    <col min="197" max="198" width="5.42578125" customWidth="1"/>
    <col min="199" max="199" width="10.85546875" style="2" customWidth="1"/>
    <col min="200" max="200" width="10.7109375" customWidth="1"/>
    <col min="201" max="201" width="12.7109375" customWidth="1"/>
    <col min="202" max="202" width="2.7109375" customWidth="1"/>
    <col min="203" max="203" width="6" customWidth="1"/>
    <col min="204" max="204" width="6.42578125" customWidth="1"/>
    <col min="205" max="206" width="5.42578125" customWidth="1"/>
    <col min="207" max="207" width="10.85546875" style="2" customWidth="1"/>
    <col min="208" max="208" width="10.7109375" customWidth="1"/>
    <col min="209" max="209" width="12.7109375" customWidth="1"/>
    <col min="210" max="210" width="2.7109375" customWidth="1"/>
    <col min="211" max="211" width="6" customWidth="1"/>
    <col min="212" max="212" width="6.42578125" customWidth="1"/>
    <col min="213" max="214" width="5.42578125" customWidth="1"/>
    <col min="215" max="215" width="10.85546875" style="2" customWidth="1"/>
    <col min="216" max="216" width="10.7109375" customWidth="1"/>
    <col min="217" max="217" width="12.7109375" customWidth="1"/>
    <col min="218" max="218" width="3.28515625" customWidth="1"/>
    <col min="219" max="219" width="6" customWidth="1"/>
    <col min="220" max="220" width="6.42578125" customWidth="1"/>
    <col min="221" max="222" width="5.42578125" customWidth="1"/>
    <col min="223" max="223" width="10.85546875" style="2" customWidth="1"/>
    <col min="224" max="224" width="10.7109375" customWidth="1"/>
    <col min="225" max="225" width="12.7109375" customWidth="1"/>
    <col min="226" max="226" width="3.28515625" customWidth="1"/>
    <col min="227" max="227" width="6" customWidth="1"/>
    <col min="228" max="228" width="6.42578125" customWidth="1"/>
    <col min="229" max="230" width="5.42578125" customWidth="1"/>
    <col min="231" max="231" width="10.85546875" style="2" customWidth="1"/>
    <col min="232" max="232" width="10.7109375" customWidth="1"/>
    <col min="233" max="233" width="12.7109375" customWidth="1"/>
    <col min="234" max="234" width="2.42578125" customWidth="1"/>
    <col min="235" max="235" width="6" customWidth="1"/>
    <col min="236" max="236" width="6.42578125" customWidth="1"/>
    <col min="237" max="238" width="5.42578125" customWidth="1"/>
    <col min="239" max="239" width="10.85546875" style="2" customWidth="1"/>
    <col min="240" max="240" width="10.7109375" customWidth="1"/>
    <col min="241" max="241" width="12.7109375" customWidth="1"/>
    <col min="242" max="242" width="3.28515625" customWidth="1"/>
    <col min="243" max="243" width="6" customWidth="1"/>
    <col min="244" max="244" width="6.42578125" customWidth="1"/>
    <col min="245" max="246" width="5.42578125" customWidth="1"/>
    <col min="247" max="247" width="10.85546875" style="2" customWidth="1"/>
    <col min="248" max="248" width="10.7109375" customWidth="1"/>
    <col min="249" max="249" width="12.7109375" customWidth="1"/>
    <col min="250" max="250" width="3.28515625" customWidth="1"/>
  </cols>
  <sheetData>
    <row r="1" spans="1:249" s="105" customFormat="1" x14ac:dyDescent="0.25">
      <c r="B1" s="107" t="s">
        <v>210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  <c r="CT1" s="107"/>
      <c r="CX1" s="106"/>
      <c r="DB1" s="107"/>
      <c r="DF1" s="106"/>
      <c r="DJ1" s="107"/>
      <c r="DN1" s="106"/>
      <c r="DR1" s="107"/>
      <c r="DV1" s="106"/>
      <c r="EA1" s="107"/>
      <c r="EE1" s="106"/>
      <c r="EI1" s="107"/>
      <c r="EM1" s="106"/>
      <c r="EQ1" s="107"/>
      <c r="EU1" s="106"/>
      <c r="EY1" s="107"/>
      <c r="FC1" s="106"/>
      <c r="FG1" s="107"/>
      <c r="FK1" s="106"/>
      <c r="FO1" s="107"/>
      <c r="FS1" s="106"/>
      <c r="FW1" s="107"/>
      <c r="GA1" s="106"/>
      <c r="GE1" s="107"/>
      <c r="GI1" s="106"/>
      <c r="GM1" s="107"/>
      <c r="GQ1" s="106"/>
      <c r="GU1" s="107"/>
      <c r="GY1" s="106"/>
      <c r="HC1" s="107"/>
      <c r="HG1" s="106"/>
      <c r="HK1" s="107"/>
      <c r="HO1" s="106"/>
      <c r="HS1" s="107"/>
      <c r="HW1" s="106"/>
      <c r="IA1" s="107"/>
      <c r="IE1" s="106"/>
      <c r="II1" s="107"/>
      <c r="IM1" s="106"/>
    </row>
    <row r="2" spans="1:249" ht="15.75" thickBot="1" x14ac:dyDescent="0.3">
      <c r="B2" s="57" t="s">
        <v>602</v>
      </c>
      <c r="C2" s="112"/>
      <c r="D2" s="112"/>
      <c r="E2" s="112"/>
      <c r="F2" s="110"/>
      <c r="G2" s="112"/>
      <c r="H2" s="112"/>
      <c r="I2" s="112"/>
      <c r="J2" s="119"/>
      <c r="K2" s="112"/>
      <c r="L2" s="112"/>
      <c r="M2" s="112"/>
      <c r="N2" s="110"/>
      <c r="O2" s="112"/>
      <c r="P2" s="112"/>
      <c r="R2" s="119"/>
      <c r="S2" s="112"/>
      <c r="T2" s="112"/>
      <c r="U2" s="112"/>
      <c r="V2" s="110"/>
      <c r="W2" s="112"/>
      <c r="X2" s="112"/>
      <c r="Z2" s="119"/>
      <c r="AA2" s="112"/>
      <c r="AB2" s="112"/>
      <c r="AC2" s="112"/>
      <c r="AD2" s="110"/>
      <c r="AE2" s="112"/>
      <c r="AF2" s="112"/>
      <c r="AH2" s="119"/>
      <c r="AI2" s="112"/>
      <c r="AJ2" s="112"/>
      <c r="AK2" s="112"/>
      <c r="AL2" s="110"/>
      <c r="AM2" s="112"/>
      <c r="AN2" s="112"/>
      <c r="AP2" s="119"/>
      <c r="AQ2" s="112"/>
      <c r="AR2" s="112"/>
      <c r="AS2" s="112"/>
      <c r="AT2" s="110"/>
      <c r="AU2" s="112"/>
      <c r="AV2" s="112"/>
      <c r="AX2" s="119"/>
      <c r="AY2" s="112"/>
      <c r="AZ2" s="112"/>
      <c r="BA2" s="112"/>
      <c r="BB2" s="110"/>
      <c r="BC2" s="112"/>
      <c r="BD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  <c r="CT2" s="119"/>
      <c r="CU2" s="112"/>
      <c r="CV2" s="112"/>
      <c r="CW2" s="112"/>
      <c r="CX2" s="110"/>
      <c r="CY2" s="112"/>
      <c r="CZ2" s="112"/>
      <c r="DB2" s="119"/>
      <c r="DC2" s="112"/>
      <c r="DD2" s="112"/>
      <c r="DE2" s="112"/>
      <c r="DF2" s="110"/>
      <c r="DG2" s="112"/>
      <c r="DH2" s="112"/>
      <c r="DJ2" s="119"/>
      <c r="DK2" s="112"/>
      <c r="DL2" s="112"/>
      <c r="DM2" s="112"/>
      <c r="DN2" s="110"/>
      <c r="DO2" s="112"/>
      <c r="DP2" s="112"/>
      <c r="DR2" s="119"/>
      <c r="DS2" s="112"/>
      <c r="DT2" s="112"/>
      <c r="DU2" s="112"/>
      <c r="DV2" s="110"/>
      <c r="DW2" s="112"/>
      <c r="DX2" s="112"/>
      <c r="EA2" s="119"/>
      <c r="EB2" s="112"/>
      <c r="EC2" s="112"/>
      <c r="ED2" s="112"/>
      <c r="EE2" s="110"/>
      <c r="EF2" s="112"/>
      <c r="EG2" s="112"/>
      <c r="EI2" s="119"/>
      <c r="EJ2" s="112"/>
      <c r="EK2" s="112"/>
      <c r="EL2" s="112"/>
      <c r="EM2" s="110"/>
      <c r="EN2" s="112"/>
      <c r="EO2" s="112"/>
      <c r="EQ2" s="119"/>
      <c r="ER2" s="112"/>
      <c r="ES2" s="112"/>
      <c r="ET2" s="112"/>
      <c r="EU2" s="110"/>
      <c r="EV2" s="112"/>
      <c r="EW2" s="112"/>
      <c r="EY2" s="119"/>
      <c r="EZ2" s="112"/>
      <c r="FA2" s="112"/>
      <c r="FB2" s="112"/>
      <c r="FC2" s="110"/>
      <c r="FD2" s="112"/>
      <c r="FE2" s="112"/>
      <c r="FG2" s="119"/>
      <c r="FH2" s="112"/>
      <c r="FI2" s="112"/>
      <c r="FJ2" s="112"/>
      <c r="FK2" s="110"/>
      <c r="FL2" s="112"/>
      <c r="FM2" s="112"/>
      <c r="FO2" s="119"/>
      <c r="FP2" s="112"/>
      <c r="FQ2" s="112"/>
      <c r="FR2" s="112"/>
      <c r="FS2" s="110"/>
      <c r="FT2" s="112"/>
      <c r="FU2" s="112"/>
      <c r="FW2" s="119"/>
      <c r="FX2" s="112"/>
      <c r="FY2" s="112"/>
      <c r="FZ2" s="112"/>
      <c r="GA2" s="110"/>
      <c r="GB2" s="112"/>
      <c r="GC2" s="112"/>
      <c r="GE2" s="119"/>
      <c r="GF2" s="112"/>
      <c r="GG2" s="112"/>
      <c r="GH2" s="112"/>
      <c r="GI2" s="110"/>
      <c r="GJ2" s="112"/>
      <c r="GK2" s="112"/>
      <c r="GM2" s="119"/>
      <c r="GN2" s="112"/>
      <c r="GO2" s="112"/>
      <c r="GP2" s="112"/>
      <c r="GQ2" s="110"/>
      <c r="GR2" s="112"/>
      <c r="GS2" s="112"/>
      <c r="GU2" s="119"/>
      <c r="GV2" s="112"/>
      <c r="GW2" s="112"/>
      <c r="GX2" s="112"/>
      <c r="GY2" s="110"/>
      <c r="GZ2" s="112"/>
      <c r="HA2" s="112"/>
      <c r="HC2" s="119"/>
      <c r="HD2" s="112"/>
      <c r="HE2" s="112"/>
      <c r="HF2" s="112"/>
      <c r="HG2" s="110"/>
      <c r="HH2" s="112"/>
      <c r="HI2" s="112"/>
      <c r="HK2" s="119"/>
      <c r="HL2" s="112"/>
      <c r="HM2" s="112"/>
      <c r="HN2" s="112"/>
      <c r="HO2" s="110"/>
      <c r="HP2" s="112"/>
      <c r="HQ2" s="112"/>
      <c r="HS2" s="119"/>
      <c r="HT2" s="112"/>
      <c r="HU2" s="112"/>
      <c r="HV2" s="112"/>
      <c r="HW2" s="110"/>
      <c r="HX2" s="112"/>
      <c r="HY2" s="112"/>
      <c r="IA2" s="119"/>
      <c r="IB2" s="112"/>
      <c r="IC2" s="112"/>
      <c r="ID2" s="112"/>
      <c r="IE2" s="110"/>
      <c r="IF2" s="112"/>
      <c r="IG2" s="112"/>
      <c r="II2" s="119"/>
      <c r="IJ2" s="112"/>
      <c r="IK2" s="112"/>
      <c r="IL2" s="112"/>
      <c r="IM2" s="110"/>
      <c r="IN2" s="112"/>
      <c r="IO2" s="112"/>
    </row>
    <row r="3" spans="1:249" s="85" customFormat="1" ht="60" customHeight="1" thickBot="1" x14ac:dyDescent="0.3">
      <c r="A3" s="111"/>
      <c r="B3" s="321" t="s">
        <v>603</v>
      </c>
      <c r="C3" s="322"/>
      <c r="D3" s="322"/>
      <c r="E3" s="322"/>
      <c r="F3" s="322"/>
      <c r="G3" s="322"/>
      <c r="H3" s="323"/>
      <c r="I3" s="111"/>
      <c r="J3" s="321" t="s">
        <v>604</v>
      </c>
      <c r="K3" s="322"/>
      <c r="L3" s="322"/>
      <c r="M3" s="322"/>
      <c r="N3" s="322"/>
      <c r="O3" s="322"/>
      <c r="P3" s="323"/>
      <c r="R3" s="321" t="s">
        <v>605</v>
      </c>
      <c r="S3" s="322"/>
      <c r="T3" s="322"/>
      <c r="U3" s="322"/>
      <c r="V3" s="322"/>
      <c r="W3" s="322"/>
      <c r="X3" s="323"/>
      <c r="Z3" s="321" t="s">
        <v>606</v>
      </c>
      <c r="AA3" s="322"/>
      <c r="AB3" s="322"/>
      <c r="AC3" s="322"/>
      <c r="AD3" s="322"/>
      <c r="AE3" s="322"/>
      <c r="AF3" s="323"/>
      <c r="AH3" s="321" t="s">
        <v>607</v>
      </c>
      <c r="AI3" s="322"/>
      <c r="AJ3" s="322"/>
      <c r="AK3" s="322"/>
      <c r="AL3" s="322"/>
      <c r="AM3" s="322"/>
      <c r="AN3" s="323"/>
      <c r="AP3" s="321" t="s">
        <v>171</v>
      </c>
      <c r="AQ3" s="322"/>
      <c r="AR3" s="322"/>
      <c r="AS3" s="322"/>
      <c r="AT3" s="322"/>
      <c r="AU3" s="322"/>
      <c r="AV3" s="323"/>
      <c r="AW3" s="111"/>
      <c r="AX3" s="321" t="s">
        <v>608</v>
      </c>
      <c r="AY3" s="322"/>
      <c r="AZ3" s="322"/>
      <c r="BA3" s="322"/>
      <c r="BB3" s="322"/>
      <c r="BC3" s="322"/>
      <c r="BD3" s="323"/>
      <c r="BF3" s="321" t="s">
        <v>609</v>
      </c>
      <c r="BG3" s="322"/>
      <c r="BH3" s="322"/>
      <c r="BI3" s="322"/>
      <c r="BJ3" s="322"/>
      <c r="BK3" s="322"/>
      <c r="BL3" s="323"/>
      <c r="BN3" s="321" t="s">
        <v>610</v>
      </c>
      <c r="BO3" s="322"/>
      <c r="BP3" s="322"/>
      <c r="BQ3" s="322"/>
      <c r="BR3" s="322"/>
      <c r="BS3" s="322"/>
      <c r="BT3" s="323"/>
      <c r="BV3" s="321" t="s">
        <v>611</v>
      </c>
      <c r="BW3" s="322"/>
      <c r="BX3" s="322"/>
      <c r="BY3" s="322"/>
      <c r="BZ3" s="322"/>
      <c r="CA3" s="322"/>
      <c r="CB3" s="323"/>
      <c r="CC3" s="111"/>
      <c r="CD3" s="321" t="s">
        <v>167</v>
      </c>
      <c r="CE3" s="322"/>
      <c r="CF3" s="322"/>
      <c r="CG3" s="322"/>
      <c r="CH3" s="322"/>
      <c r="CI3" s="322"/>
      <c r="CJ3" s="323"/>
      <c r="CK3" s="111"/>
      <c r="CL3" s="321" t="s">
        <v>612</v>
      </c>
      <c r="CM3" s="322"/>
      <c r="CN3" s="322"/>
      <c r="CO3" s="322"/>
      <c r="CP3" s="322"/>
      <c r="CQ3" s="322"/>
      <c r="CR3" s="323"/>
      <c r="CS3" s="111"/>
      <c r="CT3" s="321" t="s">
        <v>613</v>
      </c>
      <c r="CU3" s="322"/>
      <c r="CV3" s="322"/>
      <c r="CW3" s="322"/>
      <c r="CX3" s="322"/>
      <c r="CY3" s="322"/>
      <c r="CZ3" s="323"/>
      <c r="DA3" s="111"/>
      <c r="DB3" s="321" t="s">
        <v>614</v>
      </c>
      <c r="DC3" s="322"/>
      <c r="DD3" s="322"/>
      <c r="DE3" s="322"/>
      <c r="DF3" s="322"/>
      <c r="DG3" s="322"/>
      <c r="DH3" s="323"/>
      <c r="DI3" s="111"/>
      <c r="DJ3" s="321" t="s">
        <v>615</v>
      </c>
      <c r="DK3" s="322"/>
      <c r="DL3" s="322"/>
      <c r="DM3" s="322"/>
      <c r="DN3" s="322"/>
      <c r="DO3" s="322"/>
      <c r="DP3" s="323"/>
      <c r="DQ3" s="111"/>
      <c r="DR3" s="321" t="s">
        <v>616</v>
      </c>
      <c r="DS3" s="322"/>
      <c r="DT3" s="322"/>
      <c r="DU3" s="322"/>
      <c r="DV3" s="322"/>
      <c r="DW3" s="322"/>
      <c r="DX3" s="323"/>
      <c r="DY3" s="111"/>
      <c r="DZ3" s="111"/>
      <c r="EA3" s="321" t="s">
        <v>620</v>
      </c>
      <c r="EB3" s="322"/>
      <c r="EC3" s="322"/>
      <c r="ED3" s="322"/>
      <c r="EE3" s="322"/>
      <c r="EF3" s="322"/>
      <c r="EG3" s="323"/>
      <c r="EH3" s="111"/>
      <c r="EI3" s="321" t="s">
        <v>618</v>
      </c>
      <c r="EJ3" s="322"/>
      <c r="EK3" s="322"/>
      <c r="EL3" s="322"/>
      <c r="EM3" s="322"/>
      <c r="EN3" s="322"/>
      <c r="EO3" s="323"/>
      <c r="EP3" s="111"/>
      <c r="EQ3" s="321" t="s">
        <v>621</v>
      </c>
      <c r="ER3" s="322"/>
      <c r="ES3" s="322"/>
      <c r="ET3" s="322"/>
      <c r="EU3" s="322"/>
      <c r="EV3" s="322"/>
      <c r="EW3" s="323"/>
      <c r="EX3" s="111"/>
      <c r="EY3" s="321" t="s">
        <v>622</v>
      </c>
      <c r="EZ3" s="322"/>
      <c r="FA3" s="322"/>
      <c r="FB3" s="322"/>
      <c r="FC3" s="322"/>
      <c r="FD3" s="322"/>
      <c r="FE3" s="323"/>
      <c r="FF3" s="111"/>
      <c r="FG3" s="321" t="s">
        <v>175</v>
      </c>
      <c r="FH3" s="322"/>
      <c r="FI3" s="322"/>
      <c r="FJ3" s="322"/>
      <c r="FK3" s="322"/>
      <c r="FL3" s="322"/>
      <c r="FM3" s="323"/>
      <c r="FN3" s="111"/>
      <c r="FO3" s="321" t="s">
        <v>623</v>
      </c>
      <c r="FP3" s="322"/>
      <c r="FQ3" s="322"/>
      <c r="FR3" s="322"/>
      <c r="FS3" s="322"/>
      <c r="FT3" s="322"/>
      <c r="FU3" s="323"/>
      <c r="FV3" s="111"/>
      <c r="FW3" s="321" t="s">
        <v>625</v>
      </c>
      <c r="FX3" s="322"/>
      <c r="FY3" s="322"/>
      <c r="FZ3" s="322"/>
      <c r="GA3" s="322"/>
      <c r="GB3" s="322"/>
      <c r="GC3" s="323"/>
      <c r="GD3" s="111"/>
      <c r="GE3" s="321" t="s">
        <v>626</v>
      </c>
      <c r="GF3" s="322"/>
      <c r="GG3" s="322"/>
      <c r="GH3" s="322"/>
      <c r="GI3" s="322"/>
      <c r="GJ3" s="322"/>
      <c r="GK3" s="323"/>
      <c r="GL3" s="111"/>
      <c r="GM3" s="321" t="s">
        <v>627</v>
      </c>
      <c r="GN3" s="322"/>
      <c r="GO3" s="322"/>
      <c r="GP3" s="322"/>
      <c r="GQ3" s="322"/>
      <c r="GR3" s="322"/>
      <c r="GS3" s="323"/>
      <c r="GT3" s="111"/>
      <c r="GU3" s="321" t="s">
        <v>617</v>
      </c>
      <c r="GV3" s="322"/>
      <c r="GW3" s="322"/>
      <c r="GX3" s="322"/>
      <c r="GY3" s="322"/>
      <c r="GZ3" s="322"/>
      <c r="HA3" s="323"/>
      <c r="HB3" s="111"/>
      <c r="HC3" s="321" t="s">
        <v>624</v>
      </c>
      <c r="HD3" s="322"/>
      <c r="HE3" s="322"/>
      <c r="HF3" s="322"/>
      <c r="HG3" s="322"/>
      <c r="HH3" s="322"/>
      <c r="HI3" s="323"/>
      <c r="HK3" s="427"/>
      <c r="HL3" s="427"/>
      <c r="HM3" s="427"/>
      <c r="HN3" s="427"/>
      <c r="HO3" s="427"/>
      <c r="HP3" s="427"/>
      <c r="HQ3" s="427"/>
      <c r="HS3" s="427"/>
      <c r="HT3" s="427"/>
      <c r="HU3" s="427"/>
      <c r="HV3" s="427"/>
      <c r="HW3" s="427"/>
      <c r="HX3" s="427"/>
      <c r="HY3" s="427"/>
      <c r="IA3" s="354"/>
      <c r="IB3" s="354"/>
      <c r="IC3" s="354"/>
      <c r="ID3" s="354"/>
      <c r="IE3" s="354"/>
      <c r="IF3" s="354"/>
      <c r="IG3" s="354"/>
      <c r="II3" s="354"/>
      <c r="IJ3" s="354"/>
      <c r="IK3" s="354"/>
      <c r="IL3" s="354"/>
      <c r="IM3" s="354"/>
      <c r="IN3" s="354"/>
      <c r="IO3" s="354"/>
    </row>
    <row r="4" spans="1:249" x14ac:dyDescent="0.25">
      <c r="A4" s="112"/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I4" s="112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W4" s="112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  <c r="BN4" s="297" t="s">
        <v>11</v>
      </c>
      <c r="BO4" s="298"/>
      <c r="BP4" s="297" t="s">
        <v>0</v>
      </c>
      <c r="BQ4" s="298"/>
      <c r="BR4" s="307"/>
      <c r="BS4" s="9" t="s">
        <v>13</v>
      </c>
      <c r="BT4" s="10"/>
      <c r="BV4" s="297" t="s">
        <v>11</v>
      </c>
      <c r="BW4" s="298"/>
      <c r="BX4" s="297" t="s">
        <v>0</v>
      </c>
      <c r="BY4" s="298"/>
      <c r="BZ4" s="307"/>
      <c r="CA4" s="9" t="s">
        <v>13</v>
      </c>
      <c r="CB4" s="10"/>
      <c r="CC4" s="112"/>
      <c r="CD4" s="297" t="s">
        <v>11</v>
      </c>
      <c r="CE4" s="298"/>
      <c r="CF4" s="297" t="s">
        <v>0</v>
      </c>
      <c r="CG4" s="298"/>
      <c r="CH4" s="307"/>
      <c r="CI4" s="9" t="s">
        <v>13</v>
      </c>
      <c r="CJ4" s="10"/>
      <c r="CK4" s="112"/>
      <c r="CL4" s="297" t="s">
        <v>11</v>
      </c>
      <c r="CM4" s="298"/>
      <c r="CN4" s="297" t="s">
        <v>0</v>
      </c>
      <c r="CO4" s="298"/>
      <c r="CP4" s="307"/>
      <c r="CQ4" s="9" t="s">
        <v>13</v>
      </c>
      <c r="CR4" s="10"/>
      <c r="CS4" s="112"/>
      <c r="CT4" s="297" t="s">
        <v>11</v>
      </c>
      <c r="CU4" s="298"/>
      <c r="CV4" s="297" t="s">
        <v>0</v>
      </c>
      <c r="CW4" s="298"/>
      <c r="CX4" s="307"/>
      <c r="CY4" s="9" t="s">
        <v>13</v>
      </c>
      <c r="CZ4" s="10"/>
      <c r="DA4" s="112"/>
      <c r="DB4" s="297" t="s">
        <v>11</v>
      </c>
      <c r="DC4" s="298"/>
      <c r="DD4" s="297" t="s">
        <v>0</v>
      </c>
      <c r="DE4" s="298"/>
      <c r="DF4" s="307"/>
      <c r="DG4" s="9" t="s">
        <v>13</v>
      </c>
      <c r="DH4" s="10"/>
      <c r="DI4" s="112"/>
      <c r="DJ4" s="297" t="s">
        <v>11</v>
      </c>
      <c r="DK4" s="298"/>
      <c r="DL4" s="297" t="s">
        <v>0</v>
      </c>
      <c r="DM4" s="298"/>
      <c r="DN4" s="307"/>
      <c r="DO4" s="9" t="s">
        <v>13</v>
      </c>
      <c r="DP4" s="10"/>
      <c r="DQ4" s="112"/>
      <c r="DR4" s="297" t="s">
        <v>11</v>
      </c>
      <c r="DS4" s="298"/>
      <c r="DT4" s="297" t="s">
        <v>0</v>
      </c>
      <c r="DU4" s="298"/>
      <c r="DV4" s="307"/>
      <c r="DW4" s="9" t="s">
        <v>13</v>
      </c>
      <c r="DX4" s="10"/>
      <c r="DY4" s="112"/>
      <c r="DZ4" s="112"/>
      <c r="EA4" s="297" t="s">
        <v>11</v>
      </c>
      <c r="EB4" s="298"/>
      <c r="EC4" s="297" t="s">
        <v>0</v>
      </c>
      <c r="ED4" s="298"/>
      <c r="EE4" s="307"/>
      <c r="EF4" s="9" t="s">
        <v>13</v>
      </c>
      <c r="EG4" s="10"/>
      <c r="EH4" s="112"/>
      <c r="EI4" s="297" t="s">
        <v>11</v>
      </c>
      <c r="EJ4" s="298"/>
      <c r="EK4" s="297" t="s">
        <v>0</v>
      </c>
      <c r="EL4" s="298"/>
      <c r="EM4" s="307"/>
      <c r="EN4" s="9" t="s">
        <v>13</v>
      </c>
      <c r="EO4" s="10"/>
      <c r="EP4" s="112"/>
      <c r="EQ4" s="297" t="s">
        <v>11</v>
      </c>
      <c r="ER4" s="298"/>
      <c r="ES4" s="297" t="s">
        <v>0</v>
      </c>
      <c r="ET4" s="298"/>
      <c r="EU4" s="307"/>
      <c r="EV4" s="9" t="s">
        <v>13</v>
      </c>
      <c r="EW4" s="10"/>
      <c r="EX4" s="112"/>
      <c r="EY4" s="297" t="s">
        <v>11</v>
      </c>
      <c r="EZ4" s="298"/>
      <c r="FA4" s="297" t="s">
        <v>0</v>
      </c>
      <c r="FB4" s="298"/>
      <c r="FC4" s="307"/>
      <c r="FD4" s="9" t="s">
        <v>13</v>
      </c>
      <c r="FE4" s="10"/>
      <c r="FF4" s="112"/>
      <c r="FG4" s="297" t="s">
        <v>11</v>
      </c>
      <c r="FH4" s="298"/>
      <c r="FI4" s="297" t="s">
        <v>0</v>
      </c>
      <c r="FJ4" s="298"/>
      <c r="FK4" s="307"/>
      <c r="FL4" s="9" t="s">
        <v>13</v>
      </c>
      <c r="FM4" s="10"/>
      <c r="FN4" s="112"/>
      <c r="FO4" s="297" t="s">
        <v>11</v>
      </c>
      <c r="FP4" s="298"/>
      <c r="FQ4" s="297" t="s">
        <v>0</v>
      </c>
      <c r="FR4" s="298"/>
      <c r="FS4" s="307"/>
      <c r="FT4" s="9" t="s">
        <v>13</v>
      </c>
      <c r="FU4" s="10"/>
      <c r="FV4" s="112"/>
      <c r="FW4" s="297" t="s">
        <v>11</v>
      </c>
      <c r="FX4" s="298"/>
      <c r="FY4" s="297" t="s">
        <v>0</v>
      </c>
      <c r="FZ4" s="298"/>
      <c r="GA4" s="307"/>
      <c r="GB4" s="9" t="s">
        <v>13</v>
      </c>
      <c r="GC4" s="10"/>
      <c r="GD4" s="112"/>
      <c r="GE4" s="297" t="s">
        <v>11</v>
      </c>
      <c r="GF4" s="298"/>
      <c r="GG4" s="297" t="s">
        <v>0</v>
      </c>
      <c r="GH4" s="298"/>
      <c r="GI4" s="307"/>
      <c r="GJ4" s="9" t="s">
        <v>13</v>
      </c>
      <c r="GK4" s="10"/>
      <c r="GL4" s="112"/>
      <c r="GM4" s="297" t="s">
        <v>11</v>
      </c>
      <c r="GN4" s="298"/>
      <c r="GO4" s="297" t="s">
        <v>0</v>
      </c>
      <c r="GP4" s="298"/>
      <c r="GQ4" s="307"/>
      <c r="GR4" s="9" t="s">
        <v>13</v>
      </c>
      <c r="GS4" s="10"/>
      <c r="GT4" s="112"/>
      <c r="GU4" s="297" t="s">
        <v>11</v>
      </c>
      <c r="GV4" s="298"/>
      <c r="GW4" s="297" t="s">
        <v>0</v>
      </c>
      <c r="GX4" s="298"/>
      <c r="GY4" s="307"/>
      <c r="GZ4" s="9" t="s">
        <v>13</v>
      </c>
      <c r="HA4" s="10"/>
      <c r="HB4" s="112"/>
      <c r="HC4" s="297" t="s">
        <v>11</v>
      </c>
      <c r="HD4" s="298"/>
      <c r="HE4" s="297" t="s">
        <v>0</v>
      </c>
      <c r="HF4" s="298"/>
      <c r="HG4" s="307"/>
      <c r="HH4" s="9" t="s">
        <v>13</v>
      </c>
      <c r="HI4" s="10"/>
      <c r="HK4" s="428"/>
      <c r="HL4" s="428"/>
      <c r="HM4" s="428"/>
      <c r="HN4" s="428"/>
      <c r="HO4" s="428"/>
      <c r="HP4" s="226"/>
      <c r="HQ4" s="226"/>
      <c r="HS4" s="428"/>
      <c r="HT4" s="428"/>
      <c r="HU4" s="428"/>
      <c r="HV4" s="428"/>
      <c r="HW4" s="428"/>
      <c r="HX4" s="226"/>
      <c r="HY4" s="226"/>
      <c r="IA4" s="356"/>
      <c r="IB4" s="356"/>
      <c r="IC4" s="356"/>
      <c r="ID4" s="356"/>
      <c r="IE4" s="356"/>
      <c r="IF4" s="114"/>
      <c r="IG4" s="114"/>
      <c r="II4" s="356"/>
      <c r="IJ4" s="356"/>
      <c r="IK4" s="356"/>
      <c r="IL4" s="356"/>
      <c r="IM4" s="356"/>
      <c r="IN4" s="114"/>
      <c r="IO4" s="114"/>
    </row>
    <row r="5" spans="1:249" ht="30.75" thickBot="1" x14ac:dyDescent="0.3">
      <c r="A5" s="112"/>
      <c r="B5" s="299"/>
      <c r="C5" s="300"/>
      <c r="D5" s="299"/>
      <c r="E5" s="300"/>
      <c r="F5" s="308"/>
      <c r="G5" s="49" t="s">
        <v>414</v>
      </c>
      <c r="H5" s="6" t="s">
        <v>15</v>
      </c>
      <c r="I5" s="112"/>
      <c r="J5" s="299"/>
      <c r="K5" s="300"/>
      <c r="L5" s="299"/>
      <c r="M5" s="300"/>
      <c r="N5" s="308"/>
      <c r="O5" s="49" t="s">
        <v>414</v>
      </c>
      <c r="P5" s="6" t="s">
        <v>15</v>
      </c>
      <c r="R5" s="299"/>
      <c r="S5" s="300"/>
      <c r="T5" s="299"/>
      <c r="U5" s="300"/>
      <c r="V5" s="308"/>
      <c r="W5" s="49" t="s">
        <v>414</v>
      </c>
      <c r="X5" s="6" t="s">
        <v>15</v>
      </c>
      <c r="Z5" s="299"/>
      <c r="AA5" s="300"/>
      <c r="AB5" s="299"/>
      <c r="AC5" s="300"/>
      <c r="AD5" s="308"/>
      <c r="AE5" s="49" t="s">
        <v>414</v>
      </c>
      <c r="AF5" s="6" t="s">
        <v>15</v>
      </c>
      <c r="AH5" s="299"/>
      <c r="AI5" s="300"/>
      <c r="AJ5" s="299"/>
      <c r="AK5" s="300"/>
      <c r="AL5" s="308"/>
      <c r="AM5" s="49" t="s">
        <v>414</v>
      </c>
      <c r="AN5" s="6" t="s">
        <v>15</v>
      </c>
      <c r="AP5" s="299"/>
      <c r="AQ5" s="300"/>
      <c r="AR5" s="299"/>
      <c r="AS5" s="300"/>
      <c r="AT5" s="308"/>
      <c r="AU5" s="49" t="s">
        <v>414</v>
      </c>
      <c r="AV5" s="6" t="s">
        <v>15</v>
      </c>
      <c r="AW5" s="112"/>
      <c r="AX5" s="299"/>
      <c r="AY5" s="300"/>
      <c r="AZ5" s="299"/>
      <c r="BA5" s="300"/>
      <c r="BB5" s="308"/>
      <c r="BC5" s="49" t="s">
        <v>414</v>
      </c>
      <c r="BD5" s="6" t="s">
        <v>15</v>
      </c>
      <c r="BF5" s="299"/>
      <c r="BG5" s="300"/>
      <c r="BH5" s="299"/>
      <c r="BI5" s="300"/>
      <c r="BJ5" s="308"/>
      <c r="BK5" s="49" t="s">
        <v>414</v>
      </c>
      <c r="BL5" s="6" t="s">
        <v>15</v>
      </c>
      <c r="BN5" s="299"/>
      <c r="BO5" s="300"/>
      <c r="BP5" s="299"/>
      <c r="BQ5" s="300"/>
      <c r="BR5" s="308"/>
      <c r="BS5" s="49" t="s">
        <v>414</v>
      </c>
      <c r="BT5" s="6" t="s">
        <v>15</v>
      </c>
      <c r="BV5" s="299"/>
      <c r="BW5" s="300"/>
      <c r="BX5" s="299"/>
      <c r="BY5" s="300"/>
      <c r="BZ5" s="308"/>
      <c r="CA5" s="49" t="s">
        <v>414</v>
      </c>
      <c r="CB5" s="6" t="s">
        <v>15</v>
      </c>
      <c r="CC5" s="112"/>
      <c r="CD5" s="299"/>
      <c r="CE5" s="300"/>
      <c r="CF5" s="299"/>
      <c r="CG5" s="300"/>
      <c r="CH5" s="308"/>
      <c r="CI5" s="49" t="s">
        <v>414</v>
      </c>
      <c r="CJ5" s="6" t="s">
        <v>15</v>
      </c>
      <c r="CK5" s="112"/>
      <c r="CL5" s="299"/>
      <c r="CM5" s="300"/>
      <c r="CN5" s="299"/>
      <c r="CO5" s="300"/>
      <c r="CP5" s="308"/>
      <c r="CQ5" s="49" t="s">
        <v>414</v>
      </c>
      <c r="CR5" s="6" t="s">
        <v>15</v>
      </c>
      <c r="CS5" s="112"/>
      <c r="CT5" s="299"/>
      <c r="CU5" s="300"/>
      <c r="CV5" s="299"/>
      <c r="CW5" s="300"/>
      <c r="CX5" s="308"/>
      <c r="CY5" s="49" t="s">
        <v>414</v>
      </c>
      <c r="CZ5" s="6" t="s">
        <v>15</v>
      </c>
      <c r="DA5" s="112"/>
      <c r="DB5" s="299"/>
      <c r="DC5" s="300"/>
      <c r="DD5" s="299"/>
      <c r="DE5" s="300"/>
      <c r="DF5" s="308"/>
      <c r="DG5" s="49" t="s">
        <v>414</v>
      </c>
      <c r="DH5" s="6" t="s">
        <v>15</v>
      </c>
      <c r="DI5" s="112"/>
      <c r="DJ5" s="299"/>
      <c r="DK5" s="300"/>
      <c r="DL5" s="299"/>
      <c r="DM5" s="300"/>
      <c r="DN5" s="308"/>
      <c r="DO5" s="49" t="s">
        <v>414</v>
      </c>
      <c r="DP5" s="6" t="s">
        <v>15</v>
      </c>
      <c r="DQ5" s="112"/>
      <c r="DR5" s="299"/>
      <c r="DS5" s="300"/>
      <c r="DT5" s="299"/>
      <c r="DU5" s="300"/>
      <c r="DV5" s="308"/>
      <c r="DW5" s="49" t="s">
        <v>414</v>
      </c>
      <c r="DX5" s="6" t="s">
        <v>15</v>
      </c>
      <c r="DY5" s="112"/>
      <c r="DZ5" s="112"/>
      <c r="EA5" s="299"/>
      <c r="EB5" s="300"/>
      <c r="EC5" s="299"/>
      <c r="ED5" s="300"/>
      <c r="EE5" s="308"/>
      <c r="EF5" s="49" t="s">
        <v>414</v>
      </c>
      <c r="EG5" s="6" t="s">
        <v>15</v>
      </c>
      <c r="EH5" s="112"/>
      <c r="EI5" s="299"/>
      <c r="EJ5" s="300"/>
      <c r="EK5" s="299"/>
      <c r="EL5" s="300"/>
      <c r="EM5" s="308"/>
      <c r="EN5" s="49" t="s">
        <v>414</v>
      </c>
      <c r="EO5" s="6" t="s">
        <v>15</v>
      </c>
      <c r="EP5" s="112"/>
      <c r="EQ5" s="299"/>
      <c r="ER5" s="300"/>
      <c r="ES5" s="299"/>
      <c r="ET5" s="300"/>
      <c r="EU5" s="308"/>
      <c r="EV5" s="49" t="s">
        <v>414</v>
      </c>
      <c r="EW5" s="6" t="s">
        <v>15</v>
      </c>
      <c r="EX5" s="112"/>
      <c r="EY5" s="299"/>
      <c r="EZ5" s="300"/>
      <c r="FA5" s="299"/>
      <c r="FB5" s="300"/>
      <c r="FC5" s="308"/>
      <c r="FD5" s="49" t="s">
        <v>414</v>
      </c>
      <c r="FE5" s="6" t="s">
        <v>15</v>
      </c>
      <c r="FF5" s="112"/>
      <c r="FG5" s="299"/>
      <c r="FH5" s="300"/>
      <c r="FI5" s="299"/>
      <c r="FJ5" s="300"/>
      <c r="FK5" s="308"/>
      <c r="FL5" s="49" t="s">
        <v>414</v>
      </c>
      <c r="FM5" s="6" t="s">
        <v>15</v>
      </c>
      <c r="FN5" s="112"/>
      <c r="FO5" s="299"/>
      <c r="FP5" s="300"/>
      <c r="FQ5" s="299"/>
      <c r="FR5" s="300"/>
      <c r="FS5" s="308"/>
      <c r="FT5" s="49" t="s">
        <v>414</v>
      </c>
      <c r="FU5" s="6" t="s">
        <v>15</v>
      </c>
      <c r="FV5" s="112"/>
      <c r="FW5" s="299"/>
      <c r="FX5" s="300"/>
      <c r="FY5" s="299"/>
      <c r="FZ5" s="300"/>
      <c r="GA5" s="308"/>
      <c r="GB5" s="49" t="s">
        <v>414</v>
      </c>
      <c r="GC5" s="6" t="s">
        <v>15</v>
      </c>
      <c r="GD5" s="112"/>
      <c r="GE5" s="299"/>
      <c r="GF5" s="300"/>
      <c r="GG5" s="299"/>
      <c r="GH5" s="300"/>
      <c r="GI5" s="308"/>
      <c r="GJ5" s="49" t="s">
        <v>414</v>
      </c>
      <c r="GK5" s="6" t="s">
        <v>15</v>
      </c>
      <c r="GL5" s="112"/>
      <c r="GM5" s="299"/>
      <c r="GN5" s="300"/>
      <c r="GO5" s="299"/>
      <c r="GP5" s="300"/>
      <c r="GQ5" s="308"/>
      <c r="GR5" s="49" t="s">
        <v>414</v>
      </c>
      <c r="GS5" s="6" t="s">
        <v>15</v>
      </c>
      <c r="GT5" s="112"/>
      <c r="GU5" s="299"/>
      <c r="GV5" s="300"/>
      <c r="GW5" s="299"/>
      <c r="GX5" s="300"/>
      <c r="GY5" s="308"/>
      <c r="GZ5" s="49" t="s">
        <v>414</v>
      </c>
      <c r="HA5" s="6" t="s">
        <v>15</v>
      </c>
      <c r="HB5" s="112"/>
      <c r="HC5" s="299"/>
      <c r="HD5" s="300"/>
      <c r="HE5" s="299"/>
      <c r="HF5" s="300"/>
      <c r="HG5" s="308"/>
      <c r="HH5" s="49" t="s">
        <v>414</v>
      </c>
      <c r="HI5" s="6" t="s">
        <v>15</v>
      </c>
      <c r="HK5" s="428"/>
      <c r="HL5" s="428"/>
      <c r="HM5" s="428"/>
      <c r="HN5" s="428"/>
      <c r="HO5" s="428"/>
      <c r="HP5" s="227"/>
      <c r="HQ5" s="227"/>
      <c r="HS5" s="428"/>
      <c r="HT5" s="428"/>
      <c r="HU5" s="428"/>
      <c r="HV5" s="428"/>
      <c r="HW5" s="428"/>
      <c r="HX5" s="227"/>
      <c r="HY5" s="227"/>
      <c r="IA5" s="356"/>
      <c r="IB5" s="356"/>
      <c r="IC5" s="356"/>
      <c r="ID5" s="356"/>
      <c r="IE5" s="356"/>
      <c r="IF5" s="212"/>
      <c r="IG5" s="212"/>
      <c r="II5" s="356"/>
      <c r="IJ5" s="356"/>
      <c r="IK5" s="356"/>
      <c r="IL5" s="356"/>
      <c r="IM5" s="356"/>
      <c r="IN5" s="212"/>
      <c r="IO5" s="212"/>
    </row>
    <row r="6" spans="1:249" ht="24" customHeight="1" x14ac:dyDescent="0.25">
      <c r="A6" s="112"/>
      <c r="B6" s="317" t="s">
        <v>619</v>
      </c>
      <c r="C6" s="318"/>
      <c r="D6" s="370" t="s">
        <v>2</v>
      </c>
      <c r="E6" s="50" t="s">
        <v>1</v>
      </c>
      <c r="F6" s="55"/>
      <c r="G6" s="138">
        <v>1960</v>
      </c>
      <c r="H6" s="128">
        <v>9800</v>
      </c>
      <c r="I6" s="112"/>
      <c r="J6" s="317" t="s">
        <v>619</v>
      </c>
      <c r="K6" s="318"/>
      <c r="L6" s="370" t="s">
        <v>2</v>
      </c>
      <c r="M6" s="50" t="s">
        <v>1</v>
      </c>
      <c r="N6" s="55"/>
      <c r="O6" s="136">
        <v>3360</v>
      </c>
      <c r="P6" s="128">
        <v>16800</v>
      </c>
      <c r="R6" s="317" t="s">
        <v>619</v>
      </c>
      <c r="S6" s="318"/>
      <c r="T6" s="370" t="s">
        <v>2</v>
      </c>
      <c r="U6" s="50" t="s">
        <v>1</v>
      </c>
      <c r="V6" s="55"/>
      <c r="W6" s="138">
        <v>448</v>
      </c>
      <c r="X6" s="128">
        <v>2240</v>
      </c>
      <c r="Z6" s="317" t="s">
        <v>619</v>
      </c>
      <c r="AA6" s="318"/>
      <c r="AB6" s="370" t="s">
        <v>2</v>
      </c>
      <c r="AC6" s="50" t="s">
        <v>1</v>
      </c>
      <c r="AD6" s="55"/>
      <c r="AE6" s="138">
        <v>35</v>
      </c>
      <c r="AF6" s="128">
        <v>175</v>
      </c>
      <c r="AH6" s="317" t="s">
        <v>619</v>
      </c>
      <c r="AI6" s="318"/>
      <c r="AJ6" s="372" t="s">
        <v>9</v>
      </c>
      <c r="AK6" s="50" t="s">
        <v>1</v>
      </c>
      <c r="AL6" s="55"/>
      <c r="AM6" s="138">
        <v>100</v>
      </c>
      <c r="AN6" s="128">
        <v>12500</v>
      </c>
      <c r="AP6" s="317" t="s">
        <v>619</v>
      </c>
      <c r="AQ6" s="318"/>
      <c r="AR6" s="370" t="s">
        <v>2</v>
      </c>
      <c r="AS6" s="50" t="s">
        <v>1</v>
      </c>
      <c r="AT6" s="55"/>
      <c r="AU6" s="51">
        <v>560</v>
      </c>
      <c r="AV6" s="5">
        <v>2800</v>
      </c>
      <c r="AW6" s="112"/>
      <c r="AX6" s="317" t="s">
        <v>619</v>
      </c>
      <c r="AY6" s="318"/>
      <c r="AZ6" s="370" t="s">
        <v>2</v>
      </c>
      <c r="BA6" s="50" t="s">
        <v>1</v>
      </c>
      <c r="BB6" s="55"/>
      <c r="BC6" s="51">
        <v>0</v>
      </c>
      <c r="BD6" s="5">
        <v>0</v>
      </c>
      <c r="BF6" s="317" t="s">
        <v>619</v>
      </c>
      <c r="BG6" s="318"/>
      <c r="BH6" s="370" t="s">
        <v>2</v>
      </c>
      <c r="BI6" s="50" t="s">
        <v>1</v>
      </c>
      <c r="BJ6" s="55"/>
      <c r="BK6" s="51">
        <v>2688</v>
      </c>
      <c r="BL6" s="5">
        <v>13440</v>
      </c>
      <c r="BN6" s="317" t="s">
        <v>619</v>
      </c>
      <c r="BO6" s="318"/>
      <c r="BP6" s="372" t="s">
        <v>9</v>
      </c>
      <c r="BQ6" s="50" t="s">
        <v>1</v>
      </c>
      <c r="BR6" s="55"/>
      <c r="BS6" s="51">
        <v>8.3999999999999986</v>
      </c>
      <c r="BT6" s="5">
        <v>1050</v>
      </c>
      <c r="BV6" s="317" t="s">
        <v>619</v>
      </c>
      <c r="BW6" s="318"/>
      <c r="BX6" s="370" t="s">
        <v>2</v>
      </c>
      <c r="BY6" s="50" t="s">
        <v>1</v>
      </c>
      <c r="BZ6" s="55"/>
      <c r="CA6" s="138">
        <v>108</v>
      </c>
      <c r="CB6" s="128">
        <v>540</v>
      </c>
      <c r="CC6" s="112"/>
      <c r="CD6" s="317" t="s">
        <v>619</v>
      </c>
      <c r="CE6" s="318"/>
      <c r="CF6" s="370" t="s">
        <v>2</v>
      </c>
      <c r="CG6" s="50" t="s">
        <v>1</v>
      </c>
      <c r="CH6" s="55"/>
      <c r="CI6" s="51">
        <v>193.99999999999994</v>
      </c>
      <c r="CJ6" s="5">
        <v>970</v>
      </c>
      <c r="CK6" s="112"/>
      <c r="CL6" s="317" t="s">
        <v>619</v>
      </c>
      <c r="CM6" s="318"/>
      <c r="CN6" s="370" t="s">
        <v>2</v>
      </c>
      <c r="CO6" s="50" t="s">
        <v>1</v>
      </c>
      <c r="CP6" s="55"/>
      <c r="CQ6" s="51">
        <v>500</v>
      </c>
      <c r="CR6" s="5">
        <v>2500</v>
      </c>
      <c r="CS6" s="112"/>
      <c r="CT6" s="317" t="s">
        <v>619</v>
      </c>
      <c r="CU6" s="318"/>
      <c r="CV6" s="372" t="s">
        <v>9</v>
      </c>
      <c r="CW6" s="50" t="s">
        <v>1</v>
      </c>
      <c r="CX6" s="55"/>
      <c r="CY6" s="33">
        <v>180</v>
      </c>
      <c r="CZ6" s="34">
        <v>22500</v>
      </c>
      <c r="DA6" s="112"/>
      <c r="DB6" s="317" t="s">
        <v>619</v>
      </c>
      <c r="DC6" s="318"/>
      <c r="DD6" s="370" t="s">
        <v>2</v>
      </c>
      <c r="DE6" s="50" t="s">
        <v>1</v>
      </c>
      <c r="DF6" s="55"/>
      <c r="DG6" s="51">
        <v>700</v>
      </c>
      <c r="DH6" s="5">
        <v>3500</v>
      </c>
      <c r="DI6" s="112"/>
      <c r="DJ6" s="317" t="s">
        <v>619</v>
      </c>
      <c r="DK6" s="318"/>
      <c r="DL6" s="370" t="s">
        <v>2</v>
      </c>
      <c r="DM6" s="50" t="s">
        <v>1</v>
      </c>
      <c r="DN6" s="55"/>
      <c r="DO6" s="51">
        <v>182</v>
      </c>
      <c r="DP6" s="5">
        <v>910</v>
      </c>
      <c r="DQ6" s="112"/>
      <c r="DR6" s="317" t="s">
        <v>619</v>
      </c>
      <c r="DS6" s="318"/>
      <c r="DT6" s="370" t="s">
        <v>2</v>
      </c>
      <c r="DU6" s="50" t="s">
        <v>1</v>
      </c>
      <c r="DV6" s="55"/>
      <c r="DW6" s="51">
        <v>156.79999999999993</v>
      </c>
      <c r="DX6" s="5">
        <v>784</v>
      </c>
      <c r="DY6" s="112"/>
      <c r="DZ6" s="112"/>
      <c r="EA6" s="317" t="s">
        <v>619</v>
      </c>
      <c r="EB6" s="318"/>
      <c r="EC6" s="370" t="s">
        <v>2</v>
      </c>
      <c r="ED6" s="50" t="s">
        <v>1</v>
      </c>
      <c r="EE6" s="55"/>
      <c r="EF6" s="51">
        <v>0</v>
      </c>
      <c r="EG6" s="5">
        <v>0</v>
      </c>
      <c r="EH6" s="112"/>
      <c r="EI6" s="317" t="s">
        <v>619</v>
      </c>
      <c r="EJ6" s="318"/>
      <c r="EK6" s="370" t="s">
        <v>2</v>
      </c>
      <c r="EL6" s="50" t="s">
        <v>1</v>
      </c>
      <c r="EM6" s="55"/>
      <c r="EN6" s="51">
        <v>434</v>
      </c>
      <c r="EO6" s="5">
        <v>2170</v>
      </c>
      <c r="EP6" s="112"/>
      <c r="EQ6" s="317" t="s">
        <v>619</v>
      </c>
      <c r="ER6" s="318"/>
      <c r="ES6" s="372" t="s">
        <v>9</v>
      </c>
      <c r="ET6" s="50" t="s">
        <v>1</v>
      </c>
      <c r="EU6" s="55"/>
      <c r="EV6" s="51">
        <v>0</v>
      </c>
      <c r="EW6" s="5">
        <v>0</v>
      </c>
      <c r="EX6" s="112"/>
      <c r="EY6" s="317" t="s">
        <v>619</v>
      </c>
      <c r="EZ6" s="318"/>
      <c r="FA6" s="370" t="s">
        <v>2</v>
      </c>
      <c r="FB6" s="50" t="s">
        <v>1</v>
      </c>
      <c r="FC6" s="55"/>
      <c r="FD6" s="51">
        <v>80</v>
      </c>
      <c r="FE6" s="5">
        <v>400</v>
      </c>
      <c r="FF6" s="112"/>
      <c r="FG6" s="317" t="s">
        <v>619</v>
      </c>
      <c r="FH6" s="318"/>
      <c r="FI6" s="370" t="s">
        <v>2</v>
      </c>
      <c r="FJ6" s="50" t="s">
        <v>1</v>
      </c>
      <c r="FK6" s="55"/>
      <c r="FL6" s="51">
        <v>0</v>
      </c>
      <c r="FM6" s="5">
        <v>0</v>
      </c>
      <c r="FN6" s="112"/>
      <c r="FO6" s="317" t="s">
        <v>619</v>
      </c>
      <c r="FP6" s="318"/>
      <c r="FQ6" s="370" t="s">
        <v>2</v>
      </c>
      <c r="FR6" s="50" t="s">
        <v>1</v>
      </c>
      <c r="FS6" s="55"/>
      <c r="FT6" s="51">
        <v>0</v>
      </c>
      <c r="FU6" s="5">
        <v>0</v>
      </c>
      <c r="FV6" s="112"/>
      <c r="FW6" s="317" t="s">
        <v>619</v>
      </c>
      <c r="FX6" s="318"/>
      <c r="FY6" s="370" t="s">
        <v>9</v>
      </c>
      <c r="FZ6" s="50" t="s">
        <v>1</v>
      </c>
      <c r="GA6" s="55"/>
      <c r="GB6" s="51">
        <v>33.6</v>
      </c>
      <c r="GC6" s="5">
        <v>168</v>
      </c>
      <c r="GD6" s="112"/>
      <c r="GE6" s="317" t="s">
        <v>619</v>
      </c>
      <c r="GF6" s="318"/>
      <c r="GG6" s="370" t="s">
        <v>9</v>
      </c>
      <c r="GH6" s="50" t="s">
        <v>1</v>
      </c>
      <c r="GI6" s="55"/>
      <c r="GJ6" s="51">
        <v>36</v>
      </c>
      <c r="GK6" s="5">
        <v>180</v>
      </c>
      <c r="GL6" s="112"/>
      <c r="GM6" s="317" t="s">
        <v>619</v>
      </c>
      <c r="GN6" s="318"/>
      <c r="GO6" s="370" t="s">
        <v>9</v>
      </c>
      <c r="GP6" s="50" t="s">
        <v>1</v>
      </c>
      <c r="GQ6" s="55"/>
      <c r="GR6" s="51">
        <v>6</v>
      </c>
      <c r="GS6" s="5">
        <v>750</v>
      </c>
      <c r="GT6" s="112"/>
      <c r="GU6" s="317" t="s">
        <v>619</v>
      </c>
      <c r="GV6" s="318"/>
      <c r="GW6" s="370" t="s">
        <v>2</v>
      </c>
      <c r="GX6" s="50" t="s">
        <v>1</v>
      </c>
      <c r="GY6" s="55"/>
      <c r="GZ6" s="51">
        <v>1372</v>
      </c>
      <c r="HA6" s="5">
        <v>6860</v>
      </c>
      <c r="HB6" s="112"/>
      <c r="HC6" s="317" t="s">
        <v>619</v>
      </c>
      <c r="HD6" s="318"/>
      <c r="HE6" s="370" t="s">
        <v>9</v>
      </c>
      <c r="HF6" s="50" t="s">
        <v>1</v>
      </c>
      <c r="HG6" s="55"/>
      <c r="HH6" s="51">
        <v>3</v>
      </c>
      <c r="HI6" s="5">
        <v>375</v>
      </c>
      <c r="HK6" s="429"/>
      <c r="HL6" s="429"/>
      <c r="HM6" s="430"/>
      <c r="HN6" s="228"/>
      <c r="HO6" s="229"/>
      <c r="HP6" s="230"/>
      <c r="HQ6" s="231"/>
      <c r="HS6" s="429"/>
      <c r="HT6" s="429"/>
      <c r="HU6" s="430"/>
      <c r="HV6" s="228"/>
      <c r="HW6" s="229"/>
      <c r="HX6" s="230"/>
      <c r="HY6" s="231"/>
      <c r="IA6" s="382"/>
      <c r="IB6" s="382"/>
      <c r="IC6" s="358"/>
      <c r="ID6" s="111"/>
      <c r="IE6" s="110"/>
      <c r="IF6" s="213"/>
      <c r="IG6" s="108"/>
      <c r="II6" s="382"/>
      <c r="IJ6" s="382"/>
      <c r="IK6" s="358"/>
      <c r="IL6" s="111"/>
      <c r="IM6" s="110"/>
      <c r="IN6" s="213"/>
      <c r="IO6" s="108"/>
    </row>
    <row r="7" spans="1:249" ht="24" customHeight="1" thickBot="1" x14ac:dyDescent="0.3">
      <c r="A7" s="112"/>
      <c r="B7" s="319"/>
      <c r="C7" s="320"/>
      <c r="D7" s="371"/>
      <c r="E7" s="54" t="s">
        <v>3</v>
      </c>
      <c r="F7" s="56"/>
      <c r="G7" s="137">
        <v>18</v>
      </c>
      <c r="H7" s="129">
        <v>5400</v>
      </c>
      <c r="I7" s="112"/>
      <c r="J7" s="319"/>
      <c r="K7" s="320"/>
      <c r="L7" s="371"/>
      <c r="M7" s="54" t="s">
        <v>3</v>
      </c>
      <c r="N7" s="56"/>
      <c r="O7" s="137">
        <v>48</v>
      </c>
      <c r="P7" s="129">
        <v>14400</v>
      </c>
      <c r="R7" s="319"/>
      <c r="S7" s="320"/>
      <c r="T7" s="371"/>
      <c r="U7" s="54" t="s">
        <v>3</v>
      </c>
      <c r="V7" s="56"/>
      <c r="W7" s="137">
        <v>5</v>
      </c>
      <c r="X7" s="129">
        <v>1500</v>
      </c>
      <c r="Z7" s="319"/>
      <c r="AA7" s="320"/>
      <c r="AB7" s="371"/>
      <c r="AC7" s="54" t="s">
        <v>3</v>
      </c>
      <c r="AD7" s="56"/>
      <c r="AE7" s="137">
        <v>1</v>
      </c>
      <c r="AF7" s="129">
        <v>300</v>
      </c>
      <c r="AH7" s="319"/>
      <c r="AI7" s="320"/>
      <c r="AJ7" s="373"/>
      <c r="AK7" s="54" t="s">
        <v>3</v>
      </c>
      <c r="AL7" s="56"/>
      <c r="AM7" s="137">
        <v>100</v>
      </c>
      <c r="AN7" s="129">
        <v>17500</v>
      </c>
      <c r="AP7" s="319"/>
      <c r="AQ7" s="320"/>
      <c r="AR7" s="371"/>
      <c r="AS7" s="54" t="s">
        <v>3</v>
      </c>
      <c r="AT7" s="56"/>
      <c r="AU7" s="52">
        <v>22</v>
      </c>
      <c r="AV7" s="3">
        <v>6600</v>
      </c>
      <c r="AW7" s="112"/>
      <c r="AX7" s="319"/>
      <c r="AY7" s="320"/>
      <c r="AZ7" s="371"/>
      <c r="BA7" s="54" t="s">
        <v>3</v>
      </c>
      <c r="BB7" s="56"/>
      <c r="BC7" s="52">
        <v>0</v>
      </c>
      <c r="BD7" s="3">
        <v>0</v>
      </c>
      <c r="BF7" s="319"/>
      <c r="BG7" s="320"/>
      <c r="BH7" s="371"/>
      <c r="BI7" s="54" t="s">
        <v>3</v>
      </c>
      <c r="BJ7" s="56"/>
      <c r="BK7" s="52">
        <v>54</v>
      </c>
      <c r="BL7" s="3">
        <v>16200</v>
      </c>
      <c r="BN7" s="319"/>
      <c r="BO7" s="320"/>
      <c r="BP7" s="373"/>
      <c r="BQ7" s="54" t="s">
        <v>3</v>
      </c>
      <c r="BR7" s="56"/>
      <c r="BS7" s="52">
        <v>8.4</v>
      </c>
      <c r="BT7" s="3">
        <v>1470</v>
      </c>
      <c r="BV7" s="319"/>
      <c r="BW7" s="320"/>
      <c r="BX7" s="371"/>
      <c r="BY7" s="54" t="s">
        <v>3</v>
      </c>
      <c r="BZ7" s="56"/>
      <c r="CA7" s="137">
        <v>5</v>
      </c>
      <c r="CB7" s="129">
        <v>1500</v>
      </c>
      <c r="CC7" s="112"/>
      <c r="CD7" s="319"/>
      <c r="CE7" s="320"/>
      <c r="CF7" s="371"/>
      <c r="CG7" s="54" t="s">
        <v>3</v>
      </c>
      <c r="CH7" s="56"/>
      <c r="CI7" s="52">
        <v>3.5</v>
      </c>
      <c r="CJ7" s="3">
        <v>1050</v>
      </c>
      <c r="CK7" s="112"/>
      <c r="CL7" s="319"/>
      <c r="CM7" s="320"/>
      <c r="CN7" s="371"/>
      <c r="CO7" s="54" t="s">
        <v>3</v>
      </c>
      <c r="CP7" s="56"/>
      <c r="CQ7" s="52">
        <v>27.5</v>
      </c>
      <c r="CR7" s="3">
        <v>8250</v>
      </c>
      <c r="CS7" s="112"/>
      <c r="CT7" s="319"/>
      <c r="CU7" s="320"/>
      <c r="CV7" s="373"/>
      <c r="CW7" s="54" t="s">
        <v>3</v>
      </c>
      <c r="CX7" s="56"/>
      <c r="CY7" s="39">
        <v>180</v>
      </c>
      <c r="CZ7" s="40">
        <v>31500</v>
      </c>
      <c r="DA7" s="112"/>
      <c r="DB7" s="319"/>
      <c r="DC7" s="320"/>
      <c r="DD7" s="371"/>
      <c r="DE7" s="54" t="s">
        <v>3</v>
      </c>
      <c r="DF7" s="56"/>
      <c r="DG7" s="52">
        <v>7.7</v>
      </c>
      <c r="DH7" s="3">
        <v>2310</v>
      </c>
      <c r="DI7" s="112"/>
      <c r="DJ7" s="319"/>
      <c r="DK7" s="320"/>
      <c r="DL7" s="371"/>
      <c r="DM7" s="54" t="s">
        <v>3</v>
      </c>
      <c r="DN7" s="56"/>
      <c r="DO7" s="52">
        <v>2.2000000000000002</v>
      </c>
      <c r="DP7" s="3">
        <v>660</v>
      </c>
      <c r="DQ7" s="112"/>
      <c r="DR7" s="319"/>
      <c r="DS7" s="320"/>
      <c r="DT7" s="371"/>
      <c r="DU7" s="54" t="s">
        <v>3</v>
      </c>
      <c r="DV7" s="56"/>
      <c r="DW7" s="52">
        <v>1.5</v>
      </c>
      <c r="DX7" s="3">
        <v>450</v>
      </c>
      <c r="DY7" s="112"/>
      <c r="DZ7" s="112"/>
      <c r="EA7" s="319"/>
      <c r="EB7" s="320"/>
      <c r="EC7" s="371"/>
      <c r="ED7" s="54" t="s">
        <v>3</v>
      </c>
      <c r="EE7" s="56"/>
      <c r="EF7" s="52">
        <v>0</v>
      </c>
      <c r="EG7" s="3">
        <v>0</v>
      </c>
      <c r="EH7" s="112"/>
      <c r="EI7" s="319"/>
      <c r="EJ7" s="320"/>
      <c r="EK7" s="371"/>
      <c r="EL7" s="54" t="s">
        <v>3</v>
      </c>
      <c r="EM7" s="56"/>
      <c r="EN7" s="52">
        <v>6</v>
      </c>
      <c r="EO7" s="3">
        <v>1800</v>
      </c>
      <c r="EP7" s="112"/>
      <c r="EQ7" s="319"/>
      <c r="ER7" s="320"/>
      <c r="ES7" s="373"/>
      <c r="ET7" s="54" t="s">
        <v>3</v>
      </c>
      <c r="EU7" s="56"/>
      <c r="EV7" s="52">
        <v>0</v>
      </c>
      <c r="EW7" s="3">
        <v>0</v>
      </c>
      <c r="EX7" s="112"/>
      <c r="EY7" s="319"/>
      <c r="EZ7" s="320"/>
      <c r="FA7" s="371"/>
      <c r="FB7" s="54" t="s">
        <v>3</v>
      </c>
      <c r="FC7" s="56"/>
      <c r="FD7" s="52">
        <v>1.5</v>
      </c>
      <c r="FE7" s="3">
        <v>450</v>
      </c>
      <c r="FF7" s="112"/>
      <c r="FG7" s="319"/>
      <c r="FH7" s="320"/>
      <c r="FI7" s="371"/>
      <c r="FJ7" s="54" t="s">
        <v>3</v>
      </c>
      <c r="FK7" s="56"/>
      <c r="FL7" s="52">
        <v>0</v>
      </c>
      <c r="FM7" s="3">
        <v>0</v>
      </c>
      <c r="FN7" s="112"/>
      <c r="FO7" s="319"/>
      <c r="FP7" s="320"/>
      <c r="FQ7" s="371"/>
      <c r="FR7" s="54" t="s">
        <v>3</v>
      </c>
      <c r="FS7" s="56"/>
      <c r="FT7" s="52">
        <v>0</v>
      </c>
      <c r="FU7" s="3">
        <v>0</v>
      </c>
      <c r="FV7" s="112"/>
      <c r="FW7" s="319"/>
      <c r="FX7" s="320"/>
      <c r="FY7" s="371"/>
      <c r="FZ7" s="54" t="s">
        <v>3</v>
      </c>
      <c r="GA7" s="56"/>
      <c r="GB7" s="52">
        <v>0.5</v>
      </c>
      <c r="GC7" s="3">
        <v>150</v>
      </c>
      <c r="GD7" s="112"/>
      <c r="GE7" s="319"/>
      <c r="GF7" s="320"/>
      <c r="GG7" s="371"/>
      <c r="GH7" s="54" t="s">
        <v>3</v>
      </c>
      <c r="GI7" s="56"/>
      <c r="GJ7" s="52">
        <v>1</v>
      </c>
      <c r="GK7" s="3">
        <v>300</v>
      </c>
      <c r="GL7" s="112"/>
      <c r="GM7" s="319"/>
      <c r="GN7" s="320"/>
      <c r="GO7" s="371"/>
      <c r="GP7" s="54" t="s">
        <v>3</v>
      </c>
      <c r="GQ7" s="56"/>
      <c r="GR7" s="52">
        <v>6</v>
      </c>
      <c r="GS7" s="3">
        <v>1050</v>
      </c>
      <c r="GT7" s="112"/>
      <c r="GU7" s="319"/>
      <c r="GV7" s="320"/>
      <c r="GW7" s="371"/>
      <c r="GX7" s="54" t="s">
        <v>3</v>
      </c>
      <c r="GY7" s="56"/>
      <c r="GZ7" s="52">
        <v>63</v>
      </c>
      <c r="HA7" s="3">
        <v>18900</v>
      </c>
      <c r="HB7" s="112"/>
      <c r="HC7" s="319"/>
      <c r="HD7" s="320"/>
      <c r="HE7" s="371"/>
      <c r="HF7" s="54" t="s">
        <v>3</v>
      </c>
      <c r="HG7" s="56"/>
      <c r="HH7" s="52">
        <v>3</v>
      </c>
      <c r="HI7" s="3">
        <v>525</v>
      </c>
      <c r="HK7" s="429"/>
      <c r="HL7" s="429"/>
      <c r="HM7" s="430"/>
      <c r="HN7" s="228"/>
      <c r="HO7" s="229"/>
      <c r="HP7" s="230"/>
      <c r="HQ7" s="231"/>
      <c r="HS7" s="429"/>
      <c r="HT7" s="429"/>
      <c r="HU7" s="430"/>
      <c r="HV7" s="228"/>
      <c r="HW7" s="229"/>
      <c r="HX7" s="230"/>
      <c r="HY7" s="231"/>
      <c r="IA7" s="382"/>
      <c r="IB7" s="382"/>
      <c r="IC7" s="358"/>
      <c r="ID7" s="111"/>
      <c r="IE7" s="110"/>
      <c r="IF7" s="213"/>
      <c r="IG7" s="108"/>
      <c r="II7" s="382"/>
      <c r="IJ7" s="382"/>
      <c r="IK7" s="358"/>
      <c r="IL7" s="111"/>
      <c r="IM7" s="110"/>
      <c r="IN7" s="213"/>
      <c r="IO7" s="108"/>
    </row>
    <row r="9" spans="1:249" s="105" customFormat="1" x14ac:dyDescent="0.25">
      <c r="B9" s="107" t="s">
        <v>211</v>
      </c>
      <c r="F9" s="106"/>
      <c r="J9" s="107"/>
      <c r="N9" s="106"/>
    </row>
    <row r="10" spans="1:249" ht="15.75" thickBot="1" x14ac:dyDescent="0.3">
      <c r="B10" s="11" t="s">
        <v>628</v>
      </c>
      <c r="J10" s="11"/>
    </row>
    <row r="11" spans="1:249" s="172" customFormat="1" ht="19.5" thickBot="1" x14ac:dyDescent="0.35">
      <c r="A11" s="170"/>
      <c r="B11" s="399" t="s">
        <v>336</v>
      </c>
      <c r="C11" s="400"/>
      <c r="D11" s="400"/>
      <c r="E11" s="400"/>
      <c r="F11" s="400"/>
      <c r="G11" s="400"/>
      <c r="H11" s="401"/>
      <c r="I11" s="171"/>
      <c r="J11" s="399" t="s">
        <v>337</v>
      </c>
      <c r="K11" s="400"/>
      <c r="L11" s="400"/>
      <c r="M11" s="400"/>
      <c r="N11" s="400"/>
      <c r="O11" s="400"/>
      <c r="P11" s="401"/>
      <c r="R11" s="399" t="s">
        <v>344</v>
      </c>
      <c r="S11" s="400"/>
      <c r="T11" s="400"/>
      <c r="U11" s="400"/>
      <c r="V11" s="400"/>
      <c r="W11" s="400"/>
      <c r="X11" s="401"/>
      <c r="Z11" s="399" t="s">
        <v>348</v>
      </c>
      <c r="AA11" s="400"/>
      <c r="AB11" s="400"/>
      <c r="AC11" s="400"/>
      <c r="AD11" s="400"/>
      <c r="AE11" s="400"/>
      <c r="AF11" s="401"/>
      <c r="AH11" s="399" t="s">
        <v>357</v>
      </c>
      <c r="AI11" s="400"/>
      <c r="AJ11" s="400"/>
      <c r="AK11" s="400"/>
      <c r="AL11" s="400"/>
      <c r="AM11" s="400"/>
      <c r="AN11" s="401"/>
      <c r="AP11" s="399" t="s">
        <v>127</v>
      </c>
      <c r="AQ11" s="400"/>
      <c r="AR11" s="400"/>
      <c r="AS11" s="400"/>
      <c r="AT11" s="400"/>
      <c r="AU11" s="400"/>
      <c r="AV11" s="401"/>
      <c r="AX11" s="399" t="s">
        <v>356</v>
      </c>
      <c r="AY11" s="400"/>
      <c r="AZ11" s="400"/>
      <c r="BA11" s="400"/>
      <c r="BB11" s="400"/>
      <c r="BC11" s="400"/>
      <c r="BD11" s="401"/>
      <c r="BF11" s="399" t="s">
        <v>340</v>
      </c>
      <c r="BG11" s="400"/>
      <c r="BH11" s="400"/>
      <c r="BI11" s="400"/>
      <c r="BJ11" s="400"/>
      <c r="BK11" s="400"/>
      <c r="BL11" s="401"/>
      <c r="BN11" s="399" t="s">
        <v>113</v>
      </c>
      <c r="BO11" s="400"/>
      <c r="BP11" s="400"/>
      <c r="BQ11" s="400"/>
      <c r="BR11" s="400"/>
      <c r="BS11" s="400"/>
      <c r="BT11" s="401"/>
      <c r="BV11" s="399" t="s">
        <v>534</v>
      </c>
      <c r="BW11" s="400"/>
      <c r="BX11" s="400"/>
      <c r="BY11" s="400"/>
      <c r="BZ11" s="400"/>
      <c r="CA11" s="400"/>
      <c r="CB11" s="401"/>
      <c r="CD11" s="399" t="s">
        <v>89</v>
      </c>
      <c r="CE11" s="400"/>
      <c r="CF11" s="400"/>
      <c r="CG11" s="400"/>
      <c r="CH11" s="400"/>
      <c r="CI11" s="400"/>
      <c r="CJ11" s="401"/>
      <c r="CL11" s="399" t="s">
        <v>115</v>
      </c>
      <c r="CM11" s="400"/>
      <c r="CN11" s="400"/>
      <c r="CO11" s="400"/>
      <c r="CP11" s="400"/>
      <c r="CQ11" s="400"/>
      <c r="CR11" s="401"/>
      <c r="CT11" s="399" t="s">
        <v>535</v>
      </c>
      <c r="CU11" s="400"/>
      <c r="CV11" s="400"/>
      <c r="CW11" s="400"/>
      <c r="CX11" s="400"/>
      <c r="CY11" s="400"/>
      <c r="CZ11" s="401"/>
      <c r="DB11" s="399" t="s">
        <v>338</v>
      </c>
      <c r="DC11" s="400"/>
      <c r="DD11" s="400"/>
      <c r="DE11" s="400"/>
      <c r="DF11" s="400"/>
      <c r="DG11" s="400"/>
      <c r="DH11" s="401"/>
      <c r="DJ11" s="399" t="s">
        <v>539</v>
      </c>
      <c r="DK11" s="400"/>
      <c r="DL11" s="400"/>
      <c r="DM11" s="400"/>
      <c r="DN11" s="400"/>
      <c r="DO11" s="400"/>
      <c r="DP11" s="401"/>
      <c r="DR11" s="399" t="s">
        <v>540</v>
      </c>
      <c r="DS11" s="400"/>
      <c r="DT11" s="400"/>
      <c r="DU11" s="400"/>
      <c r="DV11" s="400"/>
      <c r="DW11" s="400"/>
      <c r="DX11" s="401"/>
      <c r="EA11" s="399" t="s">
        <v>346</v>
      </c>
      <c r="EB11" s="400"/>
      <c r="EC11" s="400"/>
      <c r="ED11" s="400"/>
      <c r="EE11" s="400"/>
      <c r="EF11" s="400"/>
      <c r="EG11" s="401"/>
      <c r="EI11" s="399" t="s">
        <v>542</v>
      </c>
      <c r="EJ11" s="400"/>
      <c r="EK11" s="400"/>
      <c r="EL11" s="400"/>
      <c r="EM11" s="400"/>
      <c r="EN11" s="400"/>
      <c r="EO11" s="401"/>
      <c r="EQ11" s="399" t="s">
        <v>594</v>
      </c>
      <c r="ER11" s="400"/>
      <c r="ES11" s="400"/>
      <c r="ET11" s="400"/>
      <c r="EU11" s="400"/>
      <c r="EV11" s="400"/>
      <c r="EW11" s="401"/>
      <c r="EY11" s="399" t="s">
        <v>114</v>
      </c>
      <c r="EZ11" s="400"/>
      <c r="FA11" s="400"/>
      <c r="FB11" s="400"/>
      <c r="FC11" s="400"/>
      <c r="FD11" s="400"/>
      <c r="FE11" s="401"/>
      <c r="FG11" s="399" t="s">
        <v>130</v>
      </c>
      <c r="FH11" s="400"/>
      <c r="FI11" s="400"/>
      <c r="FJ11" s="400"/>
      <c r="FK11" s="400"/>
      <c r="FL11" s="400"/>
      <c r="FM11" s="401"/>
      <c r="FO11" s="399" t="s">
        <v>595</v>
      </c>
      <c r="FP11" s="400"/>
      <c r="FQ11" s="400"/>
      <c r="FR11" s="400"/>
      <c r="FS11" s="400"/>
      <c r="FT11" s="400"/>
      <c r="FU11" s="401"/>
      <c r="FW11" s="399" t="s">
        <v>597</v>
      </c>
      <c r="FX11" s="400"/>
      <c r="FY11" s="400"/>
      <c r="FZ11" s="400"/>
      <c r="GA11" s="400"/>
      <c r="GB11" s="400"/>
      <c r="GC11" s="401"/>
      <c r="GE11" s="399" t="s">
        <v>598</v>
      </c>
      <c r="GF11" s="400"/>
      <c r="GG11" s="400"/>
      <c r="GH11" s="400"/>
      <c r="GI11" s="400"/>
      <c r="GJ11" s="400"/>
      <c r="GK11" s="401"/>
      <c r="GM11" s="399" t="s">
        <v>599</v>
      </c>
      <c r="GN11" s="400"/>
      <c r="GO11" s="400"/>
      <c r="GP11" s="400"/>
      <c r="GQ11" s="400"/>
      <c r="GR11" s="400"/>
      <c r="GS11" s="401"/>
      <c r="GU11" s="399" t="s">
        <v>648</v>
      </c>
      <c r="GV11" s="400"/>
      <c r="GW11" s="400"/>
      <c r="GX11" s="400"/>
      <c r="GY11" s="400"/>
      <c r="GZ11" s="400"/>
      <c r="HA11" s="401"/>
      <c r="HC11" s="399" t="s">
        <v>341</v>
      </c>
      <c r="HD11" s="400"/>
      <c r="HE11" s="400"/>
      <c r="HF11" s="400"/>
      <c r="HG11" s="400"/>
      <c r="HH11" s="400"/>
      <c r="HI11" s="401"/>
      <c r="HK11" s="399" t="s">
        <v>649</v>
      </c>
      <c r="HL11" s="400"/>
      <c r="HM11" s="400"/>
      <c r="HN11" s="400"/>
      <c r="HO11" s="400"/>
      <c r="HP11" s="400"/>
      <c r="HQ11" s="401"/>
      <c r="HS11" s="399" t="s">
        <v>128</v>
      </c>
      <c r="HT11" s="400"/>
      <c r="HU11" s="400"/>
      <c r="HV11" s="400"/>
      <c r="HW11" s="400"/>
      <c r="HX11" s="400"/>
      <c r="HY11" s="401"/>
      <c r="IA11" s="399" t="s">
        <v>650</v>
      </c>
      <c r="IB11" s="400"/>
      <c r="IC11" s="400"/>
      <c r="ID11" s="400"/>
      <c r="IE11" s="400"/>
      <c r="IF11" s="400"/>
      <c r="IG11" s="401"/>
      <c r="II11" s="399" t="s">
        <v>194</v>
      </c>
      <c r="IJ11" s="400"/>
      <c r="IK11" s="400"/>
      <c r="IL11" s="400"/>
      <c r="IM11" s="400"/>
      <c r="IN11" s="400"/>
      <c r="IO11" s="401"/>
    </row>
    <row r="12" spans="1:249" s="44" customFormat="1" ht="72" customHeight="1" thickBot="1" x14ac:dyDescent="0.3">
      <c r="B12" s="291" t="s">
        <v>0</v>
      </c>
      <c r="C12" s="296"/>
      <c r="D12" s="280" t="s">
        <v>11</v>
      </c>
      <c r="E12" s="292"/>
      <c r="F12" s="42" t="s">
        <v>23</v>
      </c>
      <c r="G12" s="42" t="s">
        <v>10</v>
      </c>
      <c r="H12" s="48" t="s">
        <v>91</v>
      </c>
      <c r="I12" s="150"/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291" t="s">
        <v>0</v>
      </c>
      <c r="BO12" s="296"/>
      <c r="BP12" s="280" t="s">
        <v>11</v>
      </c>
      <c r="BQ12" s="292"/>
      <c r="BR12" s="42" t="s">
        <v>23</v>
      </c>
      <c r="BS12" s="42" t="s">
        <v>10</v>
      </c>
      <c r="BT12" s="48" t="s">
        <v>91</v>
      </c>
      <c r="BV12" s="291" t="s">
        <v>0</v>
      </c>
      <c r="BW12" s="296"/>
      <c r="BX12" s="280" t="s">
        <v>11</v>
      </c>
      <c r="BY12" s="292"/>
      <c r="BZ12" s="42" t="s">
        <v>23</v>
      </c>
      <c r="CA12" s="42" t="s">
        <v>10</v>
      </c>
      <c r="CB12" s="48" t="s">
        <v>91</v>
      </c>
      <c r="CD12" s="291" t="s">
        <v>0</v>
      </c>
      <c r="CE12" s="296"/>
      <c r="CF12" s="280" t="s">
        <v>11</v>
      </c>
      <c r="CG12" s="292"/>
      <c r="CH12" s="42" t="s">
        <v>23</v>
      </c>
      <c r="CI12" s="42" t="s">
        <v>10</v>
      </c>
      <c r="CJ12" s="48" t="s">
        <v>91</v>
      </c>
      <c r="CL12" s="291" t="s">
        <v>0</v>
      </c>
      <c r="CM12" s="296"/>
      <c r="CN12" s="280" t="s">
        <v>11</v>
      </c>
      <c r="CO12" s="292"/>
      <c r="CP12" s="42" t="s">
        <v>23</v>
      </c>
      <c r="CQ12" s="42" t="s">
        <v>10</v>
      </c>
      <c r="CR12" s="48" t="s">
        <v>91</v>
      </c>
      <c r="CT12" s="291" t="s">
        <v>0</v>
      </c>
      <c r="CU12" s="296"/>
      <c r="CV12" s="280" t="s">
        <v>11</v>
      </c>
      <c r="CW12" s="292"/>
      <c r="CX12" s="42" t="s">
        <v>23</v>
      </c>
      <c r="CY12" s="42" t="s">
        <v>10</v>
      </c>
      <c r="CZ12" s="48" t="s">
        <v>91</v>
      </c>
      <c r="DB12" s="291" t="s">
        <v>0</v>
      </c>
      <c r="DC12" s="296"/>
      <c r="DD12" s="280" t="s">
        <v>11</v>
      </c>
      <c r="DE12" s="292"/>
      <c r="DF12" s="42" t="s">
        <v>23</v>
      </c>
      <c r="DG12" s="42" t="s">
        <v>10</v>
      </c>
      <c r="DH12" s="48" t="s">
        <v>91</v>
      </c>
      <c r="DJ12" s="291" t="s">
        <v>0</v>
      </c>
      <c r="DK12" s="296"/>
      <c r="DL12" s="280" t="s">
        <v>11</v>
      </c>
      <c r="DM12" s="292"/>
      <c r="DN12" s="42" t="s">
        <v>23</v>
      </c>
      <c r="DO12" s="42" t="s">
        <v>10</v>
      </c>
      <c r="DP12" s="48" t="s">
        <v>91</v>
      </c>
      <c r="DR12" s="291" t="s">
        <v>0</v>
      </c>
      <c r="DS12" s="296"/>
      <c r="DT12" s="280" t="s">
        <v>11</v>
      </c>
      <c r="DU12" s="292"/>
      <c r="DV12" s="42" t="s">
        <v>23</v>
      </c>
      <c r="DW12" s="42" t="s">
        <v>10</v>
      </c>
      <c r="DX12" s="48" t="s">
        <v>91</v>
      </c>
      <c r="EA12" s="291" t="s">
        <v>0</v>
      </c>
      <c r="EB12" s="296"/>
      <c r="EC12" s="280" t="s">
        <v>11</v>
      </c>
      <c r="ED12" s="292"/>
      <c r="EE12" s="42" t="s">
        <v>23</v>
      </c>
      <c r="EF12" s="42" t="s">
        <v>10</v>
      </c>
      <c r="EG12" s="48" t="s">
        <v>91</v>
      </c>
      <c r="EI12" s="291" t="s">
        <v>0</v>
      </c>
      <c r="EJ12" s="296"/>
      <c r="EK12" s="280" t="s">
        <v>11</v>
      </c>
      <c r="EL12" s="292"/>
      <c r="EM12" s="42" t="s">
        <v>23</v>
      </c>
      <c r="EN12" s="42" t="s">
        <v>10</v>
      </c>
      <c r="EO12" s="48" t="s">
        <v>91</v>
      </c>
      <c r="EQ12" s="291" t="s">
        <v>0</v>
      </c>
      <c r="ER12" s="296"/>
      <c r="ES12" s="280" t="s">
        <v>11</v>
      </c>
      <c r="ET12" s="292"/>
      <c r="EU12" s="42" t="s">
        <v>23</v>
      </c>
      <c r="EV12" s="42" t="s">
        <v>10</v>
      </c>
      <c r="EW12" s="48" t="s">
        <v>91</v>
      </c>
      <c r="EY12" s="291" t="s">
        <v>0</v>
      </c>
      <c r="EZ12" s="296"/>
      <c r="FA12" s="280" t="s">
        <v>11</v>
      </c>
      <c r="FB12" s="292"/>
      <c r="FC12" s="42" t="s">
        <v>23</v>
      </c>
      <c r="FD12" s="42" t="s">
        <v>10</v>
      </c>
      <c r="FE12" s="48" t="s">
        <v>91</v>
      </c>
      <c r="FG12" s="291" t="s">
        <v>0</v>
      </c>
      <c r="FH12" s="296"/>
      <c r="FI12" s="280" t="s">
        <v>11</v>
      </c>
      <c r="FJ12" s="292"/>
      <c r="FK12" s="42" t="s">
        <v>23</v>
      </c>
      <c r="FL12" s="42" t="s">
        <v>10</v>
      </c>
      <c r="FM12" s="48" t="s">
        <v>91</v>
      </c>
      <c r="FO12" s="291" t="s">
        <v>0</v>
      </c>
      <c r="FP12" s="296"/>
      <c r="FQ12" s="280" t="s">
        <v>11</v>
      </c>
      <c r="FR12" s="292"/>
      <c r="FS12" s="42" t="s">
        <v>23</v>
      </c>
      <c r="FT12" s="42" t="s">
        <v>10</v>
      </c>
      <c r="FU12" s="48" t="s">
        <v>91</v>
      </c>
      <c r="FW12" s="291" t="s">
        <v>0</v>
      </c>
      <c r="FX12" s="296"/>
      <c r="FY12" s="280" t="s">
        <v>11</v>
      </c>
      <c r="FZ12" s="292"/>
      <c r="GA12" s="42" t="s">
        <v>23</v>
      </c>
      <c r="GB12" s="42" t="s">
        <v>10</v>
      </c>
      <c r="GC12" s="48" t="s">
        <v>91</v>
      </c>
      <c r="GE12" s="291" t="s">
        <v>0</v>
      </c>
      <c r="GF12" s="296"/>
      <c r="GG12" s="280" t="s">
        <v>11</v>
      </c>
      <c r="GH12" s="292"/>
      <c r="GI12" s="42" t="s">
        <v>23</v>
      </c>
      <c r="GJ12" s="42" t="s">
        <v>10</v>
      </c>
      <c r="GK12" s="48" t="s">
        <v>91</v>
      </c>
      <c r="GM12" s="291" t="s">
        <v>0</v>
      </c>
      <c r="GN12" s="296"/>
      <c r="GO12" s="280" t="s">
        <v>11</v>
      </c>
      <c r="GP12" s="292"/>
      <c r="GQ12" s="42" t="s">
        <v>23</v>
      </c>
      <c r="GR12" s="42" t="s">
        <v>10</v>
      </c>
      <c r="GS12" s="48" t="s">
        <v>91</v>
      </c>
      <c r="GU12" s="291" t="s">
        <v>0</v>
      </c>
      <c r="GV12" s="296"/>
      <c r="GW12" s="280" t="s">
        <v>11</v>
      </c>
      <c r="GX12" s="292"/>
      <c r="GY12" s="42" t="s">
        <v>23</v>
      </c>
      <c r="GZ12" s="42" t="s">
        <v>10</v>
      </c>
      <c r="HA12" s="48" t="s">
        <v>91</v>
      </c>
      <c r="HC12" s="291" t="s">
        <v>0</v>
      </c>
      <c r="HD12" s="296"/>
      <c r="HE12" s="280" t="s">
        <v>11</v>
      </c>
      <c r="HF12" s="292"/>
      <c r="HG12" s="42" t="s">
        <v>23</v>
      </c>
      <c r="HH12" s="42" t="s">
        <v>10</v>
      </c>
      <c r="HI12" s="48" t="s">
        <v>91</v>
      </c>
      <c r="HK12" s="291" t="s">
        <v>0</v>
      </c>
      <c r="HL12" s="296"/>
      <c r="HM12" s="280" t="s">
        <v>11</v>
      </c>
      <c r="HN12" s="292"/>
      <c r="HO12" s="42" t="s">
        <v>23</v>
      </c>
      <c r="HP12" s="42" t="s">
        <v>10</v>
      </c>
      <c r="HQ12" s="48" t="s">
        <v>91</v>
      </c>
      <c r="HS12" s="291" t="s">
        <v>0</v>
      </c>
      <c r="HT12" s="296"/>
      <c r="HU12" s="280" t="s">
        <v>11</v>
      </c>
      <c r="HV12" s="292"/>
      <c r="HW12" s="42" t="s">
        <v>23</v>
      </c>
      <c r="HX12" s="42" t="s">
        <v>10</v>
      </c>
      <c r="HY12" s="48" t="s">
        <v>91</v>
      </c>
      <c r="IA12" s="291" t="s">
        <v>0</v>
      </c>
      <c r="IB12" s="296"/>
      <c r="IC12" s="280" t="s">
        <v>11</v>
      </c>
      <c r="ID12" s="292"/>
      <c r="IE12" s="42" t="s">
        <v>23</v>
      </c>
      <c r="IF12" s="42" t="s">
        <v>10</v>
      </c>
      <c r="IG12" s="48" t="s">
        <v>91</v>
      </c>
      <c r="II12" s="291" t="s">
        <v>0</v>
      </c>
      <c r="IJ12" s="296"/>
      <c r="IK12" s="280" t="s">
        <v>11</v>
      </c>
      <c r="IL12" s="292"/>
      <c r="IM12" s="42" t="s">
        <v>23</v>
      </c>
      <c r="IN12" s="42" t="s">
        <v>10</v>
      </c>
      <c r="IO12" s="48" t="s">
        <v>91</v>
      </c>
    </row>
    <row r="13" spans="1:249" ht="15" customHeight="1" x14ac:dyDescent="0.25">
      <c r="A13" s="13"/>
      <c r="B13" s="359" t="s">
        <v>2</v>
      </c>
      <c r="C13" s="367"/>
      <c r="D13" s="273" t="s">
        <v>203</v>
      </c>
      <c r="E13" s="15" t="s">
        <v>4</v>
      </c>
      <c r="F13" s="16">
        <v>45</v>
      </c>
      <c r="G13" s="152">
        <f>F13*5</f>
        <v>225</v>
      </c>
      <c r="H13" s="283" t="s">
        <v>376</v>
      </c>
      <c r="I13" s="125"/>
      <c r="J13" s="359" t="s">
        <v>2</v>
      </c>
      <c r="K13" s="367"/>
      <c r="L13" s="273" t="s">
        <v>203</v>
      </c>
      <c r="M13" s="15" t="s">
        <v>4</v>
      </c>
      <c r="N13" s="16">
        <v>104</v>
      </c>
      <c r="O13" s="19">
        <f>N13*5</f>
        <v>520</v>
      </c>
      <c r="P13" s="283" t="s">
        <v>376</v>
      </c>
      <c r="R13" s="359" t="s">
        <v>2</v>
      </c>
      <c r="S13" s="367"/>
      <c r="T13" s="273" t="s">
        <v>203</v>
      </c>
      <c r="U13" s="15" t="s">
        <v>4</v>
      </c>
      <c r="V13" s="16">
        <v>12.5</v>
      </c>
      <c r="W13" s="152">
        <f>V13*5</f>
        <v>62.5</v>
      </c>
      <c r="X13" s="388" t="s">
        <v>238</v>
      </c>
      <c r="Z13" s="359" t="s">
        <v>2</v>
      </c>
      <c r="AA13" s="367"/>
      <c r="AB13" s="273" t="s">
        <v>203</v>
      </c>
      <c r="AC13" s="15" t="s">
        <v>4</v>
      </c>
      <c r="AD13" s="16">
        <v>5.8</v>
      </c>
      <c r="AE13" s="19">
        <f>AD13*5</f>
        <v>29</v>
      </c>
      <c r="AF13" s="283" t="s">
        <v>635</v>
      </c>
      <c r="AH13" s="380" t="s">
        <v>9</v>
      </c>
      <c r="AI13" s="406"/>
      <c r="AJ13" s="273" t="s">
        <v>203</v>
      </c>
      <c r="AK13" s="15" t="s">
        <v>4</v>
      </c>
      <c r="AL13" s="16">
        <v>1.2</v>
      </c>
      <c r="AM13" s="19">
        <f>AL13*125</f>
        <v>150</v>
      </c>
      <c r="AN13" s="283" t="s">
        <v>636</v>
      </c>
      <c r="AP13" s="359" t="s">
        <v>2</v>
      </c>
      <c r="AQ13" s="367"/>
      <c r="AR13" s="273" t="s">
        <v>203</v>
      </c>
      <c r="AS13" s="15" t="s">
        <v>4</v>
      </c>
      <c r="AT13" s="16">
        <v>16</v>
      </c>
      <c r="AU13" s="19">
        <f>AT13*5</f>
        <v>80</v>
      </c>
      <c r="AV13" s="283" t="s">
        <v>279</v>
      </c>
      <c r="AX13" s="359" t="s">
        <v>2</v>
      </c>
      <c r="AY13" s="367"/>
      <c r="AZ13" s="273" t="s">
        <v>203</v>
      </c>
      <c r="BA13" s="15" t="s">
        <v>4</v>
      </c>
      <c r="BB13" s="16"/>
      <c r="BC13" s="19"/>
      <c r="BD13" s="283" t="s">
        <v>637</v>
      </c>
      <c r="BF13" s="359" t="s">
        <v>2</v>
      </c>
      <c r="BG13" s="367"/>
      <c r="BH13" s="273" t="s">
        <v>203</v>
      </c>
      <c r="BI13" s="15" t="s">
        <v>4</v>
      </c>
      <c r="BJ13" s="16">
        <v>88</v>
      </c>
      <c r="BK13" s="19">
        <f>BJ13*5</f>
        <v>440</v>
      </c>
      <c r="BL13" s="283" t="s">
        <v>504</v>
      </c>
      <c r="BN13" s="380" t="s">
        <v>9</v>
      </c>
      <c r="BO13" s="406"/>
      <c r="BP13" s="273" t="s">
        <v>203</v>
      </c>
      <c r="BQ13" s="173" t="s">
        <v>4</v>
      </c>
      <c r="BR13" s="151">
        <v>0.5</v>
      </c>
      <c r="BS13" s="152">
        <f>SUM(BR13*125)</f>
        <v>62.5</v>
      </c>
      <c r="BT13" s="388" t="s">
        <v>205</v>
      </c>
      <c r="BV13" s="359" t="s">
        <v>2</v>
      </c>
      <c r="BW13" s="367"/>
      <c r="BX13" s="273" t="s">
        <v>203</v>
      </c>
      <c r="BY13" s="15" t="s">
        <v>4</v>
      </c>
      <c r="BZ13" s="16">
        <v>7.3</v>
      </c>
      <c r="CA13" s="19">
        <f>BZ13*5</f>
        <v>36.5</v>
      </c>
      <c r="CB13" s="283" t="s">
        <v>639</v>
      </c>
      <c r="CD13" s="359" t="s">
        <v>2</v>
      </c>
      <c r="CE13" s="367"/>
      <c r="CF13" s="273" t="s">
        <v>203</v>
      </c>
      <c r="CG13" s="15" t="s">
        <v>4</v>
      </c>
      <c r="CH13" s="16">
        <v>11.2</v>
      </c>
      <c r="CI13" s="19">
        <f>CH13*5</f>
        <v>56</v>
      </c>
      <c r="CJ13" s="283" t="s">
        <v>530</v>
      </c>
      <c r="CL13" s="359" t="s">
        <v>2</v>
      </c>
      <c r="CM13" s="367"/>
      <c r="CN13" s="273" t="s">
        <v>203</v>
      </c>
      <c r="CO13" s="173" t="s">
        <v>4</v>
      </c>
      <c r="CP13" s="151">
        <v>11.4</v>
      </c>
      <c r="CQ13" s="152">
        <f>SUM(CP13*5)</f>
        <v>57</v>
      </c>
      <c r="CR13" s="388" t="s">
        <v>196</v>
      </c>
      <c r="CT13" s="380" t="s">
        <v>9</v>
      </c>
      <c r="CU13" s="406"/>
      <c r="CV13" s="273" t="s">
        <v>203</v>
      </c>
      <c r="CW13" s="173" t="s">
        <v>4</v>
      </c>
      <c r="CX13" s="151">
        <v>0.5</v>
      </c>
      <c r="CY13" s="152">
        <f>CX13*125</f>
        <v>62.5</v>
      </c>
      <c r="CZ13" s="424" t="s">
        <v>100</v>
      </c>
      <c r="DB13" s="359" t="s">
        <v>2</v>
      </c>
      <c r="DC13" s="367"/>
      <c r="DD13" s="273" t="s">
        <v>203</v>
      </c>
      <c r="DE13" s="15" t="s">
        <v>4</v>
      </c>
      <c r="DF13" s="16">
        <v>25</v>
      </c>
      <c r="DG13" s="19">
        <f t="shared" ref="DG13:DG47" si="0">DF13*5</f>
        <v>125</v>
      </c>
      <c r="DH13" s="283" t="s">
        <v>641</v>
      </c>
      <c r="DJ13" s="359" t="s">
        <v>2</v>
      </c>
      <c r="DK13" s="367"/>
      <c r="DL13" s="273" t="s">
        <v>203</v>
      </c>
      <c r="DM13" s="15" t="s">
        <v>4</v>
      </c>
      <c r="DN13" s="16">
        <v>12.4</v>
      </c>
      <c r="DO13" s="19">
        <f t="shared" ref="DO13:DO19" si="1">DN13*5</f>
        <v>62</v>
      </c>
      <c r="DP13" s="283" t="s">
        <v>642</v>
      </c>
      <c r="DR13" s="359" t="s">
        <v>2</v>
      </c>
      <c r="DS13" s="367"/>
      <c r="DT13" s="273" t="s">
        <v>203</v>
      </c>
      <c r="DU13" s="15" t="s">
        <v>4</v>
      </c>
      <c r="DV13" s="16">
        <v>6.3</v>
      </c>
      <c r="DW13" s="19">
        <f t="shared" ref="DW13:DW19" si="2">DV13*5</f>
        <v>31.5</v>
      </c>
      <c r="DX13" s="283" t="s">
        <v>643</v>
      </c>
      <c r="EA13" s="359" t="s">
        <v>2</v>
      </c>
      <c r="EB13" s="367"/>
      <c r="EC13" s="273" t="s">
        <v>203</v>
      </c>
      <c r="ED13" s="15" t="s">
        <v>4</v>
      </c>
      <c r="EE13" s="16">
        <v>121</v>
      </c>
      <c r="EF13" s="19">
        <f t="shared" ref="EF13:EF47" si="3">EE13*5</f>
        <v>605</v>
      </c>
      <c r="EG13" s="283" t="s">
        <v>279</v>
      </c>
      <c r="EI13" s="359" t="s">
        <v>2</v>
      </c>
      <c r="EJ13" s="367"/>
      <c r="EK13" s="273" t="s">
        <v>203</v>
      </c>
      <c r="EL13" s="173" t="s">
        <v>4</v>
      </c>
      <c r="EM13" s="151">
        <v>22</v>
      </c>
      <c r="EN13" s="19">
        <f t="shared" ref="EN13:EN19" si="4">EM13*5</f>
        <v>110</v>
      </c>
      <c r="EO13" s="388" t="s">
        <v>592</v>
      </c>
      <c r="EQ13" s="359" t="s">
        <v>2</v>
      </c>
      <c r="ER13" s="367"/>
      <c r="ES13" s="273" t="s">
        <v>203</v>
      </c>
      <c r="ET13" s="173" t="s">
        <v>4</v>
      </c>
      <c r="EU13" s="151">
        <v>9.1999999999999993</v>
      </c>
      <c r="EV13" s="19">
        <f>EU13*5</f>
        <v>46</v>
      </c>
      <c r="EW13" s="388" t="s">
        <v>644</v>
      </c>
      <c r="EY13" s="359" t="s">
        <v>2</v>
      </c>
      <c r="EZ13" s="367"/>
      <c r="FA13" s="273" t="s">
        <v>203</v>
      </c>
      <c r="FB13" s="173" t="s">
        <v>4</v>
      </c>
      <c r="FC13" s="151">
        <v>7.8</v>
      </c>
      <c r="FD13" s="19">
        <f>FC13*5</f>
        <v>39</v>
      </c>
      <c r="FE13" s="388" t="s">
        <v>234</v>
      </c>
      <c r="FG13" s="359" t="s">
        <v>2</v>
      </c>
      <c r="FH13" s="367"/>
      <c r="FI13" s="273" t="s">
        <v>203</v>
      </c>
      <c r="FJ13" s="173" t="s">
        <v>4</v>
      </c>
      <c r="FK13" s="151">
        <v>1.8</v>
      </c>
      <c r="FL13" s="152">
        <f>FK13*5</f>
        <v>9</v>
      </c>
      <c r="FM13" s="388" t="s">
        <v>645</v>
      </c>
      <c r="FO13" s="380" t="s">
        <v>9</v>
      </c>
      <c r="FP13" s="406"/>
      <c r="FQ13" s="273" t="s">
        <v>203</v>
      </c>
      <c r="FR13" s="173" t="s">
        <v>4</v>
      </c>
      <c r="FS13" s="151"/>
      <c r="FT13" s="152"/>
      <c r="FU13" s="388" t="s">
        <v>646</v>
      </c>
      <c r="FW13" s="359" t="s">
        <v>2</v>
      </c>
      <c r="FX13" s="367"/>
      <c r="FY13" s="273" t="s">
        <v>203</v>
      </c>
      <c r="FZ13" s="173" t="s">
        <v>4</v>
      </c>
      <c r="GA13" s="151">
        <v>3.4</v>
      </c>
      <c r="GB13" s="152">
        <f t="shared" ref="GB13:GB18" si="5">GA13*5</f>
        <v>17</v>
      </c>
      <c r="GC13" s="388" t="s">
        <v>238</v>
      </c>
      <c r="GE13" s="359" t="s">
        <v>2</v>
      </c>
      <c r="GF13" s="367"/>
      <c r="GG13" s="273" t="s">
        <v>203</v>
      </c>
      <c r="GH13" s="173" t="s">
        <v>4</v>
      </c>
      <c r="GI13" s="151">
        <v>2.7</v>
      </c>
      <c r="GJ13" s="152">
        <f t="shared" ref="GJ13:GJ19" si="6">GI13*5</f>
        <v>13.5</v>
      </c>
      <c r="GK13" s="388" t="s">
        <v>647</v>
      </c>
      <c r="GM13" s="380" t="s">
        <v>9</v>
      </c>
      <c r="GN13" s="406"/>
      <c r="GO13" s="273" t="s">
        <v>203</v>
      </c>
      <c r="GP13" s="173" t="s">
        <v>4</v>
      </c>
      <c r="GQ13" s="151">
        <v>0.5</v>
      </c>
      <c r="GR13" s="19">
        <f t="shared" ref="GR13:GR46" si="7">GQ13*125</f>
        <v>62.5</v>
      </c>
      <c r="GS13" s="388" t="s">
        <v>426</v>
      </c>
      <c r="GU13" s="380" t="s">
        <v>9</v>
      </c>
      <c r="GV13" s="406"/>
      <c r="GW13" s="393" t="s">
        <v>203</v>
      </c>
      <c r="GX13" s="162" t="s">
        <v>4</v>
      </c>
      <c r="GY13" s="139"/>
      <c r="GZ13" s="140"/>
      <c r="HA13" s="390"/>
      <c r="HC13" s="359" t="s">
        <v>2</v>
      </c>
      <c r="HD13" s="367"/>
      <c r="HE13" s="273" t="s">
        <v>203</v>
      </c>
      <c r="HF13" s="173"/>
      <c r="HG13" s="151">
        <v>2</v>
      </c>
      <c r="HH13" s="152">
        <f t="shared" ref="HH13:HH19" si="8">HG13*5</f>
        <v>10</v>
      </c>
      <c r="HI13" s="388" t="s">
        <v>651</v>
      </c>
      <c r="HK13" s="380" t="s">
        <v>9</v>
      </c>
      <c r="HL13" s="406"/>
      <c r="HM13" s="393" t="s">
        <v>203</v>
      </c>
      <c r="HN13" s="162" t="s">
        <v>4</v>
      </c>
      <c r="HO13" s="139"/>
      <c r="HP13" s="140">
        <f t="shared" ref="HP13:HP47" si="9">HO13*125</f>
        <v>0</v>
      </c>
      <c r="HQ13" s="390"/>
      <c r="HS13" s="380" t="s">
        <v>9</v>
      </c>
      <c r="HT13" s="406"/>
      <c r="HU13" s="393" t="s">
        <v>203</v>
      </c>
      <c r="HV13" s="162" t="s">
        <v>4</v>
      </c>
      <c r="HW13" s="139"/>
      <c r="HX13" s="140">
        <f t="shared" ref="HX13:HX46" si="10">HW13*125</f>
        <v>0</v>
      </c>
      <c r="HY13" s="390"/>
      <c r="IA13" s="359" t="s">
        <v>2</v>
      </c>
      <c r="IB13" s="367"/>
      <c r="IC13" s="273" t="s">
        <v>203</v>
      </c>
      <c r="ID13" s="173" t="s">
        <v>4</v>
      </c>
      <c r="IE13" s="151">
        <v>2.2999999999999998</v>
      </c>
      <c r="IF13" s="152">
        <f t="shared" ref="IF13:IF19" si="11">IE13*5</f>
        <v>11.5</v>
      </c>
      <c r="IG13" s="388" t="s">
        <v>645</v>
      </c>
      <c r="II13" s="359" t="s">
        <v>2</v>
      </c>
      <c r="IJ13" s="367"/>
      <c r="IK13" s="273" t="s">
        <v>203</v>
      </c>
      <c r="IL13" s="173" t="s">
        <v>4</v>
      </c>
      <c r="IM13" s="151"/>
      <c r="IN13" s="152">
        <f t="shared" ref="IN13:IN47" si="12">IM13*5</f>
        <v>0</v>
      </c>
      <c r="IO13" s="388" t="s">
        <v>653</v>
      </c>
    </row>
    <row r="14" spans="1:249" ht="15" customHeight="1" x14ac:dyDescent="0.25">
      <c r="A14" s="13"/>
      <c r="B14" s="361"/>
      <c r="C14" s="368"/>
      <c r="D14" s="274"/>
      <c r="E14" s="21" t="s">
        <v>5</v>
      </c>
      <c r="F14" s="83">
        <v>45</v>
      </c>
      <c r="G14" s="154">
        <f t="shared" ref="G14:G47" si="13">F14*5</f>
        <v>225</v>
      </c>
      <c r="H14" s="283"/>
      <c r="I14" s="125"/>
      <c r="J14" s="361"/>
      <c r="K14" s="368"/>
      <c r="L14" s="274"/>
      <c r="M14" s="21" t="s">
        <v>5</v>
      </c>
      <c r="N14" s="83">
        <v>104</v>
      </c>
      <c r="O14" s="25">
        <f t="shared" ref="O14:O47" si="14">N14*5</f>
        <v>520</v>
      </c>
      <c r="P14" s="283"/>
      <c r="R14" s="361"/>
      <c r="S14" s="368"/>
      <c r="T14" s="274"/>
      <c r="U14" s="21" t="s">
        <v>5</v>
      </c>
      <c r="V14" s="83">
        <v>12.5</v>
      </c>
      <c r="W14" s="154">
        <f t="shared" ref="W14:W47" si="15">V14*5</f>
        <v>62.5</v>
      </c>
      <c r="X14" s="388"/>
      <c r="Z14" s="361"/>
      <c r="AA14" s="368"/>
      <c r="AB14" s="274"/>
      <c r="AC14" s="21" t="s">
        <v>5</v>
      </c>
      <c r="AD14" s="83">
        <v>5.8</v>
      </c>
      <c r="AE14" s="25">
        <f t="shared" ref="AE14:AE20" si="16">AD14*5</f>
        <v>29</v>
      </c>
      <c r="AF14" s="283"/>
      <c r="AH14" s="376"/>
      <c r="AI14" s="407"/>
      <c r="AJ14" s="274"/>
      <c r="AK14" s="21" t="s">
        <v>5</v>
      </c>
      <c r="AL14" s="83">
        <v>1.2</v>
      </c>
      <c r="AM14" s="25">
        <f>AL14*125</f>
        <v>150</v>
      </c>
      <c r="AN14" s="283"/>
      <c r="AP14" s="361"/>
      <c r="AQ14" s="368"/>
      <c r="AR14" s="274"/>
      <c r="AS14" s="21" t="s">
        <v>5</v>
      </c>
      <c r="AT14" s="83">
        <v>16</v>
      </c>
      <c r="AU14" s="25">
        <f t="shared" ref="AU14:AU20" si="17">AT14*5</f>
        <v>80</v>
      </c>
      <c r="AV14" s="283"/>
      <c r="AX14" s="361"/>
      <c r="AY14" s="368"/>
      <c r="AZ14" s="274"/>
      <c r="BA14" s="21" t="s">
        <v>5</v>
      </c>
      <c r="BB14" s="83"/>
      <c r="BC14" s="25"/>
      <c r="BD14" s="283"/>
      <c r="BF14" s="361"/>
      <c r="BG14" s="368"/>
      <c r="BH14" s="274"/>
      <c r="BI14" s="21" t="s">
        <v>5</v>
      </c>
      <c r="BJ14" s="83">
        <v>88</v>
      </c>
      <c r="BK14" s="25">
        <f t="shared" ref="BK14:BK20" si="18">BJ14*5</f>
        <v>440</v>
      </c>
      <c r="BL14" s="283"/>
      <c r="BN14" s="376"/>
      <c r="BO14" s="407"/>
      <c r="BP14" s="274"/>
      <c r="BQ14" s="165" t="s">
        <v>5</v>
      </c>
      <c r="BR14" s="153">
        <v>0.5</v>
      </c>
      <c r="BS14" s="154">
        <f t="shared" ref="BS14:BS20" si="19">SUM(BR14*125)</f>
        <v>62.5</v>
      </c>
      <c r="BT14" s="388"/>
      <c r="BV14" s="361"/>
      <c r="BW14" s="368"/>
      <c r="BX14" s="274"/>
      <c r="BY14" s="21" t="s">
        <v>5</v>
      </c>
      <c r="BZ14" s="83">
        <v>7.3</v>
      </c>
      <c r="CA14" s="25">
        <f>BZ14*5</f>
        <v>36.5</v>
      </c>
      <c r="CB14" s="283"/>
      <c r="CD14" s="361"/>
      <c r="CE14" s="368"/>
      <c r="CF14" s="274"/>
      <c r="CG14" s="21" t="s">
        <v>5</v>
      </c>
      <c r="CH14" s="83">
        <v>11.2</v>
      </c>
      <c r="CI14" s="25">
        <f>CH14*5</f>
        <v>56</v>
      </c>
      <c r="CJ14" s="283"/>
      <c r="CL14" s="361"/>
      <c r="CM14" s="368"/>
      <c r="CN14" s="274"/>
      <c r="CO14" s="165" t="s">
        <v>5</v>
      </c>
      <c r="CP14" s="153">
        <v>11.4</v>
      </c>
      <c r="CQ14" s="154">
        <f>SUM(CP14*5)</f>
        <v>57</v>
      </c>
      <c r="CR14" s="388"/>
      <c r="CT14" s="376"/>
      <c r="CU14" s="407"/>
      <c r="CV14" s="274"/>
      <c r="CW14" s="165" t="s">
        <v>5</v>
      </c>
      <c r="CX14" s="153"/>
      <c r="CY14" s="154"/>
      <c r="CZ14" s="388"/>
      <c r="DB14" s="361"/>
      <c r="DC14" s="368"/>
      <c r="DD14" s="274"/>
      <c r="DE14" s="21" t="s">
        <v>5</v>
      </c>
      <c r="DF14" s="83">
        <v>25</v>
      </c>
      <c r="DG14" s="25">
        <f t="shared" si="0"/>
        <v>125</v>
      </c>
      <c r="DH14" s="283"/>
      <c r="DJ14" s="361"/>
      <c r="DK14" s="368"/>
      <c r="DL14" s="274"/>
      <c r="DM14" s="21" t="s">
        <v>5</v>
      </c>
      <c r="DN14" s="83">
        <v>12.4</v>
      </c>
      <c r="DO14" s="25">
        <f t="shared" si="1"/>
        <v>62</v>
      </c>
      <c r="DP14" s="283"/>
      <c r="DR14" s="361"/>
      <c r="DS14" s="368"/>
      <c r="DT14" s="274"/>
      <c r="DU14" s="21" t="s">
        <v>5</v>
      </c>
      <c r="DV14" s="83">
        <v>6.3</v>
      </c>
      <c r="DW14" s="25">
        <f t="shared" si="2"/>
        <v>31.5</v>
      </c>
      <c r="DX14" s="283"/>
      <c r="EA14" s="361"/>
      <c r="EB14" s="368"/>
      <c r="EC14" s="274"/>
      <c r="ED14" s="21" t="s">
        <v>5</v>
      </c>
      <c r="EE14" s="83">
        <v>121</v>
      </c>
      <c r="EF14" s="25">
        <f t="shared" si="3"/>
        <v>605</v>
      </c>
      <c r="EG14" s="283"/>
      <c r="EI14" s="361"/>
      <c r="EJ14" s="368"/>
      <c r="EK14" s="274"/>
      <c r="EL14" s="165" t="s">
        <v>5</v>
      </c>
      <c r="EM14" s="153">
        <v>22</v>
      </c>
      <c r="EN14" s="25">
        <f t="shared" si="4"/>
        <v>110</v>
      </c>
      <c r="EO14" s="388"/>
      <c r="EQ14" s="361"/>
      <c r="ER14" s="368"/>
      <c r="ES14" s="274"/>
      <c r="ET14" s="165" t="s">
        <v>5</v>
      </c>
      <c r="EU14" s="153">
        <v>9.1999999999999993</v>
      </c>
      <c r="EV14" s="25">
        <f>EU14*5</f>
        <v>46</v>
      </c>
      <c r="EW14" s="388"/>
      <c r="EY14" s="361"/>
      <c r="EZ14" s="368"/>
      <c r="FA14" s="274"/>
      <c r="FB14" s="165" t="s">
        <v>5</v>
      </c>
      <c r="FC14" s="153">
        <v>7.8</v>
      </c>
      <c r="FD14" s="25">
        <f>FC14*5</f>
        <v>39</v>
      </c>
      <c r="FE14" s="388"/>
      <c r="FG14" s="361"/>
      <c r="FH14" s="368"/>
      <c r="FI14" s="274"/>
      <c r="FJ14" s="165" t="s">
        <v>5</v>
      </c>
      <c r="FK14" s="153">
        <v>1.8</v>
      </c>
      <c r="FL14" s="154">
        <f>FK14*5</f>
        <v>9</v>
      </c>
      <c r="FM14" s="388"/>
      <c r="FO14" s="376"/>
      <c r="FP14" s="407"/>
      <c r="FQ14" s="274"/>
      <c r="FR14" s="165" t="s">
        <v>5</v>
      </c>
      <c r="FS14" s="153"/>
      <c r="FT14" s="154"/>
      <c r="FU14" s="388"/>
      <c r="FW14" s="361"/>
      <c r="FX14" s="368"/>
      <c r="FY14" s="274"/>
      <c r="FZ14" s="165" t="s">
        <v>5</v>
      </c>
      <c r="GA14" s="153">
        <v>3.4</v>
      </c>
      <c r="GB14" s="154">
        <f t="shared" si="5"/>
        <v>17</v>
      </c>
      <c r="GC14" s="388"/>
      <c r="GE14" s="361"/>
      <c r="GF14" s="368"/>
      <c r="GG14" s="274"/>
      <c r="GH14" s="165" t="s">
        <v>5</v>
      </c>
      <c r="GI14" s="153">
        <v>2.7</v>
      </c>
      <c r="GJ14" s="154">
        <f t="shared" si="6"/>
        <v>13.5</v>
      </c>
      <c r="GK14" s="388"/>
      <c r="GM14" s="376"/>
      <c r="GN14" s="407"/>
      <c r="GO14" s="274"/>
      <c r="GP14" s="165" t="s">
        <v>5</v>
      </c>
      <c r="GQ14" s="153">
        <v>0.5</v>
      </c>
      <c r="GR14" s="25">
        <f t="shared" si="7"/>
        <v>62.5</v>
      </c>
      <c r="GS14" s="388"/>
      <c r="GU14" s="376"/>
      <c r="GV14" s="407"/>
      <c r="GW14" s="394"/>
      <c r="GX14" s="160" t="s">
        <v>5</v>
      </c>
      <c r="GY14" s="141"/>
      <c r="GZ14" s="142"/>
      <c r="HA14" s="390"/>
      <c r="HC14" s="361"/>
      <c r="HD14" s="368"/>
      <c r="HE14" s="274"/>
      <c r="HF14" s="165"/>
      <c r="HG14" s="153">
        <v>2</v>
      </c>
      <c r="HH14" s="154">
        <f t="shared" si="8"/>
        <v>10</v>
      </c>
      <c r="HI14" s="388"/>
      <c r="HK14" s="376"/>
      <c r="HL14" s="407"/>
      <c r="HM14" s="394"/>
      <c r="HN14" s="160" t="s">
        <v>5</v>
      </c>
      <c r="HO14" s="141"/>
      <c r="HP14" s="142">
        <f t="shared" si="9"/>
        <v>0</v>
      </c>
      <c r="HQ14" s="390"/>
      <c r="HS14" s="376"/>
      <c r="HT14" s="407"/>
      <c r="HU14" s="394"/>
      <c r="HV14" s="160" t="s">
        <v>5</v>
      </c>
      <c r="HW14" s="141"/>
      <c r="HX14" s="142">
        <f t="shared" si="10"/>
        <v>0</v>
      </c>
      <c r="HY14" s="390"/>
      <c r="IA14" s="361"/>
      <c r="IB14" s="368"/>
      <c r="IC14" s="274"/>
      <c r="ID14" s="165" t="s">
        <v>5</v>
      </c>
      <c r="IE14" s="153">
        <v>2.2999999999999998</v>
      </c>
      <c r="IF14" s="154">
        <f t="shared" si="11"/>
        <v>11.5</v>
      </c>
      <c r="IG14" s="388"/>
      <c r="II14" s="361"/>
      <c r="IJ14" s="368"/>
      <c r="IK14" s="274"/>
      <c r="IL14" s="165" t="s">
        <v>5</v>
      </c>
      <c r="IM14" s="153"/>
      <c r="IN14" s="154">
        <f t="shared" si="12"/>
        <v>0</v>
      </c>
      <c r="IO14" s="388"/>
    </row>
    <row r="15" spans="1:249" ht="15" customHeight="1" x14ac:dyDescent="0.25">
      <c r="A15" s="13"/>
      <c r="B15" s="361"/>
      <c r="C15" s="368"/>
      <c r="D15" s="274"/>
      <c r="E15" s="21" t="s">
        <v>6</v>
      </c>
      <c r="F15" s="16">
        <v>45</v>
      </c>
      <c r="G15" s="154">
        <f t="shared" si="13"/>
        <v>225</v>
      </c>
      <c r="H15" s="283"/>
      <c r="I15" s="125"/>
      <c r="J15" s="361"/>
      <c r="K15" s="368"/>
      <c r="L15" s="274"/>
      <c r="M15" s="21" t="s">
        <v>6</v>
      </c>
      <c r="N15" s="16">
        <v>104</v>
      </c>
      <c r="O15" s="25">
        <f t="shared" si="14"/>
        <v>520</v>
      </c>
      <c r="P15" s="283"/>
      <c r="R15" s="361"/>
      <c r="S15" s="368"/>
      <c r="T15" s="274"/>
      <c r="U15" s="21" t="s">
        <v>6</v>
      </c>
      <c r="V15" s="16">
        <v>12.5</v>
      </c>
      <c r="W15" s="154">
        <f t="shared" si="15"/>
        <v>62.5</v>
      </c>
      <c r="X15" s="388"/>
      <c r="Z15" s="361"/>
      <c r="AA15" s="368"/>
      <c r="AB15" s="274"/>
      <c r="AC15" s="21" t="s">
        <v>6</v>
      </c>
      <c r="AD15" s="16">
        <v>5.8</v>
      </c>
      <c r="AE15" s="25">
        <f t="shared" si="16"/>
        <v>29</v>
      </c>
      <c r="AF15" s="283"/>
      <c r="AH15" s="376"/>
      <c r="AI15" s="407"/>
      <c r="AJ15" s="274"/>
      <c r="AK15" s="21" t="s">
        <v>6</v>
      </c>
      <c r="AL15" s="16">
        <v>1.2</v>
      </c>
      <c r="AM15" s="25">
        <f>AL15*125</f>
        <v>150</v>
      </c>
      <c r="AN15" s="283"/>
      <c r="AP15" s="361"/>
      <c r="AQ15" s="368"/>
      <c r="AR15" s="274"/>
      <c r="AS15" s="21" t="s">
        <v>6</v>
      </c>
      <c r="AT15" s="16">
        <v>16</v>
      </c>
      <c r="AU15" s="25">
        <f t="shared" si="17"/>
        <v>80</v>
      </c>
      <c r="AV15" s="283"/>
      <c r="AX15" s="361"/>
      <c r="AY15" s="368"/>
      <c r="AZ15" s="274"/>
      <c r="BA15" s="21" t="s">
        <v>6</v>
      </c>
      <c r="BB15" s="16">
        <v>3</v>
      </c>
      <c r="BC15" s="25">
        <f>BB15*5</f>
        <v>15</v>
      </c>
      <c r="BD15" s="283"/>
      <c r="BF15" s="361"/>
      <c r="BG15" s="368"/>
      <c r="BH15" s="274"/>
      <c r="BI15" s="21" t="s">
        <v>6</v>
      </c>
      <c r="BJ15" s="16">
        <v>88</v>
      </c>
      <c r="BK15" s="25">
        <f t="shared" si="18"/>
        <v>440</v>
      </c>
      <c r="BL15" s="283"/>
      <c r="BN15" s="376"/>
      <c r="BO15" s="407"/>
      <c r="BP15" s="274"/>
      <c r="BQ15" s="165" t="s">
        <v>6</v>
      </c>
      <c r="BR15" s="151">
        <v>0.5</v>
      </c>
      <c r="BS15" s="154">
        <f t="shared" si="19"/>
        <v>62.5</v>
      </c>
      <c r="BT15" s="388"/>
      <c r="BV15" s="361"/>
      <c r="BW15" s="368"/>
      <c r="BX15" s="274"/>
      <c r="BY15" s="21" t="s">
        <v>6</v>
      </c>
      <c r="BZ15" s="83">
        <v>7.3</v>
      </c>
      <c r="CA15" s="126">
        <f>BZ15*5</f>
        <v>36.5</v>
      </c>
      <c r="CB15" s="283"/>
      <c r="CD15" s="361"/>
      <c r="CE15" s="368"/>
      <c r="CF15" s="274"/>
      <c r="CG15" s="21" t="s">
        <v>6</v>
      </c>
      <c r="CH15" s="16">
        <v>11.2</v>
      </c>
      <c r="CI15" s="25">
        <f>CH15*5</f>
        <v>56</v>
      </c>
      <c r="CJ15" s="283"/>
      <c r="CL15" s="361"/>
      <c r="CM15" s="368"/>
      <c r="CN15" s="274"/>
      <c r="CO15" s="165" t="s">
        <v>6</v>
      </c>
      <c r="CP15" s="151">
        <v>11.4</v>
      </c>
      <c r="CQ15" s="154">
        <f>SUM(CP15*5)</f>
        <v>57</v>
      </c>
      <c r="CR15" s="388"/>
      <c r="CT15" s="376"/>
      <c r="CU15" s="407"/>
      <c r="CV15" s="274"/>
      <c r="CW15" s="165" t="s">
        <v>6</v>
      </c>
      <c r="CX15" s="151"/>
      <c r="CY15" s="154"/>
      <c r="CZ15" s="388"/>
      <c r="DB15" s="361"/>
      <c r="DC15" s="368"/>
      <c r="DD15" s="274"/>
      <c r="DE15" s="21" t="s">
        <v>6</v>
      </c>
      <c r="DF15" s="16">
        <v>25</v>
      </c>
      <c r="DG15" s="25">
        <f t="shared" si="0"/>
        <v>125</v>
      </c>
      <c r="DH15" s="283"/>
      <c r="DJ15" s="361"/>
      <c r="DK15" s="368"/>
      <c r="DL15" s="274"/>
      <c r="DM15" s="21" t="s">
        <v>6</v>
      </c>
      <c r="DN15" s="16">
        <v>12.4</v>
      </c>
      <c r="DO15" s="25">
        <f t="shared" si="1"/>
        <v>62</v>
      </c>
      <c r="DP15" s="283"/>
      <c r="DR15" s="361"/>
      <c r="DS15" s="368"/>
      <c r="DT15" s="274"/>
      <c r="DU15" s="21" t="s">
        <v>6</v>
      </c>
      <c r="DV15" s="16">
        <v>6.3</v>
      </c>
      <c r="DW15" s="25">
        <f t="shared" si="2"/>
        <v>31.5</v>
      </c>
      <c r="DX15" s="283"/>
      <c r="EA15" s="361"/>
      <c r="EB15" s="368"/>
      <c r="EC15" s="274"/>
      <c r="ED15" s="21" t="s">
        <v>6</v>
      </c>
      <c r="EE15" s="16">
        <v>121</v>
      </c>
      <c r="EF15" s="25">
        <f t="shared" si="3"/>
        <v>605</v>
      </c>
      <c r="EG15" s="283"/>
      <c r="EI15" s="361"/>
      <c r="EJ15" s="368"/>
      <c r="EK15" s="274"/>
      <c r="EL15" s="165" t="s">
        <v>6</v>
      </c>
      <c r="EM15" s="151">
        <v>22</v>
      </c>
      <c r="EN15" s="25">
        <f t="shared" si="4"/>
        <v>110</v>
      </c>
      <c r="EO15" s="388"/>
      <c r="EQ15" s="361"/>
      <c r="ER15" s="368"/>
      <c r="ES15" s="274"/>
      <c r="ET15" s="165" t="s">
        <v>6</v>
      </c>
      <c r="EU15" s="151">
        <v>9.1999999999999993</v>
      </c>
      <c r="EV15" s="25">
        <f>EU15*5</f>
        <v>46</v>
      </c>
      <c r="EW15" s="388"/>
      <c r="EY15" s="361"/>
      <c r="EZ15" s="368"/>
      <c r="FA15" s="274"/>
      <c r="FB15" s="165" t="s">
        <v>6</v>
      </c>
      <c r="FC15" s="151">
        <v>7.8</v>
      </c>
      <c r="FD15" s="25">
        <f>FC15*5</f>
        <v>39</v>
      </c>
      <c r="FE15" s="388"/>
      <c r="FG15" s="361"/>
      <c r="FH15" s="368"/>
      <c r="FI15" s="274"/>
      <c r="FJ15" s="165" t="s">
        <v>6</v>
      </c>
      <c r="FK15" s="151"/>
      <c r="FL15" s="154"/>
      <c r="FM15" s="388"/>
      <c r="FO15" s="376"/>
      <c r="FP15" s="407"/>
      <c r="FQ15" s="274"/>
      <c r="FR15" s="165" t="s">
        <v>6</v>
      </c>
      <c r="FS15" s="151">
        <v>2.2999999999999998</v>
      </c>
      <c r="FT15" s="154">
        <f>SUM(FS15)*125</f>
        <v>287.5</v>
      </c>
      <c r="FU15" s="388"/>
      <c r="FW15" s="361"/>
      <c r="FX15" s="368"/>
      <c r="FY15" s="274"/>
      <c r="FZ15" s="165" t="s">
        <v>6</v>
      </c>
      <c r="GA15" s="151">
        <v>3.4</v>
      </c>
      <c r="GB15" s="154">
        <f t="shared" si="5"/>
        <v>17</v>
      </c>
      <c r="GC15" s="388"/>
      <c r="GE15" s="361"/>
      <c r="GF15" s="368"/>
      <c r="GG15" s="274"/>
      <c r="GH15" s="165" t="s">
        <v>6</v>
      </c>
      <c r="GI15" s="151">
        <v>2.7</v>
      </c>
      <c r="GJ15" s="154">
        <f t="shared" si="6"/>
        <v>13.5</v>
      </c>
      <c r="GK15" s="388"/>
      <c r="GM15" s="376"/>
      <c r="GN15" s="407"/>
      <c r="GO15" s="274"/>
      <c r="GP15" s="165" t="s">
        <v>6</v>
      </c>
      <c r="GQ15" s="151">
        <v>0.5</v>
      </c>
      <c r="GR15" s="25">
        <f t="shared" si="7"/>
        <v>62.5</v>
      </c>
      <c r="GS15" s="388"/>
      <c r="GU15" s="376"/>
      <c r="GV15" s="407"/>
      <c r="GW15" s="394"/>
      <c r="GX15" s="160" t="s">
        <v>6</v>
      </c>
      <c r="GY15" s="139"/>
      <c r="GZ15" s="142"/>
      <c r="HA15" s="390"/>
      <c r="HC15" s="361"/>
      <c r="HD15" s="368"/>
      <c r="HE15" s="274"/>
      <c r="HF15" s="165"/>
      <c r="HG15" s="151">
        <v>2</v>
      </c>
      <c r="HH15" s="154">
        <f t="shared" si="8"/>
        <v>10</v>
      </c>
      <c r="HI15" s="388"/>
      <c r="HK15" s="376"/>
      <c r="HL15" s="407"/>
      <c r="HM15" s="394"/>
      <c r="HN15" s="160" t="s">
        <v>6</v>
      </c>
      <c r="HO15" s="139"/>
      <c r="HP15" s="142">
        <f t="shared" si="9"/>
        <v>0</v>
      </c>
      <c r="HQ15" s="390"/>
      <c r="HS15" s="376"/>
      <c r="HT15" s="407"/>
      <c r="HU15" s="394"/>
      <c r="HV15" s="160" t="s">
        <v>6</v>
      </c>
      <c r="HW15" s="139"/>
      <c r="HX15" s="142">
        <f t="shared" si="10"/>
        <v>0</v>
      </c>
      <c r="HY15" s="390"/>
      <c r="IA15" s="361"/>
      <c r="IB15" s="368"/>
      <c r="IC15" s="274"/>
      <c r="ID15" s="165" t="s">
        <v>6</v>
      </c>
      <c r="IE15" s="151"/>
      <c r="IF15" s="154">
        <f t="shared" si="11"/>
        <v>0</v>
      </c>
      <c r="IG15" s="388"/>
      <c r="II15" s="361"/>
      <c r="IJ15" s="368"/>
      <c r="IK15" s="274"/>
      <c r="IL15" s="165" t="s">
        <v>6</v>
      </c>
      <c r="IM15" s="151"/>
      <c r="IN15" s="154">
        <f t="shared" si="12"/>
        <v>0</v>
      </c>
      <c r="IO15" s="388"/>
    </row>
    <row r="16" spans="1:249" ht="15" customHeight="1" x14ac:dyDescent="0.25">
      <c r="A16" s="13"/>
      <c r="B16" s="361"/>
      <c r="C16" s="368"/>
      <c r="D16" s="274"/>
      <c r="E16" s="21" t="s">
        <v>5</v>
      </c>
      <c r="F16" s="83">
        <v>45</v>
      </c>
      <c r="G16" s="166">
        <f t="shared" si="13"/>
        <v>225</v>
      </c>
      <c r="H16" s="283"/>
      <c r="I16" s="125"/>
      <c r="J16" s="361"/>
      <c r="K16" s="368"/>
      <c r="L16" s="274"/>
      <c r="M16" s="21" t="s">
        <v>5</v>
      </c>
      <c r="N16" s="83">
        <v>104</v>
      </c>
      <c r="O16" s="25">
        <f t="shared" si="14"/>
        <v>520</v>
      </c>
      <c r="P16" s="283"/>
      <c r="R16" s="361"/>
      <c r="S16" s="368"/>
      <c r="T16" s="274"/>
      <c r="U16" s="21" t="s">
        <v>5</v>
      </c>
      <c r="V16" s="83">
        <v>12.5</v>
      </c>
      <c r="W16" s="166">
        <f t="shared" si="15"/>
        <v>62.5</v>
      </c>
      <c r="X16" s="388"/>
      <c r="Z16" s="361"/>
      <c r="AA16" s="368"/>
      <c r="AB16" s="274"/>
      <c r="AC16" s="21" t="s">
        <v>5</v>
      </c>
      <c r="AD16" s="83">
        <v>5.8</v>
      </c>
      <c r="AE16" s="25">
        <f t="shared" si="16"/>
        <v>29</v>
      </c>
      <c r="AF16" s="283"/>
      <c r="AH16" s="376"/>
      <c r="AI16" s="407"/>
      <c r="AJ16" s="274"/>
      <c r="AK16" s="21" t="s">
        <v>5</v>
      </c>
      <c r="AL16" s="83">
        <v>1.2</v>
      </c>
      <c r="AM16" s="25">
        <f>AL16*125</f>
        <v>150</v>
      </c>
      <c r="AN16" s="283"/>
      <c r="AP16" s="361"/>
      <c r="AQ16" s="368"/>
      <c r="AR16" s="274"/>
      <c r="AS16" s="21" t="s">
        <v>5</v>
      </c>
      <c r="AT16" s="83">
        <v>16</v>
      </c>
      <c r="AU16" s="25">
        <f t="shared" si="17"/>
        <v>80</v>
      </c>
      <c r="AV16" s="283"/>
      <c r="AX16" s="361"/>
      <c r="AY16" s="368"/>
      <c r="AZ16" s="274"/>
      <c r="BA16" s="21" t="s">
        <v>5</v>
      </c>
      <c r="BB16" s="83">
        <v>3</v>
      </c>
      <c r="BC16" s="25">
        <f>BB16*5</f>
        <v>15</v>
      </c>
      <c r="BD16" s="283"/>
      <c r="BF16" s="361"/>
      <c r="BG16" s="368"/>
      <c r="BH16" s="274"/>
      <c r="BI16" s="21" t="s">
        <v>5</v>
      </c>
      <c r="BJ16" s="83">
        <v>88</v>
      </c>
      <c r="BK16" s="25">
        <f t="shared" si="18"/>
        <v>440</v>
      </c>
      <c r="BL16" s="283"/>
      <c r="BN16" s="376"/>
      <c r="BO16" s="407"/>
      <c r="BP16" s="274"/>
      <c r="BQ16" s="165" t="s">
        <v>5</v>
      </c>
      <c r="BR16" s="153">
        <v>0.5</v>
      </c>
      <c r="BS16" s="154">
        <f t="shared" si="19"/>
        <v>62.5</v>
      </c>
      <c r="BT16" s="388"/>
      <c r="BV16" s="361"/>
      <c r="BW16" s="368"/>
      <c r="BX16" s="274"/>
      <c r="BY16" s="21" t="s">
        <v>5</v>
      </c>
      <c r="BZ16" s="127">
        <v>7.3</v>
      </c>
      <c r="CA16" s="19">
        <f>BZ16*5</f>
        <v>36.5</v>
      </c>
      <c r="CB16" s="283"/>
      <c r="CD16" s="361"/>
      <c r="CE16" s="368"/>
      <c r="CF16" s="274"/>
      <c r="CG16" s="21" t="s">
        <v>5</v>
      </c>
      <c r="CH16" s="83">
        <v>11.2</v>
      </c>
      <c r="CI16" s="25">
        <f>CH16*5</f>
        <v>56</v>
      </c>
      <c r="CJ16" s="283"/>
      <c r="CL16" s="361"/>
      <c r="CM16" s="368"/>
      <c r="CN16" s="274"/>
      <c r="CO16" s="165" t="s">
        <v>5</v>
      </c>
      <c r="CP16" s="153">
        <v>11.4</v>
      </c>
      <c r="CQ16" s="154">
        <f>SUM(CP16*5)</f>
        <v>57</v>
      </c>
      <c r="CR16" s="388"/>
      <c r="CT16" s="376"/>
      <c r="CU16" s="407"/>
      <c r="CV16" s="274"/>
      <c r="CW16" s="165" t="s">
        <v>5</v>
      </c>
      <c r="CX16" s="153"/>
      <c r="CY16" s="154"/>
      <c r="CZ16" s="388"/>
      <c r="DB16" s="361"/>
      <c r="DC16" s="368"/>
      <c r="DD16" s="274"/>
      <c r="DE16" s="21" t="s">
        <v>5</v>
      </c>
      <c r="DF16" s="83">
        <v>25</v>
      </c>
      <c r="DG16" s="25">
        <f t="shared" si="0"/>
        <v>125</v>
      </c>
      <c r="DH16" s="283"/>
      <c r="DJ16" s="361"/>
      <c r="DK16" s="368"/>
      <c r="DL16" s="274"/>
      <c r="DM16" s="21" t="s">
        <v>5</v>
      </c>
      <c r="DN16" s="83">
        <v>12.4</v>
      </c>
      <c r="DO16" s="25">
        <f t="shared" si="1"/>
        <v>62</v>
      </c>
      <c r="DP16" s="283"/>
      <c r="DR16" s="361"/>
      <c r="DS16" s="368"/>
      <c r="DT16" s="274"/>
      <c r="DU16" s="21" t="s">
        <v>5</v>
      </c>
      <c r="DV16" s="83">
        <v>6.3</v>
      </c>
      <c r="DW16" s="25">
        <f t="shared" si="2"/>
        <v>31.5</v>
      </c>
      <c r="DX16" s="283"/>
      <c r="EA16" s="361"/>
      <c r="EB16" s="368"/>
      <c r="EC16" s="274"/>
      <c r="ED16" s="21" t="s">
        <v>5</v>
      </c>
      <c r="EE16" s="83">
        <v>121</v>
      </c>
      <c r="EF16" s="25">
        <f t="shared" si="3"/>
        <v>605</v>
      </c>
      <c r="EG16" s="283"/>
      <c r="EI16" s="361"/>
      <c r="EJ16" s="368"/>
      <c r="EK16" s="274"/>
      <c r="EL16" s="165" t="s">
        <v>5</v>
      </c>
      <c r="EM16" s="153">
        <v>22</v>
      </c>
      <c r="EN16" s="25">
        <f t="shared" si="4"/>
        <v>110</v>
      </c>
      <c r="EO16" s="388"/>
      <c r="EQ16" s="361"/>
      <c r="ER16" s="368"/>
      <c r="ES16" s="274"/>
      <c r="ET16" s="165" t="s">
        <v>5</v>
      </c>
      <c r="EU16" s="153">
        <v>9.1999999999999993</v>
      </c>
      <c r="EV16" s="25">
        <f>EU16*5</f>
        <v>46</v>
      </c>
      <c r="EW16" s="388"/>
      <c r="EY16" s="361"/>
      <c r="EZ16" s="368"/>
      <c r="FA16" s="274"/>
      <c r="FB16" s="165" t="s">
        <v>5</v>
      </c>
      <c r="FC16" s="153">
        <v>7.8</v>
      </c>
      <c r="FD16" s="25">
        <f>FC16*5</f>
        <v>39</v>
      </c>
      <c r="FE16" s="388"/>
      <c r="FG16" s="361"/>
      <c r="FH16" s="368"/>
      <c r="FI16" s="274"/>
      <c r="FJ16" s="165" t="s">
        <v>5</v>
      </c>
      <c r="FK16" s="153">
        <v>1.8</v>
      </c>
      <c r="FL16" s="154">
        <f>FK16*5</f>
        <v>9</v>
      </c>
      <c r="FM16" s="388"/>
      <c r="FO16" s="376"/>
      <c r="FP16" s="407"/>
      <c r="FQ16" s="274"/>
      <c r="FR16" s="165" t="s">
        <v>5</v>
      </c>
      <c r="FS16" s="153"/>
      <c r="FT16" s="154"/>
      <c r="FU16" s="388"/>
      <c r="FW16" s="361"/>
      <c r="FX16" s="368"/>
      <c r="FY16" s="274"/>
      <c r="FZ16" s="165" t="s">
        <v>5</v>
      </c>
      <c r="GA16" s="153">
        <v>3.4</v>
      </c>
      <c r="GB16" s="154">
        <f t="shared" si="5"/>
        <v>17</v>
      </c>
      <c r="GC16" s="388"/>
      <c r="GE16" s="361"/>
      <c r="GF16" s="368"/>
      <c r="GG16" s="274"/>
      <c r="GH16" s="165" t="s">
        <v>5</v>
      </c>
      <c r="GI16" s="153">
        <v>2.7</v>
      </c>
      <c r="GJ16" s="154">
        <f t="shared" si="6"/>
        <v>13.5</v>
      </c>
      <c r="GK16" s="388"/>
      <c r="GM16" s="376"/>
      <c r="GN16" s="407"/>
      <c r="GO16" s="274"/>
      <c r="GP16" s="165" t="s">
        <v>5</v>
      </c>
      <c r="GQ16" s="153">
        <v>0.5</v>
      </c>
      <c r="GR16" s="25">
        <f t="shared" si="7"/>
        <v>62.5</v>
      </c>
      <c r="GS16" s="388"/>
      <c r="GU16" s="376"/>
      <c r="GV16" s="407"/>
      <c r="GW16" s="394"/>
      <c r="GX16" s="160" t="s">
        <v>5</v>
      </c>
      <c r="GY16" s="141"/>
      <c r="GZ16" s="142"/>
      <c r="HA16" s="390"/>
      <c r="HC16" s="361"/>
      <c r="HD16" s="368"/>
      <c r="HE16" s="274"/>
      <c r="HF16" s="165"/>
      <c r="HG16" s="153">
        <v>2</v>
      </c>
      <c r="HH16" s="154">
        <f t="shared" si="8"/>
        <v>10</v>
      </c>
      <c r="HI16" s="388"/>
      <c r="HK16" s="376"/>
      <c r="HL16" s="407"/>
      <c r="HM16" s="394"/>
      <c r="HN16" s="160" t="s">
        <v>5</v>
      </c>
      <c r="HO16" s="141"/>
      <c r="HP16" s="142">
        <f t="shared" si="9"/>
        <v>0</v>
      </c>
      <c r="HQ16" s="390"/>
      <c r="HS16" s="376"/>
      <c r="HT16" s="407"/>
      <c r="HU16" s="394"/>
      <c r="HV16" s="160" t="s">
        <v>5</v>
      </c>
      <c r="HW16" s="141"/>
      <c r="HX16" s="142">
        <f t="shared" si="10"/>
        <v>0</v>
      </c>
      <c r="HY16" s="390"/>
      <c r="IA16" s="361"/>
      <c r="IB16" s="368"/>
      <c r="IC16" s="274"/>
      <c r="ID16" s="165" t="s">
        <v>5</v>
      </c>
      <c r="IE16" s="153"/>
      <c r="IF16" s="154">
        <f t="shared" si="11"/>
        <v>0</v>
      </c>
      <c r="IG16" s="388"/>
      <c r="II16" s="361"/>
      <c r="IJ16" s="368"/>
      <c r="IK16" s="274"/>
      <c r="IL16" s="165" t="s">
        <v>5</v>
      </c>
      <c r="IM16" s="153">
        <v>2</v>
      </c>
      <c r="IN16" s="154">
        <f t="shared" si="12"/>
        <v>10</v>
      </c>
      <c r="IO16" s="388"/>
    </row>
    <row r="17" spans="1:249" ht="15" customHeight="1" x14ac:dyDescent="0.25">
      <c r="A17" s="13"/>
      <c r="B17" s="361"/>
      <c r="C17" s="368"/>
      <c r="D17" s="274"/>
      <c r="E17" s="21" t="s">
        <v>7</v>
      </c>
      <c r="F17" s="16">
        <v>45</v>
      </c>
      <c r="G17" s="166">
        <f t="shared" si="13"/>
        <v>225</v>
      </c>
      <c r="H17" s="283"/>
      <c r="I17" s="125"/>
      <c r="J17" s="361"/>
      <c r="K17" s="368"/>
      <c r="L17" s="274"/>
      <c r="M17" s="21" t="s">
        <v>7</v>
      </c>
      <c r="N17" s="16">
        <v>104</v>
      </c>
      <c r="O17" s="25">
        <f t="shared" si="14"/>
        <v>520</v>
      </c>
      <c r="P17" s="283"/>
      <c r="R17" s="361"/>
      <c r="S17" s="368"/>
      <c r="T17" s="274"/>
      <c r="U17" s="21" t="s">
        <v>7</v>
      </c>
      <c r="V17" s="16">
        <v>12.5</v>
      </c>
      <c r="W17" s="166">
        <f t="shared" si="15"/>
        <v>62.5</v>
      </c>
      <c r="X17" s="388"/>
      <c r="Z17" s="361"/>
      <c r="AA17" s="368"/>
      <c r="AB17" s="274"/>
      <c r="AC17" s="21" t="s">
        <v>7</v>
      </c>
      <c r="AD17" s="16">
        <v>5.8</v>
      </c>
      <c r="AE17" s="25">
        <f t="shared" si="16"/>
        <v>29</v>
      </c>
      <c r="AF17" s="283"/>
      <c r="AH17" s="376"/>
      <c r="AI17" s="407"/>
      <c r="AJ17" s="274"/>
      <c r="AK17" s="21" t="s">
        <v>7</v>
      </c>
      <c r="AL17" s="16">
        <v>1.2</v>
      </c>
      <c r="AM17" s="25">
        <f>AL17*125</f>
        <v>150</v>
      </c>
      <c r="AN17" s="283"/>
      <c r="AP17" s="361"/>
      <c r="AQ17" s="368"/>
      <c r="AR17" s="274"/>
      <c r="AS17" s="21" t="s">
        <v>7</v>
      </c>
      <c r="AT17" s="16">
        <v>16</v>
      </c>
      <c r="AU17" s="25">
        <f t="shared" si="17"/>
        <v>80</v>
      </c>
      <c r="AV17" s="283"/>
      <c r="AX17" s="361"/>
      <c r="AY17" s="368"/>
      <c r="AZ17" s="274"/>
      <c r="BA17" s="21" t="s">
        <v>7</v>
      </c>
      <c r="BB17" s="16"/>
      <c r="BC17" s="25"/>
      <c r="BD17" s="283"/>
      <c r="BF17" s="361"/>
      <c r="BG17" s="368"/>
      <c r="BH17" s="274"/>
      <c r="BI17" s="21" t="s">
        <v>7</v>
      </c>
      <c r="BJ17" s="16">
        <v>88</v>
      </c>
      <c r="BK17" s="25">
        <f t="shared" si="18"/>
        <v>440</v>
      </c>
      <c r="BL17" s="283"/>
      <c r="BN17" s="376"/>
      <c r="BO17" s="407"/>
      <c r="BP17" s="274"/>
      <c r="BQ17" s="165" t="s">
        <v>7</v>
      </c>
      <c r="BR17" s="151">
        <v>0.5</v>
      </c>
      <c r="BS17" s="154">
        <f t="shared" si="19"/>
        <v>62.5</v>
      </c>
      <c r="BT17" s="388"/>
      <c r="BV17" s="361"/>
      <c r="BW17" s="368"/>
      <c r="BX17" s="274"/>
      <c r="BY17" s="21" t="s">
        <v>7</v>
      </c>
      <c r="BZ17" s="16">
        <v>7.3</v>
      </c>
      <c r="CA17" s="25">
        <f>BZ17*5</f>
        <v>36.5</v>
      </c>
      <c r="CB17" s="283"/>
      <c r="CD17" s="361"/>
      <c r="CE17" s="368"/>
      <c r="CF17" s="274"/>
      <c r="CG17" s="21" t="s">
        <v>7</v>
      </c>
      <c r="CH17" s="16">
        <v>11.2</v>
      </c>
      <c r="CI17" s="25">
        <f>CH17*5</f>
        <v>56</v>
      </c>
      <c r="CJ17" s="283"/>
      <c r="CL17" s="361"/>
      <c r="CM17" s="368"/>
      <c r="CN17" s="274"/>
      <c r="CO17" s="165" t="s">
        <v>7</v>
      </c>
      <c r="CP17" s="151">
        <v>11.4</v>
      </c>
      <c r="CQ17" s="154">
        <f>SUM(CP17*5)</f>
        <v>57</v>
      </c>
      <c r="CR17" s="388"/>
      <c r="CT17" s="376"/>
      <c r="CU17" s="407"/>
      <c r="CV17" s="274"/>
      <c r="CW17" s="165" t="s">
        <v>7</v>
      </c>
      <c r="CX17" s="151"/>
      <c r="CY17" s="154"/>
      <c r="CZ17" s="388"/>
      <c r="DB17" s="361"/>
      <c r="DC17" s="368"/>
      <c r="DD17" s="274"/>
      <c r="DE17" s="21" t="s">
        <v>7</v>
      </c>
      <c r="DF17" s="16">
        <v>25</v>
      </c>
      <c r="DG17" s="25">
        <f t="shared" si="0"/>
        <v>125</v>
      </c>
      <c r="DH17" s="283"/>
      <c r="DJ17" s="361"/>
      <c r="DK17" s="368"/>
      <c r="DL17" s="274"/>
      <c r="DM17" s="21" t="s">
        <v>7</v>
      </c>
      <c r="DN17" s="16">
        <v>12.4</v>
      </c>
      <c r="DO17" s="25">
        <f t="shared" si="1"/>
        <v>62</v>
      </c>
      <c r="DP17" s="283"/>
      <c r="DR17" s="361"/>
      <c r="DS17" s="368"/>
      <c r="DT17" s="274"/>
      <c r="DU17" s="21" t="s">
        <v>7</v>
      </c>
      <c r="DV17" s="16">
        <v>6.3</v>
      </c>
      <c r="DW17" s="25">
        <f t="shared" si="2"/>
        <v>31.5</v>
      </c>
      <c r="DX17" s="283"/>
      <c r="EA17" s="361"/>
      <c r="EB17" s="368"/>
      <c r="EC17" s="274"/>
      <c r="ED17" s="21" t="s">
        <v>7</v>
      </c>
      <c r="EE17" s="16">
        <v>121</v>
      </c>
      <c r="EF17" s="25">
        <f t="shared" si="3"/>
        <v>605</v>
      </c>
      <c r="EG17" s="283"/>
      <c r="EI17" s="361"/>
      <c r="EJ17" s="368"/>
      <c r="EK17" s="274"/>
      <c r="EL17" s="165" t="s">
        <v>7</v>
      </c>
      <c r="EM17" s="151">
        <v>22</v>
      </c>
      <c r="EN17" s="25">
        <f t="shared" si="4"/>
        <v>110</v>
      </c>
      <c r="EO17" s="388"/>
      <c r="EQ17" s="361"/>
      <c r="ER17" s="368"/>
      <c r="ES17" s="274"/>
      <c r="ET17" s="165" t="s">
        <v>7</v>
      </c>
      <c r="EU17" s="153">
        <v>9.1999999999999993</v>
      </c>
      <c r="EV17" s="25">
        <f>EU17*5</f>
        <v>46</v>
      </c>
      <c r="EW17" s="388"/>
      <c r="EY17" s="361"/>
      <c r="EZ17" s="368"/>
      <c r="FA17" s="274"/>
      <c r="FB17" s="165" t="s">
        <v>7</v>
      </c>
      <c r="FC17" s="151">
        <v>7.8</v>
      </c>
      <c r="FD17" s="25">
        <f>FC17*5</f>
        <v>39</v>
      </c>
      <c r="FE17" s="388"/>
      <c r="FG17" s="361"/>
      <c r="FH17" s="368"/>
      <c r="FI17" s="274"/>
      <c r="FJ17" s="165" t="s">
        <v>7</v>
      </c>
      <c r="FK17" s="151"/>
      <c r="FL17" s="154"/>
      <c r="FM17" s="388"/>
      <c r="FO17" s="376"/>
      <c r="FP17" s="407"/>
      <c r="FQ17" s="274"/>
      <c r="FR17" s="165" t="s">
        <v>7</v>
      </c>
      <c r="FS17" s="151"/>
      <c r="FT17" s="154"/>
      <c r="FU17" s="388"/>
      <c r="FW17" s="361"/>
      <c r="FX17" s="368"/>
      <c r="FY17" s="274"/>
      <c r="FZ17" s="165" t="s">
        <v>7</v>
      </c>
      <c r="GA17" s="151">
        <v>3.4</v>
      </c>
      <c r="GB17" s="154">
        <f t="shared" si="5"/>
        <v>17</v>
      </c>
      <c r="GC17" s="388"/>
      <c r="GE17" s="361"/>
      <c r="GF17" s="368"/>
      <c r="GG17" s="274"/>
      <c r="GH17" s="165" t="s">
        <v>7</v>
      </c>
      <c r="GI17" s="151">
        <v>2.7</v>
      </c>
      <c r="GJ17" s="154">
        <f t="shared" si="6"/>
        <v>13.5</v>
      </c>
      <c r="GK17" s="388"/>
      <c r="GM17" s="376"/>
      <c r="GN17" s="407"/>
      <c r="GO17" s="274"/>
      <c r="GP17" s="165" t="s">
        <v>7</v>
      </c>
      <c r="GQ17" s="151">
        <v>0.5</v>
      </c>
      <c r="GR17" s="25">
        <f t="shared" si="7"/>
        <v>62.5</v>
      </c>
      <c r="GS17" s="388"/>
      <c r="GU17" s="376"/>
      <c r="GV17" s="407"/>
      <c r="GW17" s="394"/>
      <c r="GX17" s="160" t="s">
        <v>7</v>
      </c>
      <c r="GY17" s="139"/>
      <c r="GZ17" s="142"/>
      <c r="HA17" s="390"/>
      <c r="HC17" s="361"/>
      <c r="HD17" s="368"/>
      <c r="HE17" s="274"/>
      <c r="HF17" s="165"/>
      <c r="HG17" s="151">
        <v>2</v>
      </c>
      <c r="HH17" s="154">
        <f t="shared" si="8"/>
        <v>10</v>
      </c>
      <c r="HI17" s="388"/>
      <c r="HK17" s="376"/>
      <c r="HL17" s="407"/>
      <c r="HM17" s="394"/>
      <c r="HN17" s="160" t="s">
        <v>7</v>
      </c>
      <c r="HO17" s="139"/>
      <c r="HP17" s="142">
        <f t="shared" si="9"/>
        <v>0</v>
      </c>
      <c r="HQ17" s="390"/>
      <c r="HS17" s="376"/>
      <c r="HT17" s="407"/>
      <c r="HU17" s="394"/>
      <c r="HV17" s="160" t="s">
        <v>7</v>
      </c>
      <c r="HW17" s="139"/>
      <c r="HX17" s="142">
        <f t="shared" si="10"/>
        <v>0</v>
      </c>
      <c r="HY17" s="390"/>
      <c r="IA17" s="361"/>
      <c r="IB17" s="368"/>
      <c r="IC17" s="274"/>
      <c r="ID17" s="165" t="s">
        <v>7</v>
      </c>
      <c r="IE17" s="151"/>
      <c r="IF17" s="154">
        <f t="shared" si="11"/>
        <v>0</v>
      </c>
      <c r="IG17" s="388"/>
      <c r="II17" s="361"/>
      <c r="IJ17" s="368"/>
      <c r="IK17" s="274"/>
      <c r="IL17" s="165" t="s">
        <v>7</v>
      </c>
      <c r="IM17" s="151"/>
      <c r="IN17" s="154">
        <f t="shared" si="12"/>
        <v>0</v>
      </c>
      <c r="IO17" s="388"/>
    </row>
    <row r="18" spans="1:249" ht="15" customHeight="1" x14ac:dyDescent="0.25">
      <c r="A18" s="13"/>
      <c r="B18" s="361"/>
      <c r="C18" s="368"/>
      <c r="D18" s="274"/>
      <c r="E18" s="27" t="s">
        <v>8</v>
      </c>
      <c r="F18" s="22">
        <v>45</v>
      </c>
      <c r="G18" s="154">
        <f t="shared" si="13"/>
        <v>225</v>
      </c>
      <c r="H18" s="283"/>
      <c r="I18" s="125"/>
      <c r="J18" s="361"/>
      <c r="K18" s="368"/>
      <c r="L18" s="274"/>
      <c r="M18" s="27" t="s">
        <v>8</v>
      </c>
      <c r="N18" s="22">
        <v>104</v>
      </c>
      <c r="O18" s="25">
        <f t="shared" si="14"/>
        <v>520</v>
      </c>
      <c r="P18" s="283"/>
      <c r="R18" s="361"/>
      <c r="S18" s="368"/>
      <c r="T18" s="274"/>
      <c r="U18" s="27" t="s">
        <v>8</v>
      </c>
      <c r="V18" s="22">
        <v>12.5</v>
      </c>
      <c r="W18" s="154">
        <f t="shared" si="15"/>
        <v>62.5</v>
      </c>
      <c r="X18" s="388"/>
      <c r="Z18" s="361"/>
      <c r="AA18" s="368"/>
      <c r="AB18" s="274"/>
      <c r="AC18" s="27" t="s">
        <v>8</v>
      </c>
      <c r="AD18" s="22">
        <v>5.8</v>
      </c>
      <c r="AE18" s="25">
        <f t="shared" si="16"/>
        <v>29</v>
      </c>
      <c r="AF18" s="283"/>
      <c r="AH18" s="376"/>
      <c r="AI18" s="407"/>
      <c r="AJ18" s="274"/>
      <c r="AK18" s="27" t="s">
        <v>8</v>
      </c>
      <c r="AL18" s="22"/>
      <c r="AM18" s="25"/>
      <c r="AN18" s="283"/>
      <c r="AP18" s="361"/>
      <c r="AQ18" s="368"/>
      <c r="AR18" s="274"/>
      <c r="AS18" s="27" t="s">
        <v>8</v>
      </c>
      <c r="AT18" s="22">
        <v>16</v>
      </c>
      <c r="AU18" s="25">
        <f t="shared" si="17"/>
        <v>80</v>
      </c>
      <c r="AV18" s="283"/>
      <c r="AX18" s="361"/>
      <c r="AY18" s="368"/>
      <c r="AZ18" s="274"/>
      <c r="BA18" s="27" t="s">
        <v>8</v>
      </c>
      <c r="BB18" s="22"/>
      <c r="BC18" s="25"/>
      <c r="BD18" s="283"/>
      <c r="BF18" s="361"/>
      <c r="BG18" s="368"/>
      <c r="BH18" s="274"/>
      <c r="BI18" s="27" t="s">
        <v>8</v>
      </c>
      <c r="BJ18" s="22">
        <v>88</v>
      </c>
      <c r="BK18" s="25">
        <f t="shared" si="18"/>
        <v>440</v>
      </c>
      <c r="BL18" s="283"/>
      <c r="BN18" s="376"/>
      <c r="BO18" s="407"/>
      <c r="BP18" s="274"/>
      <c r="BQ18" s="168" t="s">
        <v>8</v>
      </c>
      <c r="BR18" s="156">
        <v>0.5</v>
      </c>
      <c r="BS18" s="154">
        <f t="shared" si="19"/>
        <v>62.5</v>
      </c>
      <c r="BT18" s="388"/>
      <c r="BV18" s="361"/>
      <c r="BW18" s="368"/>
      <c r="BX18" s="274"/>
      <c r="BY18" s="27" t="s">
        <v>8</v>
      </c>
      <c r="BZ18" s="22"/>
      <c r="CA18" s="25"/>
      <c r="CB18" s="283"/>
      <c r="CD18" s="361"/>
      <c r="CE18" s="368"/>
      <c r="CF18" s="274"/>
      <c r="CG18" s="27" t="s">
        <v>8</v>
      </c>
      <c r="CH18" s="22"/>
      <c r="CI18" s="25"/>
      <c r="CJ18" s="283"/>
      <c r="CL18" s="361"/>
      <c r="CM18" s="368"/>
      <c r="CN18" s="274"/>
      <c r="CO18" s="168" t="s">
        <v>8</v>
      </c>
      <c r="CP18" s="156"/>
      <c r="CQ18" s="154"/>
      <c r="CR18" s="388"/>
      <c r="CT18" s="376"/>
      <c r="CU18" s="407"/>
      <c r="CV18" s="274"/>
      <c r="CW18" s="168" t="s">
        <v>8</v>
      </c>
      <c r="CX18" s="156"/>
      <c r="CY18" s="154"/>
      <c r="CZ18" s="388"/>
      <c r="DB18" s="361"/>
      <c r="DC18" s="368"/>
      <c r="DD18" s="274"/>
      <c r="DE18" s="27" t="s">
        <v>8</v>
      </c>
      <c r="DF18" s="22">
        <v>25</v>
      </c>
      <c r="DG18" s="25">
        <f t="shared" si="0"/>
        <v>125</v>
      </c>
      <c r="DH18" s="283"/>
      <c r="DJ18" s="361"/>
      <c r="DK18" s="368"/>
      <c r="DL18" s="274"/>
      <c r="DM18" s="27" t="s">
        <v>8</v>
      </c>
      <c r="DN18" s="22">
        <v>12.4</v>
      </c>
      <c r="DO18" s="25">
        <f t="shared" si="1"/>
        <v>62</v>
      </c>
      <c r="DP18" s="283"/>
      <c r="DR18" s="361"/>
      <c r="DS18" s="368"/>
      <c r="DT18" s="274"/>
      <c r="DU18" s="27" t="s">
        <v>8</v>
      </c>
      <c r="DV18" s="22">
        <v>6.3</v>
      </c>
      <c r="DW18" s="25">
        <f t="shared" si="2"/>
        <v>31.5</v>
      </c>
      <c r="DX18" s="283"/>
      <c r="EA18" s="361"/>
      <c r="EB18" s="368"/>
      <c r="EC18" s="274"/>
      <c r="ED18" s="27" t="s">
        <v>8</v>
      </c>
      <c r="EE18" s="22">
        <v>121</v>
      </c>
      <c r="EF18" s="25">
        <f t="shared" si="3"/>
        <v>605</v>
      </c>
      <c r="EG18" s="283"/>
      <c r="EI18" s="361"/>
      <c r="EJ18" s="368"/>
      <c r="EK18" s="274"/>
      <c r="EL18" s="168" t="s">
        <v>8</v>
      </c>
      <c r="EM18" s="156">
        <v>22</v>
      </c>
      <c r="EN18" s="25">
        <f t="shared" si="4"/>
        <v>110</v>
      </c>
      <c r="EO18" s="388"/>
      <c r="EQ18" s="361"/>
      <c r="ER18" s="368"/>
      <c r="ES18" s="274"/>
      <c r="ET18" s="168" t="s">
        <v>8</v>
      </c>
      <c r="EU18" s="156"/>
      <c r="EV18" s="25"/>
      <c r="EW18" s="388"/>
      <c r="EY18" s="361"/>
      <c r="EZ18" s="368"/>
      <c r="FA18" s="274"/>
      <c r="FB18" s="168" t="s">
        <v>8</v>
      </c>
      <c r="FC18" s="156"/>
      <c r="FD18" s="25"/>
      <c r="FE18" s="388"/>
      <c r="FG18" s="361"/>
      <c r="FH18" s="368"/>
      <c r="FI18" s="274"/>
      <c r="FJ18" s="168" t="s">
        <v>8</v>
      </c>
      <c r="FK18" s="156"/>
      <c r="FL18" s="154"/>
      <c r="FM18" s="388"/>
      <c r="FO18" s="376"/>
      <c r="FP18" s="407"/>
      <c r="FQ18" s="274"/>
      <c r="FR18" s="168" t="s">
        <v>8</v>
      </c>
      <c r="FS18" s="156">
        <v>2.2999999999999998</v>
      </c>
      <c r="FT18" s="154">
        <f>SUM(FS18)*125</f>
        <v>287.5</v>
      </c>
      <c r="FU18" s="388"/>
      <c r="FW18" s="361"/>
      <c r="FX18" s="368"/>
      <c r="FY18" s="274"/>
      <c r="FZ18" s="168" t="s">
        <v>8</v>
      </c>
      <c r="GA18" s="156">
        <v>3.4</v>
      </c>
      <c r="GB18" s="154">
        <f t="shared" si="5"/>
        <v>17</v>
      </c>
      <c r="GC18" s="388"/>
      <c r="GE18" s="361"/>
      <c r="GF18" s="368"/>
      <c r="GG18" s="274"/>
      <c r="GH18" s="168" t="s">
        <v>8</v>
      </c>
      <c r="GI18" s="156">
        <v>2.7</v>
      </c>
      <c r="GJ18" s="154">
        <f t="shared" si="6"/>
        <v>13.5</v>
      </c>
      <c r="GK18" s="388"/>
      <c r="GM18" s="376"/>
      <c r="GN18" s="407"/>
      <c r="GO18" s="274"/>
      <c r="GP18" s="168" t="s">
        <v>8</v>
      </c>
      <c r="GQ18" s="156">
        <v>0.5</v>
      </c>
      <c r="GR18" s="25">
        <f t="shared" si="7"/>
        <v>62.5</v>
      </c>
      <c r="GS18" s="388"/>
      <c r="GU18" s="376"/>
      <c r="GV18" s="407"/>
      <c r="GW18" s="394"/>
      <c r="GX18" s="161" t="s">
        <v>8</v>
      </c>
      <c r="GY18" s="143"/>
      <c r="GZ18" s="142"/>
      <c r="HA18" s="390"/>
      <c r="HC18" s="361"/>
      <c r="HD18" s="368"/>
      <c r="HE18" s="274"/>
      <c r="HF18" s="168"/>
      <c r="HG18" s="156">
        <v>2</v>
      </c>
      <c r="HH18" s="154">
        <f t="shared" si="8"/>
        <v>10</v>
      </c>
      <c r="HI18" s="388"/>
      <c r="HK18" s="376"/>
      <c r="HL18" s="407"/>
      <c r="HM18" s="394"/>
      <c r="HN18" s="161" t="s">
        <v>8</v>
      </c>
      <c r="HO18" s="143"/>
      <c r="HP18" s="142">
        <f t="shared" si="9"/>
        <v>0</v>
      </c>
      <c r="HQ18" s="390"/>
      <c r="HS18" s="376"/>
      <c r="HT18" s="407"/>
      <c r="HU18" s="394"/>
      <c r="HV18" s="161" t="s">
        <v>8</v>
      </c>
      <c r="HW18" s="143"/>
      <c r="HX18" s="142">
        <f t="shared" si="10"/>
        <v>0</v>
      </c>
      <c r="HY18" s="390"/>
      <c r="IA18" s="361"/>
      <c r="IB18" s="368"/>
      <c r="IC18" s="274"/>
      <c r="ID18" s="168" t="s">
        <v>8</v>
      </c>
      <c r="IE18" s="156"/>
      <c r="IF18" s="154">
        <f t="shared" si="11"/>
        <v>0</v>
      </c>
      <c r="IG18" s="388"/>
      <c r="II18" s="361"/>
      <c r="IJ18" s="368"/>
      <c r="IK18" s="274"/>
      <c r="IL18" s="168" t="s">
        <v>8</v>
      </c>
      <c r="IM18" s="156"/>
      <c r="IN18" s="154">
        <f t="shared" si="12"/>
        <v>0</v>
      </c>
      <c r="IO18" s="388"/>
    </row>
    <row r="19" spans="1:249" ht="15" customHeight="1" thickBot="1" x14ac:dyDescent="0.3">
      <c r="A19" s="13"/>
      <c r="B19" s="363"/>
      <c r="C19" s="369"/>
      <c r="D19" s="275"/>
      <c r="E19" s="15" t="s">
        <v>8</v>
      </c>
      <c r="F19" s="28">
        <v>45</v>
      </c>
      <c r="G19" s="158">
        <f t="shared" si="13"/>
        <v>225</v>
      </c>
      <c r="H19" s="284"/>
      <c r="I19" s="125"/>
      <c r="J19" s="363"/>
      <c r="K19" s="369"/>
      <c r="L19" s="275"/>
      <c r="M19" s="15" t="s">
        <v>8</v>
      </c>
      <c r="N19" s="28">
        <v>104</v>
      </c>
      <c r="O19" s="29">
        <f t="shared" si="14"/>
        <v>520</v>
      </c>
      <c r="P19" s="284"/>
      <c r="R19" s="363"/>
      <c r="S19" s="369"/>
      <c r="T19" s="275"/>
      <c r="U19" s="15" t="s">
        <v>8</v>
      </c>
      <c r="V19" s="28">
        <v>12.5</v>
      </c>
      <c r="W19" s="158">
        <f t="shared" si="15"/>
        <v>62.5</v>
      </c>
      <c r="X19" s="389"/>
      <c r="Z19" s="363"/>
      <c r="AA19" s="369"/>
      <c r="AB19" s="275"/>
      <c r="AC19" s="15" t="s">
        <v>8</v>
      </c>
      <c r="AD19" s="28">
        <v>5.8</v>
      </c>
      <c r="AE19" s="29">
        <f t="shared" si="16"/>
        <v>29</v>
      </c>
      <c r="AF19" s="284"/>
      <c r="AH19" s="378"/>
      <c r="AI19" s="408"/>
      <c r="AJ19" s="275"/>
      <c r="AK19" s="15" t="s">
        <v>8</v>
      </c>
      <c r="AL19" s="28"/>
      <c r="AM19" s="29"/>
      <c r="AN19" s="284"/>
      <c r="AP19" s="363"/>
      <c r="AQ19" s="369"/>
      <c r="AR19" s="275"/>
      <c r="AS19" s="15" t="s">
        <v>8</v>
      </c>
      <c r="AT19" s="28">
        <v>16</v>
      </c>
      <c r="AU19" s="29">
        <f t="shared" si="17"/>
        <v>80</v>
      </c>
      <c r="AV19" s="284"/>
      <c r="AX19" s="363"/>
      <c r="AY19" s="369"/>
      <c r="AZ19" s="275"/>
      <c r="BA19" s="15" t="s">
        <v>8</v>
      </c>
      <c r="BB19" s="28"/>
      <c r="BC19" s="29"/>
      <c r="BD19" s="284"/>
      <c r="BF19" s="363"/>
      <c r="BG19" s="369"/>
      <c r="BH19" s="275"/>
      <c r="BI19" s="15" t="s">
        <v>8</v>
      </c>
      <c r="BJ19" s="28">
        <v>88</v>
      </c>
      <c r="BK19" s="29">
        <f t="shared" si="18"/>
        <v>440</v>
      </c>
      <c r="BL19" s="284"/>
      <c r="BN19" s="378"/>
      <c r="BO19" s="408"/>
      <c r="BP19" s="275"/>
      <c r="BQ19" s="173" t="s">
        <v>8</v>
      </c>
      <c r="BR19" s="157">
        <v>0.5</v>
      </c>
      <c r="BS19" s="158">
        <f t="shared" si="19"/>
        <v>62.5</v>
      </c>
      <c r="BT19" s="389"/>
      <c r="BV19" s="363"/>
      <c r="BW19" s="369"/>
      <c r="BX19" s="275"/>
      <c r="BY19" s="15" t="s">
        <v>8</v>
      </c>
      <c r="BZ19" s="28">
        <v>7.3</v>
      </c>
      <c r="CA19" s="29">
        <f t="shared" ref="CA19:CA24" si="20">BZ19*5</f>
        <v>36.5</v>
      </c>
      <c r="CB19" s="284"/>
      <c r="CD19" s="363"/>
      <c r="CE19" s="369"/>
      <c r="CF19" s="275"/>
      <c r="CG19" s="15" t="s">
        <v>8</v>
      </c>
      <c r="CH19" s="28"/>
      <c r="CI19" s="29"/>
      <c r="CJ19" s="284"/>
      <c r="CL19" s="363"/>
      <c r="CM19" s="369"/>
      <c r="CN19" s="275"/>
      <c r="CO19" s="173" t="s">
        <v>8</v>
      </c>
      <c r="CP19" s="157">
        <v>11.4</v>
      </c>
      <c r="CQ19" s="158">
        <f t="shared" ref="CQ19:CQ24" si="21">SUM(CP19*5)</f>
        <v>57</v>
      </c>
      <c r="CR19" s="389"/>
      <c r="CT19" s="378"/>
      <c r="CU19" s="408"/>
      <c r="CV19" s="275"/>
      <c r="CW19" s="173" t="s">
        <v>8</v>
      </c>
      <c r="CX19" s="157">
        <v>0.5</v>
      </c>
      <c r="CY19" s="158">
        <f>CX19*125</f>
        <v>62.5</v>
      </c>
      <c r="CZ19" s="389"/>
      <c r="DB19" s="363"/>
      <c r="DC19" s="369"/>
      <c r="DD19" s="275"/>
      <c r="DE19" s="15" t="s">
        <v>8</v>
      </c>
      <c r="DF19" s="28">
        <v>25</v>
      </c>
      <c r="DG19" s="29">
        <f t="shared" si="0"/>
        <v>125</v>
      </c>
      <c r="DH19" s="284"/>
      <c r="DJ19" s="363"/>
      <c r="DK19" s="369"/>
      <c r="DL19" s="275"/>
      <c r="DM19" s="15" t="s">
        <v>8</v>
      </c>
      <c r="DN19" s="28">
        <v>12.4</v>
      </c>
      <c r="DO19" s="29">
        <f t="shared" si="1"/>
        <v>62</v>
      </c>
      <c r="DP19" s="284"/>
      <c r="DR19" s="363"/>
      <c r="DS19" s="369"/>
      <c r="DT19" s="275"/>
      <c r="DU19" s="15" t="s">
        <v>8</v>
      </c>
      <c r="DV19" s="28">
        <v>6.3</v>
      </c>
      <c r="DW19" s="29">
        <f t="shared" si="2"/>
        <v>31.5</v>
      </c>
      <c r="DX19" s="284"/>
      <c r="EA19" s="363"/>
      <c r="EB19" s="369"/>
      <c r="EC19" s="275"/>
      <c r="ED19" s="15" t="s">
        <v>8</v>
      </c>
      <c r="EE19" s="28">
        <v>121</v>
      </c>
      <c r="EF19" s="29">
        <f t="shared" si="3"/>
        <v>605</v>
      </c>
      <c r="EG19" s="284"/>
      <c r="EI19" s="363"/>
      <c r="EJ19" s="369"/>
      <c r="EK19" s="275"/>
      <c r="EL19" s="173" t="s">
        <v>8</v>
      </c>
      <c r="EM19" s="157">
        <v>22</v>
      </c>
      <c r="EN19" s="29">
        <f t="shared" si="4"/>
        <v>110</v>
      </c>
      <c r="EO19" s="389"/>
      <c r="EQ19" s="363"/>
      <c r="ER19" s="369"/>
      <c r="ES19" s="275"/>
      <c r="ET19" s="173" t="s">
        <v>8</v>
      </c>
      <c r="EU19" s="157"/>
      <c r="EV19" s="29"/>
      <c r="EW19" s="389"/>
      <c r="EY19" s="363"/>
      <c r="EZ19" s="369"/>
      <c r="FA19" s="275"/>
      <c r="FB19" s="173" t="s">
        <v>8</v>
      </c>
      <c r="FC19" s="157"/>
      <c r="FD19" s="29"/>
      <c r="FE19" s="389"/>
      <c r="FG19" s="363"/>
      <c r="FH19" s="369"/>
      <c r="FI19" s="275"/>
      <c r="FJ19" s="173" t="s">
        <v>8</v>
      </c>
      <c r="FK19" s="157"/>
      <c r="FL19" s="158"/>
      <c r="FM19" s="389"/>
      <c r="FO19" s="378"/>
      <c r="FP19" s="408"/>
      <c r="FQ19" s="275"/>
      <c r="FR19" s="173" t="s">
        <v>8</v>
      </c>
      <c r="FS19" s="157"/>
      <c r="FT19" s="158"/>
      <c r="FU19" s="389"/>
      <c r="FW19" s="363"/>
      <c r="FX19" s="369"/>
      <c r="FY19" s="275"/>
      <c r="FZ19" s="173" t="s">
        <v>8</v>
      </c>
      <c r="GA19" s="157">
        <v>3.4</v>
      </c>
      <c r="GB19" s="158">
        <f t="shared" ref="GB19:GB25" si="22">GA19*5</f>
        <v>17</v>
      </c>
      <c r="GC19" s="389"/>
      <c r="GE19" s="363"/>
      <c r="GF19" s="369"/>
      <c r="GG19" s="275"/>
      <c r="GH19" s="173" t="s">
        <v>8</v>
      </c>
      <c r="GI19" s="157">
        <v>2.7</v>
      </c>
      <c r="GJ19" s="158">
        <f t="shared" si="6"/>
        <v>13.5</v>
      </c>
      <c r="GK19" s="389"/>
      <c r="GM19" s="378"/>
      <c r="GN19" s="408"/>
      <c r="GO19" s="275"/>
      <c r="GP19" s="173" t="s">
        <v>8</v>
      </c>
      <c r="GQ19" s="157">
        <v>0.5</v>
      </c>
      <c r="GR19" s="29">
        <f>GQ19*125</f>
        <v>62.5</v>
      </c>
      <c r="GS19" s="389"/>
      <c r="GU19" s="378"/>
      <c r="GV19" s="408"/>
      <c r="GW19" s="395"/>
      <c r="GX19" s="162" t="s">
        <v>8</v>
      </c>
      <c r="GY19" s="144"/>
      <c r="GZ19" s="145"/>
      <c r="HA19" s="391"/>
      <c r="HC19" s="363"/>
      <c r="HD19" s="369"/>
      <c r="HE19" s="275"/>
      <c r="HF19" s="173"/>
      <c r="HG19" s="157">
        <v>2</v>
      </c>
      <c r="HH19" s="158">
        <f t="shared" si="8"/>
        <v>10</v>
      </c>
      <c r="HI19" s="389"/>
      <c r="HK19" s="378"/>
      <c r="HL19" s="408"/>
      <c r="HM19" s="395"/>
      <c r="HN19" s="162" t="s">
        <v>8</v>
      </c>
      <c r="HO19" s="144"/>
      <c r="HP19" s="145">
        <f t="shared" si="9"/>
        <v>0</v>
      </c>
      <c r="HQ19" s="391"/>
      <c r="HS19" s="378"/>
      <c r="HT19" s="408"/>
      <c r="HU19" s="395"/>
      <c r="HV19" s="162" t="s">
        <v>8</v>
      </c>
      <c r="HW19" s="144"/>
      <c r="HX19" s="145">
        <f t="shared" si="10"/>
        <v>0</v>
      </c>
      <c r="HY19" s="391"/>
      <c r="IA19" s="363"/>
      <c r="IB19" s="369"/>
      <c r="IC19" s="275"/>
      <c r="ID19" s="173" t="s">
        <v>8</v>
      </c>
      <c r="IE19" s="157"/>
      <c r="IF19" s="158">
        <f t="shared" si="11"/>
        <v>0</v>
      </c>
      <c r="IG19" s="389"/>
      <c r="II19" s="363"/>
      <c r="IJ19" s="369"/>
      <c r="IK19" s="275"/>
      <c r="IL19" s="173" t="s">
        <v>8</v>
      </c>
      <c r="IM19" s="157"/>
      <c r="IN19" s="158">
        <f t="shared" si="12"/>
        <v>0</v>
      </c>
      <c r="IO19" s="389"/>
    </row>
    <row r="20" spans="1:249" ht="15" customHeight="1" x14ac:dyDescent="0.25">
      <c r="A20" s="13"/>
      <c r="B20" s="359" t="s">
        <v>2</v>
      </c>
      <c r="C20" s="367"/>
      <c r="D20" s="273" t="s">
        <v>630</v>
      </c>
      <c r="E20" s="30" t="s">
        <v>4</v>
      </c>
      <c r="F20" s="16">
        <v>45</v>
      </c>
      <c r="G20" s="152">
        <f t="shared" si="13"/>
        <v>225</v>
      </c>
      <c r="H20" s="283" t="s">
        <v>376</v>
      </c>
      <c r="I20" s="125"/>
      <c r="J20" s="359" t="s">
        <v>2</v>
      </c>
      <c r="K20" s="367"/>
      <c r="L20" s="273" t="s">
        <v>630</v>
      </c>
      <c r="M20" s="30" t="s">
        <v>4</v>
      </c>
      <c r="N20" s="16">
        <v>104</v>
      </c>
      <c r="O20" s="19">
        <f t="shared" si="14"/>
        <v>520</v>
      </c>
      <c r="P20" s="283" t="s">
        <v>376</v>
      </c>
      <c r="R20" s="359" t="s">
        <v>2</v>
      </c>
      <c r="S20" s="367"/>
      <c r="T20" s="273" t="s">
        <v>630</v>
      </c>
      <c r="U20" s="30" t="s">
        <v>4</v>
      </c>
      <c r="V20" s="16">
        <v>12.5</v>
      </c>
      <c r="W20" s="152">
        <f t="shared" si="15"/>
        <v>62.5</v>
      </c>
      <c r="X20" s="388" t="s">
        <v>238</v>
      </c>
      <c r="Z20" s="359" t="s">
        <v>2</v>
      </c>
      <c r="AA20" s="367"/>
      <c r="AB20" s="273" t="s">
        <v>630</v>
      </c>
      <c r="AC20" s="30" t="s">
        <v>4</v>
      </c>
      <c r="AD20" s="16">
        <v>5.8</v>
      </c>
      <c r="AE20" s="19">
        <f t="shared" si="16"/>
        <v>29</v>
      </c>
      <c r="AF20" s="283" t="s">
        <v>635</v>
      </c>
      <c r="AH20" s="380" t="s">
        <v>9</v>
      </c>
      <c r="AI20" s="406"/>
      <c r="AJ20" s="273" t="s">
        <v>630</v>
      </c>
      <c r="AK20" s="30" t="s">
        <v>4</v>
      </c>
      <c r="AL20" s="16">
        <v>1.2</v>
      </c>
      <c r="AM20" s="19">
        <f>AL20*125</f>
        <v>150</v>
      </c>
      <c r="AN20" s="283" t="s">
        <v>636</v>
      </c>
      <c r="AP20" s="359" t="s">
        <v>2</v>
      </c>
      <c r="AQ20" s="367"/>
      <c r="AR20" s="273" t="s">
        <v>630</v>
      </c>
      <c r="AS20" s="30" t="s">
        <v>4</v>
      </c>
      <c r="AT20" s="16">
        <v>16</v>
      </c>
      <c r="AU20" s="19">
        <f t="shared" si="17"/>
        <v>80</v>
      </c>
      <c r="AV20" s="283" t="s">
        <v>279</v>
      </c>
      <c r="AX20" s="359" t="s">
        <v>2</v>
      </c>
      <c r="AY20" s="367"/>
      <c r="AZ20" s="273" t="s">
        <v>630</v>
      </c>
      <c r="BA20" s="30" t="s">
        <v>4</v>
      </c>
      <c r="BB20" s="16"/>
      <c r="BC20" s="19"/>
      <c r="BD20" s="283" t="s">
        <v>637</v>
      </c>
      <c r="BF20" s="359" t="s">
        <v>2</v>
      </c>
      <c r="BG20" s="367"/>
      <c r="BH20" s="273" t="s">
        <v>630</v>
      </c>
      <c r="BI20" s="30" t="s">
        <v>4</v>
      </c>
      <c r="BJ20" s="16">
        <v>88</v>
      </c>
      <c r="BK20" s="19">
        <f t="shared" si="18"/>
        <v>440</v>
      </c>
      <c r="BL20" s="283" t="s">
        <v>504</v>
      </c>
      <c r="BN20" s="380" t="s">
        <v>9</v>
      </c>
      <c r="BO20" s="406"/>
      <c r="BP20" s="273" t="s">
        <v>630</v>
      </c>
      <c r="BQ20" s="164" t="s">
        <v>4</v>
      </c>
      <c r="BR20" s="151">
        <v>0.5</v>
      </c>
      <c r="BS20" s="152">
        <f t="shared" si="19"/>
        <v>62.5</v>
      </c>
      <c r="BT20" s="388" t="s">
        <v>205</v>
      </c>
      <c r="BV20" s="359" t="s">
        <v>2</v>
      </c>
      <c r="BW20" s="367"/>
      <c r="BX20" s="273" t="s">
        <v>630</v>
      </c>
      <c r="BY20" s="30" t="s">
        <v>4</v>
      </c>
      <c r="BZ20" s="16">
        <v>7.3</v>
      </c>
      <c r="CA20" s="19">
        <f t="shared" si="20"/>
        <v>36.5</v>
      </c>
      <c r="CB20" s="283" t="s">
        <v>639</v>
      </c>
      <c r="CD20" s="359" t="s">
        <v>2</v>
      </c>
      <c r="CE20" s="367"/>
      <c r="CF20" s="273" t="s">
        <v>630</v>
      </c>
      <c r="CG20" s="30" t="s">
        <v>4</v>
      </c>
      <c r="CH20" s="16">
        <v>11.2</v>
      </c>
      <c r="CI20" s="19">
        <f>CH20*5</f>
        <v>56</v>
      </c>
      <c r="CJ20" s="283" t="s">
        <v>530</v>
      </c>
      <c r="CL20" s="359" t="s">
        <v>2</v>
      </c>
      <c r="CM20" s="367"/>
      <c r="CN20" s="273" t="s">
        <v>630</v>
      </c>
      <c r="CO20" s="164" t="s">
        <v>4</v>
      </c>
      <c r="CP20" s="151">
        <v>11.4</v>
      </c>
      <c r="CQ20" s="152">
        <f t="shared" si="21"/>
        <v>57</v>
      </c>
      <c r="CR20" s="388" t="s">
        <v>196</v>
      </c>
      <c r="CT20" s="380" t="s">
        <v>9</v>
      </c>
      <c r="CU20" s="406"/>
      <c r="CV20" s="273" t="s">
        <v>630</v>
      </c>
      <c r="CW20" s="164" t="s">
        <v>4</v>
      </c>
      <c r="CX20" s="151">
        <v>0.5</v>
      </c>
      <c r="CY20" s="152">
        <f>CX20*125</f>
        <v>62.5</v>
      </c>
      <c r="CZ20" s="424" t="s">
        <v>100</v>
      </c>
      <c r="DB20" s="359" t="s">
        <v>2</v>
      </c>
      <c r="DC20" s="367"/>
      <c r="DD20" s="273" t="s">
        <v>630</v>
      </c>
      <c r="DE20" s="30" t="s">
        <v>4</v>
      </c>
      <c r="DF20" s="16">
        <v>25</v>
      </c>
      <c r="DG20" s="19">
        <f t="shared" si="0"/>
        <v>125</v>
      </c>
      <c r="DH20" s="283" t="s">
        <v>641</v>
      </c>
      <c r="DJ20" s="359" t="s">
        <v>2</v>
      </c>
      <c r="DK20" s="367"/>
      <c r="DL20" s="273" t="s">
        <v>630</v>
      </c>
      <c r="DM20" s="30" t="s">
        <v>4</v>
      </c>
      <c r="DN20" s="16">
        <v>12.4</v>
      </c>
      <c r="DO20" s="19">
        <f t="shared" ref="DO20:DO47" si="23">DN20*5</f>
        <v>62</v>
      </c>
      <c r="DP20" s="283" t="s">
        <v>642</v>
      </c>
      <c r="DR20" s="359" t="s">
        <v>2</v>
      </c>
      <c r="DS20" s="367"/>
      <c r="DT20" s="273" t="s">
        <v>630</v>
      </c>
      <c r="DU20" s="30" t="s">
        <v>4</v>
      </c>
      <c r="DV20" s="16">
        <v>6.3</v>
      </c>
      <c r="DW20" s="19">
        <f t="shared" ref="DW20:DW47" si="24">DV20*5</f>
        <v>31.5</v>
      </c>
      <c r="DX20" s="283" t="s">
        <v>643</v>
      </c>
      <c r="EA20" s="359" t="s">
        <v>2</v>
      </c>
      <c r="EB20" s="367"/>
      <c r="EC20" s="273" t="s">
        <v>630</v>
      </c>
      <c r="ED20" s="30" t="s">
        <v>4</v>
      </c>
      <c r="EE20" s="16">
        <v>121</v>
      </c>
      <c r="EF20" s="19">
        <f t="shared" si="3"/>
        <v>605</v>
      </c>
      <c r="EG20" s="283" t="s">
        <v>279</v>
      </c>
      <c r="EI20" s="359" t="s">
        <v>2</v>
      </c>
      <c r="EJ20" s="367"/>
      <c r="EK20" s="273" t="s">
        <v>630</v>
      </c>
      <c r="EL20" s="164" t="s">
        <v>4</v>
      </c>
      <c r="EM20" s="151">
        <v>22</v>
      </c>
      <c r="EN20" s="19">
        <f t="shared" ref="EN20:EN47" si="25">EM20*5</f>
        <v>110</v>
      </c>
      <c r="EO20" s="388" t="s">
        <v>592</v>
      </c>
      <c r="EQ20" s="359" t="s">
        <v>2</v>
      </c>
      <c r="ER20" s="367"/>
      <c r="ES20" s="273" t="s">
        <v>630</v>
      </c>
      <c r="ET20" s="164" t="s">
        <v>4</v>
      </c>
      <c r="EU20" s="151">
        <v>9.1999999999999993</v>
      </c>
      <c r="EV20" s="19">
        <f>EU20*5</f>
        <v>46</v>
      </c>
      <c r="EW20" s="388" t="s">
        <v>644</v>
      </c>
      <c r="EY20" s="359" t="s">
        <v>2</v>
      </c>
      <c r="EZ20" s="367"/>
      <c r="FA20" s="273" t="s">
        <v>630</v>
      </c>
      <c r="FB20" s="164" t="s">
        <v>4</v>
      </c>
      <c r="FC20" s="151">
        <v>7.8</v>
      </c>
      <c r="FD20" s="19">
        <f>FC20*5</f>
        <v>39</v>
      </c>
      <c r="FE20" s="388" t="s">
        <v>234</v>
      </c>
      <c r="FG20" s="359" t="s">
        <v>2</v>
      </c>
      <c r="FH20" s="367"/>
      <c r="FI20" s="273" t="s">
        <v>630</v>
      </c>
      <c r="FJ20" s="164" t="s">
        <v>4</v>
      </c>
      <c r="FK20" s="151">
        <v>1.8</v>
      </c>
      <c r="FL20" s="152">
        <f t="shared" ref="FL20:FL30" si="26">FK20*5</f>
        <v>9</v>
      </c>
      <c r="FM20" s="388" t="s">
        <v>645</v>
      </c>
      <c r="FO20" s="380" t="s">
        <v>9</v>
      </c>
      <c r="FP20" s="406"/>
      <c r="FQ20" s="273" t="s">
        <v>630</v>
      </c>
      <c r="FR20" s="164" t="s">
        <v>4</v>
      </c>
      <c r="FS20" s="151"/>
      <c r="FT20" s="152"/>
      <c r="FU20" s="388" t="s">
        <v>646</v>
      </c>
      <c r="FW20" s="359" t="s">
        <v>2</v>
      </c>
      <c r="FX20" s="367"/>
      <c r="FY20" s="273" t="s">
        <v>630</v>
      </c>
      <c r="FZ20" s="164" t="s">
        <v>4</v>
      </c>
      <c r="GA20" s="151">
        <v>3.4</v>
      </c>
      <c r="GB20" s="152">
        <f t="shared" si="22"/>
        <v>17</v>
      </c>
      <c r="GC20" s="388" t="s">
        <v>238</v>
      </c>
      <c r="GE20" s="359" t="s">
        <v>2</v>
      </c>
      <c r="GF20" s="367"/>
      <c r="GG20" s="273" t="s">
        <v>630</v>
      </c>
      <c r="GH20" s="164" t="s">
        <v>4</v>
      </c>
      <c r="GI20" s="151">
        <v>2.7</v>
      </c>
      <c r="GJ20" s="19">
        <f t="shared" ref="GJ20:GJ47" si="27">GI20*5</f>
        <v>13.5</v>
      </c>
      <c r="GK20" s="388" t="s">
        <v>647</v>
      </c>
      <c r="GM20" s="380" t="s">
        <v>9</v>
      </c>
      <c r="GN20" s="406"/>
      <c r="GO20" s="273" t="s">
        <v>630</v>
      </c>
      <c r="GP20" s="164" t="s">
        <v>4</v>
      </c>
      <c r="GQ20" s="151">
        <v>0.5</v>
      </c>
      <c r="GR20" s="19">
        <f t="shared" si="7"/>
        <v>62.5</v>
      </c>
      <c r="GS20" s="388" t="s">
        <v>426</v>
      </c>
      <c r="GU20" s="380" t="s">
        <v>9</v>
      </c>
      <c r="GV20" s="406"/>
      <c r="GW20" s="393" t="s">
        <v>630</v>
      </c>
      <c r="GX20" s="159" t="s">
        <v>4</v>
      </c>
      <c r="GY20" s="139"/>
      <c r="GZ20" s="140"/>
      <c r="HA20" s="390"/>
      <c r="HC20" s="359" t="s">
        <v>2</v>
      </c>
      <c r="HD20" s="367"/>
      <c r="HE20" s="273" t="s">
        <v>630</v>
      </c>
      <c r="HF20" s="164"/>
      <c r="HG20" s="151">
        <v>2</v>
      </c>
      <c r="HH20" s="152">
        <f t="shared" ref="HH20:HH47" si="28">HG20*5</f>
        <v>10</v>
      </c>
      <c r="HI20" s="388" t="s">
        <v>651</v>
      </c>
      <c r="HK20" s="380" t="s">
        <v>9</v>
      </c>
      <c r="HL20" s="406"/>
      <c r="HM20" s="393" t="s">
        <v>630</v>
      </c>
      <c r="HN20" s="159" t="s">
        <v>4</v>
      </c>
      <c r="HO20" s="139"/>
      <c r="HP20" s="140">
        <f t="shared" si="9"/>
        <v>0</v>
      </c>
      <c r="HQ20" s="390"/>
      <c r="HS20" s="380" t="s">
        <v>9</v>
      </c>
      <c r="HT20" s="406"/>
      <c r="HU20" s="393" t="s">
        <v>630</v>
      </c>
      <c r="HV20" s="159" t="s">
        <v>4</v>
      </c>
      <c r="HW20" s="139"/>
      <c r="HX20" s="140">
        <f t="shared" si="10"/>
        <v>0</v>
      </c>
      <c r="HY20" s="390"/>
      <c r="IA20" s="359" t="s">
        <v>2</v>
      </c>
      <c r="IB20" s="367"/>
      <c r="IC20" s="273" t="s">
        <v>630</v>
      </c>
      <c r="ID20" s="164" t="s">
        <v>4</v>
      </c>
      <c r="IE20" s="151">
        <v>2.2999999999999998</v>
      </c>
      <c r="IF20" s="152">
        <f t="shared" ref="IF20:IF47" si="29">IE20*5</f>
        <v>11.5</v>
      </c>
      <c r="IG20" s="388" t="s">
        <v>645</v>
      </c>
      <c r="II20" s="359" t="s">
        <v>2</v>
      </c>
      <c r="IJ20" s="367"/>
      <c r="IK20" s="273" t="s">
        <v>630</v>
      </c>
      <c r="IL20" s="164" t="s">
        <v>4</v>
      </c>
      <c r="IM20" s="151"/>
      <c r="IN20" s="152">
        <f t="shared" si="12"/>
        <v>0</v>
      </c>
      <c r="IO20" s="388" t="s">
        <v>653</v>
      </c>
    </row>
    <row r="21" spans="1:249" ht="15" customHeight="1" x14ac:dyDescent="0.25">
      <c r="A21" s="13"/>
      <c r="B21" s="361"/>
      <c r="C21" s="368"/>
      <c r="D21" s="274"/>
      <c r="E21" s="21" t="s">
        <v>5</v>
      </c>
      <c r="F21" s="83">
        <v>45</v>
      </c>
      <c r="G21" s="154">
        <f t="shared" si="13"/>
        <v>225</v>
      </c>
      <c r="H21" s="283"/>
      <c r="I21" s="125"/>
      <c r="J21" s="361"/>
      <c r="K21" s="368"/>
      <c r="L21" s="274"/>
      <c r="M21" s="21" t="s">
        <v>5</v>
      </c>
      <c r="N21" s="83">
        <v>104</v>
      </c>
      <c r="O21" s="25">
        <f t="shared" si="14"/>
        <v>520</v>
      </c>
      <c r="P21" s="283"/>
      <c r="R21" s="361"/>
      <c r="S21" s="368"/>
      <c r="T21" s="274"/>
      <c r="U21" s="21" t="s">
        <v>5</v>
      </c>
      <c r="V21" s="83">
        <v>12.5</v>
      </c>
      <c r="W21" s="154">
        <f t="shared" si="15"/>
        <v>62.5</v>
      </c>
      <c r="X21" s="388"/>
      <c r="Z21" s="361"/>
      <c r="AA21" s="368"/>
      <c r="AB21" s="274"/>
      <c r="AC21" s="21" t="s">
        <v>5</v>
      </c>
      <c r="AD21" s="83">
        <v>5.8</v>
      </c>
      <c r="AE21" s="25">
        <f t="shared" ref="AE21:AE47" si="30">AD21*5</f>
        <v>29</v>
      </c>
      <c r="AF21" s="283"/>
      <c r="AH21" s="376"/>
      <c r="AI21" s="407"/>
      <c r="AJ21" s="274"/>
      <c r="AK21" s="21" t="s">
        <v>5</v>
      </c>
      <c r="AL21" s="83">
        <v>1.2</v>
      </c>
      <c r="AM21" s="25">
        <f>AL21*125</f>
        <v>150</v>
      </c>
      <c r="AN21" s="283"/>
      <c r="AP21" s="361"/>
      <c r="AQ21" s="368"/>
      <c r="AR21" s="274"/>
      <c r="AS21" s="21" t="s">
        <v>5</v>
      </c>
      <c r="AT21" s="83">
        <v>16</v>
      </c>
      <c r="AU21" s="25">
        <f t="shared" ref="AU21:AU47" si="31">AT21*5</f>
        <v>80</v>
      </c>
      <c r="AV21" s="283"/>
      <c r="AX21" s="361"/>
      <c r="AY21" s="368"/>
      <c r="AZ21" s="274"/>
      <c r="BA21" s="21" t="s">
        <v>5</v>
      </c>
      <c r="BB21" s="83"/>
      <c r="BC21" s="25"/>
      <c r="BD21" s="283"/>
      <c r="BF21" s="361"/>
      <c r="BG21" s="368"/>
      <c r="BH21" s="274"/>
      <c r="BI21" s="21" t="s">
        <v>5</v>
      </c>
      <c r="BJ21" s="83">
        <v>88</v>
      </c>
      <c r="BK21" s="25">
        <f t="shared" ref="BK21:BK47" si="32">BJ21*5</f>
        <v>440</v>
      </c>
      <c r="BL21" s="283"/>
      <c r="BN21" s="376"/>
      <c r="BO21" s="407"/>
      <c r="BP21" s="274"/>
      <c r="BQ21" s="165" t="s">
        <v>5</v>
      </c>
      <c r="BR21" s="153">
        <v>0.5</v>
      </c>
      <c r="BS21" s="154">
        <f t="shared" ref="BS21:BS47" si="33">SUM(BR21*125)</f>
        <v>62.5</v>
      </c>
      <c r="BT21" s="388"/>
      <c r="BV21" s="361"/>
      <c r="BW21" s="368"/>
      <c r="BX21" s="274"/>
      <c r="BY21" s="21" t="s">
        <v>5</v>
      </c>
      <c r="BZ21" s="83">
        <v>7.3</v>
      </c>
      <c r="CA21" s="25">
        <f t="shared" si="20"/>
        <v>36.5</v>
      </c>
      <c r="CB21" s="283"/>
      <c r="CD21" s="361"/>
      <c r="CE21" s="368"/>
      <c r="CF21" s="274"/>
      <c r="CG21" s="21" t="s">
        <v>5</v>
      </c>
      <c r="CH21" s="83">
        <v>11.2</v>
      </c>
      <c r="CI21" s="25">
        <f>CH21*5</f>
        <v>56</v>
      </c>
      <c r="CJ21" s="283"/>
      <c r="CL21" s="361"/>
      <c r="CM21" s="368"/>
      <c r="CN21" s="274"/>
      <c r="CO21" s="165" t="s">
        <v>5</v>
      </c>
      <c r="CP21" s="153">
        <v>11.4</v>
      </c>
      <c r="CQ21" s="154">
        <f t="shared" si="21"/>
        <v>57</v>
      </c>
      <c r="CR21" s="388"/>
      <c r="CT21" s="376"/>
      <c r="CU21" s="407"/>
      <c r="CV21" s="274"/>
      <c r="CW21" s="165" t="s">
        <v>5</v>
      </c>
      <c r="CX21" s="153"/>
      <c r="CY21" s="154"/>
      <c r="CZ21" s="388"/>
      <c r="DB21" s="361"/>
      <c r="DC21" s="368"/>
      <c r="DD21" s="274"/>
      <c r="DE21" s="21" t="s">
        <v>5</v>
      </c>
      <c r="DF21" s="83">
        <v>25</v>
      </c>
      <c r="DG21" s="25">
        <f t="shared" si="0"/>
        <v>125</v>
      </c>
      <c r="DH21" s="283"/>
      <c r="DJ21" s="361"/>
      <c r="DK21" s="368"/>
      <c r="DL21" s="274"/>
      <c r="DM21" s="21" t="s">
        <v>5</v>
      </c>
      <c r="DN21" s="83">
        <v>12.4</v>
      </c>
      <c r="DO21" s="25">
        <f t="shared" si="23"/>
        <v>62</v>
      </c>
      <c r="DP21" s="283"/>
      <c r="DR21" s="361"/>
      <c r="DS21" s="368"/>
      <c r="DT21" s="274"/>
      <c r="DU21" s="21" t="s">
        <v>5</v>
      </c>
      <c r="DV21" s="83">
        <v>6.3</v>
      </c>
      <c r="DW21" s="25">
        <f t="shared" si="24"/>
        <v>31.5</v>
      </c>
      <c r="DX21" s="283"/>
      <c r="EA21" s="361"/>
      <c r="EB21" s="368"/>
      <c r="EC21" s="274"/>
      <c r="ED21" s="21" t="s">
        <v>5</v>
      </c>
      <c r="EE21" s="83">
        <v>121</v>
      </c>
      <c r="EF21" s="25">
        <f t="shared" si="3"/>
        <v>605</v>
      </c>
      <c r="EG21" s="283"/>
      <c r="EI21" s="361"/>
      <c r="EJ21" s="368"/>
      <c r="EK21" s="274"/>
      <c r="EL21" s="165" t="s">
        <v>5</v>
      </c>
      <c r="EM21" s="153">
        <v>22</v>
      </c>
      <c r="EN21" s="25">
        <f t="shared" si="25"/>
        <v>110</v>
      </c>
      <c r="EO21" s="388"/>
      <c r="EQ21" s="361"/>
      <c r="ER21" s="368"/>
      <c r="ES21" s="274"/>
      <c r="ET21" s="165" t="s">
        <v>5</v>
      </c>
      <c r="EU21" s="153">
        <v>9.1999999999999993</v>
      </c>
      <c r="EV21" s="25">
        <f>EU21*5</f>
        <v>46</v>
      </c>
      <c r="EW21" s="388"/>
      <c r="EY21" s="361"/>
      <c r="EZ21" s="368"/>
      <c r="FA21" s="274"/>
      <c r="FB21" s="165" t="s">
        <v>5</v>
      </c>
      <c r="FC21" s="153">
        <v>7.8</v>
      </c>
      <c r="FD21" s="25">
        <f>FC21*5</f>
        <v>39</v>
      </c>
      <c r="FE21" s="388"/>
      <c r="FG21" s="361"/>
      <c r="FH21" s="368"/>
      <c r="FI21" s="274"/>
      <c r="FJ21" s="165" t="s">
        <v>5</v>
      </c>
      <c r="FK21" s="153">
        <v>1.8</v>
      </c>
      <c r="FL21" s="154">
        <f t="shared" si="26"/>
        <v>9</v>
      </c>
      <c r="FM21" s="388"/>
      <c r="FO21" s="376"/>
      <c r="FP21" s="407"/>
      <c r="FQ21" s="274"/>
      <c r="FR21" s="165" t="s">
        <v>5</v>
      </c>
      <c r="FS21" s="153"/>
      <c r="FT21" s="154"/>
      <c r="FU21" s="388"/>
      <c r="FW21" s="361"/>
      <c r="FX21" s="368"/>
      <c r="FY21" s="274"/>
      <c r="FZ21" s="165" t="s">
        <v>5</v>
      </c>
      <c r="GA21" s="153">
        <v>3.4</v>
      </c>
      <c r="GB21" s="154">
        <f t="shared" si="22"/>
        <v>17</v>
      </c>
      <c r="GC21" s="388"/>
      <c r="GE21" s="361"/>
      <c r="GF21" s="368"/>
      <c r="GG21" s="274"/>
      <c r="GH21" s="165" t="s">
        <v>5</v>
      </c>
      <c r="GI21" s="153">
        <v>2.7</v>
      </c>
      <c r="GJ21" s="25">
        <f t="shared" si="27"/>
        <v>13.5</v>
      </c>
      <c r="GK21" s="388"/>
      <c r="GM21" s="376"/>
      <c r="GN21" s="407"/>
      <c r="GO21" s="274"/>
      <c r="GP21" s="165" t="s">
        <v>5</v>
      </c>
      <c r="GQ21" s="153">
        <v>0.5</v>
      </c>
      <c r="GR21" s="25">
        <f t="shared" si="7"/>
        <v>62.5</v>
      </c>
      <c r="GS21" s="388"/>
      <c r="GU21" s="376"/>
      <c r="GV21" s="407"/>
      <c r="GW21" s="394"/>
      <c r="GX21" s="160" t="s">
        <v>5</v>
      </c>
      <c r="GY21" s="141"/>
      <c r="GZ21" s="142"/>
      <c r="HA21" s="390"/>
      <c r="HC21" s="361"/>
      <c r="HD21" s="368"/>
      <c r="HE21" s="274"/>
      <c r="HF21" s="165"/>
      <c r="HG21" s="153">
        <v>2</v>
      </c>
      <c r="HH21" s="154">
        <f t="shared" si="28"/>
        <v>10</v>
      </c>
      <c r="HI21" s="388"/>
      <c r="HK21" s="376"/>
      <c r="HL21" s="407"/>
      <c r="HM21" s="394"/>
      <c r="HN21" s="160" t="s">
        <v>5</v>
      </c>
      <c r="HO21" s="141"/>
      <c r="HP21" s="142">
        <f t="shared" si="9"/>
        <v>0</v>
      </c>
      <c r="HQ21" s="390"/>
      <c r="HS21" s="376"/>
      <c r="HT21" s="407"/>
      <c r="HU21" s="394"/>
      <c r="HV21" s="160" t="s">
        <v>5</v>
      </c>
      <c r="HW21" s="141"/>
      <c r="HX21" s="142">
        <f t="shared" si="10"/>
        <v>0</v>
      </c>
      <c r="HY21" s="390"/>
      <c r="IA21" s="361"/>
      <c r="IB21" s="368"/>
      <c r="IC21" s="274"/>
      <c r="ID21" s="165" t="s">
        <v>5</v>
      </c>
      <c r="IE21" s="153">
        <v>2.2999999999999998</v>
      </c>
      <c r="IF21" s="154">
        <f t="shared" si="29"/>
        <v>11.5</v>
      </c>
      <c r="IG21" s="388"/>
      <c r="II21" s="361"/>
      <c r="IJ21" s="368"/>
      <c r="IK21" s="274"/>
      <c r="IL21" s="165" t="s">
        <v>5</v>
      </c>
      <c r="IM21" s="153"/>
      <c r="IN21" s="154">
        <f t="shared" si="12"/>
        <v>0</v>
      </c>
      <c r="IO21" s="388"/>
    </row>
    <row r="22" spans="1:249" ht="15" customHeight="1" x14ac:dyDescent="0.25">
      <c r="A22" s="13"/>
      <c r="B22" s="361"/>
      <c r="C22" s="368"/>
      <c r="D22" s="274"/>
      <c r="E22" s="21" t="s">
        <v>6</v>
      </c>
      <c r="F22" s="16">
        <v>45</v>
      </c>
      <c r="G22" s="154">
        <f t="shared" si="13"/>
        <v>225</v>
      </c>
      <c r="H22" s="283"/>
      <c r="I22" s="125"/>
      <c r="J22" s="361"/>
      <c r="K22" s="368"/>
      <c r="L22" s="274"/>
      <c r="M22" s="21" t="s">
        <v>6</v>
      </c>
      <c r="N22" s="16">
        <v>104</v>
      </c>
      <c r="O22" s="25">
        <f t="shared" si="14"/>
        <v>520</v>
      </c>
      <c r="P22" s="283"/>
      <c r="R22" s="361"/>
      <c r="S22" s="368"/>
      <c r="T22" s="274"/>
      <c r="U22" s="21" t="s">
        <v>6</v>
      </c>
      <c r="V22" s="16">
        <v>12.5</v>
      </c>
      <c r="W22" s="154">
        <f t="shared" si="15"/>
        <v>62.5</v>
      </c>
      <c r="X22" s="388"/>
      <c r="Z22" s="361"/>
      <c r="AA22" s="368"/>
      <c r="AB22" s="274"/>
      <c r="AC22" s="21" t="s">
        <v>6</v>
      </c>
      <c r="AD22" s="16">
        <v>5.8</v>
      </c>
      <c r="AE22" s="25">
        <f t="shared" si="30"/>
        <v>29</v>
      </c>
      <c r="AF22" s="283"/>
      <c r="AH22" s="376"/>
      <c r="AI22" s="407"/>
      <c r="AJ22" s="274"/>
      <c r="AK22" s="21" t="s">
        <v>6</v>
      </c>
      <c r="AL22" s="16">
        <v>1.2</v>
      </c>
      <c r="AM22" s="25">
        <f>AL22*125</f>
        <v>150</v>
      </c>
      <c r="AN22" s="283"/>
      <c r="AP22" s="361"/>
      <c r="AQ22" s="368"/>
      <c r="AR22" s="274"/>
      <c r="AS22" s="21" t="s">
        <v>6</v>
      </c>
      <c r="AT22" s="16">
        <v>16</v>
      </c>
      <c r="AU22" s="25">
        <f t="shared" si="31"/>
        <v>80</v>
      </c>
      <c r="AV22" s="283"/>
      <c r="AX22" s="361"/>
      <c r="AY22" s="368"/>
      <c r="AZ22" s="274"/>
      <c r="BA22" s="21" t="s">
        <v>6</v>
      </c>
      <c r="BB22" s="16">
        <v>3</v>
      </c>
      <c r="BC22" s="25">
        <f>BB22*5</f>
        <v>15</v>
      </c>
      <c r="BD22" s="283"/>
      <c r="BF22" s="361"/>
      <c r="BG22" s="368"/>
      <c r="BH22" s="274"/>
      <c r="BI22" s="21" t="s">
        <v>6</v>
      </c>
      <c r="BJ22" s="16">
        <v>88</v>
      </c>
      <c r="BK22" s="25">
        <f t="shared" si="32"/>
        <v>440</v>
      </c>
      <c r="BL22" s="283"/>
      <c r="BN22" s="376"/>
      <c r="BO22" s="407"/>
      <c r="BP22" s="274"/>
      <c r="BQ22" s="165" t="s">
        <v>6</v>
      </c>
      <c r="BR22" s="151">
        <v>0.5</v>
      </c>
      <c r="BS22" s="154">
        <f t="shared" si="33"/>
        <v>62.5</v>
      </c>
      <c r="BT22" s="388"/>
      <c r="BV22" s="361"/>
      <c r="BW22" s="368"/>
      <c r="BX22" s="274"/>
      <c r="BY22" s="21" t="s">
        <v>6</v>
      </c>
      <c r="BZ22" s="83">
        <v>7.3</v>
      </c>
      <c r="CA22" s="126">
        <f t="shared" si="20"/>
        <v>36.5</v>
      </c>
      <c r="CB22" s="283"/>
      <c r="CD22" s="361"/>
      <c r="CE22" s="368"/>
      <c r="CF22" s="274"/>
      <c r="CG22" s="21" t="s">
        <v>6</v>
      </c>
      <c r="CH22" s="16">
        <v>11.2</v>
      </c>
      <c r="CI22" s="25">
        <f>CH22*5</f>
        <v>56</v>
      </c>
      <c r="CJ22" s="283"/>
      <c r="CL22" s="361"/>
      <c r="CM22" s="368"/>
      <c r="CN22" s="274"/>
      <c r="CO22" s="165" t="s">
        <v>6</v>
      </c>
      <c r="CP22" s="151">
        <v>11.4</v>
      </c>
      <c r="CQ22" s="154">
        <f t="shared" si="21"/>
        <v>57</v>
      </c>
      <c r="CR22" s="388"/>
      <c r="CT22" s="376"/>
      <c r="CU22" s="407"/>
      <c r="CV22" s="274"/>
      <c r="CW22" s="165" t="s">
        <v>6</v>
      </c>
      <c r="CX22" s="151"/>
      <c r="CY22" s="154"/>
      <c r="CZ22" s="388"/>
      <c r="DB22" s="361"/>
      <c r="DC22" s="368"/>
      <c r="DD22" s="274"/>
      <c r="DE22" s="21" t="s">
        <v>6</v>
      </c>
      <c r="DF22" s="16">
        <v>25</v>
      </c>
      <c r="DG22" s="25">
        <f t="shared" si="0"/>
        <v>125</v>
      </c>
      <c r="DH22" s="283"/>
      <c r="DJ22" s="361"/>
      <c r="DK22" s="368"/>
      <c r="DL22" s="274"/>
      <c r="DM22" s="21" t="s">
        <v>6</v>
      </c>
      <c r="DN22" s="16">
        <v>12.4</v>
      </c>
      <c r="DO22" s="25">
        <f t="shared" si="23"/>
        <v>62</v>
      </c>
      <c r="DP22" s="283"/>
      <c r="DR22" s="361"/>
      <c r="DS22" s="368"/>
      <c r="DT22" s="274"/>
      <c r="DU22" s="21" t="s">
        <v>6</v>
      </c>
      <c r="DV22" s="16">
        <v>6.3</v>
      </c>
      <c r="DW22" s="25">
        <f t="shared" si="24"/>
        <v>31.5</v>
      </c>
      <c r="DX22" s="283"/>
      <c r="EA22" s="361"/>
      <c r="EB22" s="368"/>
      <c r="EC22" s="274"/>
      <c r="ED22" s="21" t="s">
        <v>6</v>
      </c>
      <c r="EE22" s="16">
        <v>121</v>
      </c>
      <c r="EF22" s="25">
        <f t="shared" si="3"/>
        <v>605</v>
      </c>
      <c r="EG22" s="283"/>
      <c r="EI22" s="361"/>
      <c r="EJ22" s="368"/>
      <c r="EK22" s="274"/>
      <c r="EL22" s="165" t="s">
        <v>6</v>
      </c>
      <c r="EM22" s="151">
        <v>22</v>
      </c>
      <c r="EN22" s="25">
        <f t="shared" si="25"/>
        <v>110</v>
      </c>
      <c r="EO22" s="388"/>
      <c r="EQ22" s="361"/>
      <c r="ER22" s="368"/>
      <c r="ES22" s="274"/>
      <c r="ET22" s="165" t="s">
        <v>6</v>
      </c>
      <c r="EU22" s="151">
        <v>9.1999999999999993</v>
      </c>
      <c r="EV22" s="25">
        <f>EU22*5</f>
        <v>46</v>
      </c>
      <c r="EW22" s="388"/>
      <c r="EY22" s="361"/>
      <c r="EZ22" s="368"/>
      <c r="FA22" s="274"/>
      <c r="FB22" s="165" t="s">
        <v>6</v>
      </c>
      <c r="FC22" s="151">
        <v>7.8</v>
      </c>
      <c r="FD22" s="25">
        <f>FC22*5</f>
        <v>39</v>
      </c>
      <c r="FE22" s="388"/>
      <c r="FG22" s="361"/>
      <c r="FH22" s="368"/>
      <c r="FI22" s="274"/>
      <c r="FJ22" s="165" t="s">
        <v>6</v>
      </c>
      <c r="FK22" s="151"/>
      <c r="FL22" s="154"/>
      <c r="FM22" s="388"/>
      <c r="FO22" s="376"/>
      <c r="FP22" s="407"/>
      <c r="FQ22" s="274"/>
      <c r="FR22" s="165" t="s">
        <v>6</v>
      </c>
      <c r="FS22" s="151">
        <v>2.2999999999999998</v>
      </c>
      <c r="FT22" s="154">
        <f>SUM(FS22)*125</f>
        <v>287.5</v>
      </c>
      <c r="FU22" s="388"/>
      <c r="FW22" s="361"/>
      <c r="FX22" s="368"/>
      <c r="FY22" s="274"/>
      <c r="FZ22" s="165" t="s">
        <v>6</v>
      </c>
      <c r="GA22" s="151">
        <v>3.4</v>
      </c>
      <c r="GB22" s="154">
        <f t="shared" si="22"/>
        <v>17</v>
      </c>
      <c r="GC22" s="388"/>
      <c r="GE22" s="361"/>
      <c r="GF22" s="368"/>
      <c r="GG22" s="274"/>
      <c r="GH22" s="165" t="s">
        <v>6</v>
      </c>
      <c r="GI22" s="151">
        <v>2.7</v>
      </c>
      <c r="GJ22" s="25">
        <f t="shared" si="27"/>
        <v>13.5</v>
      </c>
      <c r="GK22" s="388"/>
      <c r="GM22" s="376"/>
      <c r="GN22" s="407"/>
      <c r="GO22" s="274"/>
      <c r="GP22" s="165" t="s">
        <v>6</v>
      </c>
      <c r="GQ22" s="151">
        <v>0.5</v>
      </c>
      <c r="GR22" s="25">
        <f t="shared" si="7"/>
        <v>62.5</v>
      </c>
      <c r="GS22" s="388"/>
      <c r="GU22" s="376"/>
      <c r="GV22" s="407"/>
      <c r="GW22" s="394"/>
      <c r="GX22" s="160" t="s">
        <v>6</v>
      </c>
      <c r="GY22" s="139"/>
      <c r="GZ22" s="142"/>
      <c r="HA22" s="390"/>
      <c r="HC22" s="361"/>
      <c r="HD22" s="368"/>
      <c r="HE22" s="274"/>
      <c r="HF22" s="165"/>
      <c r="HG22" s="151">
        <v>2</v>
      </c>
      <c r="HH22" s="154">
        <f t="shared" si="28"/>
        <v>10</v>
      </c>
      <c r="HI22" s="388"/>
      <c r="HK22" s="376"/>
      <c r="HL22" s="407"/>
      <c r="HM22" s="394"/>
      <c r="HN22" s="160" t="s">
        <v>6</v>
      </c>
      <c r="HO22" s="139"/>
      <c r="HP22" s="142">
        <f t="shared" si="9"/>
        <v>0</v>
      </c>
      <c r="HQ22" s="390"/>
      <c r="HS22" s="376"/>
      <c r="HT22" s="407"/>
      <c r="HU22" s="394"/>
      <c r="HV22" s="160" t="s">
        <v>6</v>
      </c>
      <c r="HW22" s="139"/>
      <c r="HX22" s="142">
        <f t="shared" si="10"/>
        <v>0</v>
      </c>
      <c r="HY22" s="390"/>
      <c r="IA22" s="361"/>
      <c r="IB22" s="368"/>
      <c r="IC22" s="274"/>
      <c r="ID22" s="165" t="s">
        <v>6</v>
      </c>
      <c r="IE22" s="151"/>
      <c r="IF22" s="154">
        <f t="shared" si="29"/>
        <v>0</v>
      </c>
      <c r="IG22" s="388"/>
      <c r="II22" s="361"/>
      <c r="IJ22" s="368"/>
      <c r="IK22" s="274"/>
      <c r="IL22" s="165" t="s">
        <v>6</v>
      </c>
      <c r="IM22" s="151"/>
      <c r="IN22" s="154">
        <f t="shared" si="12"/>
        <v>0</v>
      </c>
      <c r="IO22" s="388"/>
    </row>
    <row r="23" spans="1:249" ht="15" customHeight="1" x14ac:dyDescent="0.25">
      <c r="A23" s="13"/>
      <c r="B23" s="361"/>
      <c r="C23" s="368"/>
      <c r="D23" s="274"/>
      <c r="E23" s="21" t="s">
        <v>5</v>
      </c>
      <c r="F23" s="83">
        <v>45</v>
      </c>
      <c r="G23" s="166">
        <f t="shared" si="13"/>
        <v>225</v>
      </c>
      <c r="H23" s="283"/>
      <c r="I23" s="125"/>
      <c r="J23" s="361"/>
      <c r="K23" s="368"/>
      <c r="L23" s="274"/>
      <c r="M23" s="21" t="s">
        <v>5</v>
      </c>
      <c r="N23" s="83">
        <v>104</v>
      </c>
      <c r="O23" s="25">
        <f t="shared" si="14"/>
        <v>520</v>
      </c>
      <c r="P23" s="283"/>
      <c r="R23" s="361"/>
      <c r="S23" s="368"/>
      <c r="T23" s="274"/>
      <c r="U23" s="21" t="s">
        <v>5</v>
      </c>
      <c r="V23" s="83">
        <v>12.5</v>
      </c>
      <c r="W23" s="166">
        <f t="shared" si="15"/>
        <v>62.5</v>
      </c>
      <c r="X23" s="388"/>
      <c r="Z23" s="361"/>
      <c r="AA23" s="368"/>
      <c r="AB23" s="274"/>
      <c r="AC23" s="21" t="s">
        <v>5</v>
      </c>
      <c r="AD23" s="83">
        <v>5.8</v>
      </c>
      <c r="AE23" s="25">
        <f t="shared" si="30"/>
        <v>29</v>
      </c>
      <c r="AF23" s="283"/>
      <c r="AH23" s="376"/>
      <c r="AI23" s="407"/>
      <c r="AJ23" s="274"/>
      <c r="AK23" s="21" t="s">
        <v>5</v>
      </c>
      <c r="AL23" s="83">
        <v>1.2</v>
      </c>
      <c r="AM23" s="25">
        <f>AL23*125</f>
        <v>150</v>
      </c>
      <c r="AN23" s="283"/>
      <c r="AP23" s="361"/>
      <c r="AQ23" s="368"/>
      <c r="AR23" s="274"/>
      <c r="AS23" s="21" t="s">
        <v>5</v>
      </c>
      <c r="AT23" s="83">
        <v>16</v>
      </c>
      <c r="AU23" s="25">
        <f t="shared" si="31"/>
        <v>80</v>
      </c>
      <c r="AV23" s="283"/>
      <c r="AX23" s="361"/>
      <c r="AY23" s="368"/>
      <c r="AZ23" s="274"/>
      <c r="BA23" s="21" t="s">
        <v>5</v>
      </c>
      <c r="BB23" s="83">
        <v>3</v>
      </c>
      <c r="BC23" s="25">
        <f>BB23*5</f>
        <v>15</v>
      </c>
      <c r="BD23" s="283"/>
      <c r="BF23" s="361"/>
      <c r="BG23" s="368"/>
      <c r="BH23" s="274"/>
      <c r="BI23" s="21" t="s">
        <v>5</v>
      </c>
      <c r="BJ23" s="83">
        <v>88</v>
      </c>
      <c r="BK23" s="25">
        <f t="shared" si="32"/>
        <v>440</v>
      </c>
      <c r="BL23" s="283"/>
      <c r="BN23" s="376"/>
      <c r="BO23" s="407"/>
      <c r="BP23" s="274"/>
      <c r="BQ23" s="165" t="s">
        <v>5</v>
      </c>
      <c r="BR23" s="153">
        <v>0.5</v>
      </c>
      <c r="BS23" s="154">
        <f t="shared" si="33"/>
        <v>62.5</v>
      </c>
      <c r="BT23" s="388"/>
      <c r="BV23" s="361"/>
      <c r="BW23" s="368"/>
      <c r="BX23" s="274"/>
      <c r="BY23" s="21" t="s">
        <v>5</v>
      </c>
      <c r="BZ23" s="127">
        <v>7.3</v>
      </c>
      <c r="CA23" s="19">
        <f t="shared" si="20"/>
        <v>36.5</v>
      </c>
      <c r="CB23" s="283"/>
      <c r="CD23" s="361"/>
      <c r="CE23" s="368"/>
      <c r="CF23" s="274"/>
      <c r="CG23" s="21" t="s">
        <v>5</v>
      </c>
      <c r="CH23" s="83">
        <v>11.2</v>
      </c>
      <c r="CI23" s="25">
        <f>CH23*5</f>
        <v>56</v>
      </c>
      <c r="CJ23" s="283"/>
      <c r="CL23" s="361"/>
      <c r="CM23" s="368"/>
      <c r="CN23" s="274"/>
      <c r="CO23" s="165" t="s">
        <v>5</v>
      </c>
      <c r="CP23" s="153">
        <v>11.4</v>
      </c>
      <c r="CQ23" s="154">
        <f t="shared" si="21"/>
        <v>57</v>
      </c>
      <c r="CR23" s="388"/>
      <c r="CT23" s="376"/>
      <c r="CU23" s="407"/>
      <c r="CV23" s="274"/>
      <c r="CW23" s="165" t="s">
        <v>5</v>
      </c>
      <c r="CX23" s="153"/>
      <c r="CY23" s="154"/>
      <c r="CZ23" s="388"/>
      <c r="DB23" s="361"/>
      <c r="DC23" s="368"/>
      <c r="DD23" s="274"/>
      <c r="DE23" s="21" t="s">
        <v>5</v>
      </c>
      <c r="DF23" s="83">
        <v>25</v>
      </c>
      <c r="DG23" s="25">
        <f t="shared" si="0"/>
        <v>125</v>
      </c>
      <c r="DH23" s="283"/>
      <c r="DJ23" s="361"/>
      <c r="DK23" s="368"/>
      <c r="DL23" s="274"/>
      <c r="DM23" s="21" t="s">
        <v>5</v>
      </c>
      <c r="DN23" s="83">
        <v>12.4</v>
      </c>
      <c r="DO23" s="25">
        <f t="shared" si="23"/>
        <v>62</v>
      </c>
      <c r="DP23" s="283"/>
      <c r="DR23" s="361"/>
      <c r="DS23" s="368"/>
      <c r="DT23" s="274"/>
      <c r="DU23" s="21" t="s">
        <v>5</v>
      </c>
      <c r="DV23" s="83">
        <v>6.3</v>
      </c>
      <c r="DW23" s="25">
        <f t="shared" si="24"/>
        <v>31.5</v>
      </c>
      <c r="DX23" s="283"/>
      <c r="EA23" s="361"/>
      <c r="EB23" s="368"/>
      <c r="EC23" s="274"/>
      <c r="ED23" s="21" t="s">
        <v>5</v>
      </c>
      <c r="EE23" s="83">
        <v>121</v>
      </c>
      <c r="EF23" s="25">
        <f t="shared" si="3"/>
        <v>605</v>
      </c>
      <c r="EG23" s="283"/>
      <c r="EI23" s="361"/>
      <c r="EJ23" s="368"/>
      <c r="EK23" s="274"/>
      <c r="EL23" s="165" t="s">
        <v>5</v>
      </c>
      <c r="EM23" s="153">
        <v>22</v>
      </c>
      <c r="EN23" s="25">
        <f t="shared" si="25"/>
        <v>110</v>
      </c>
      <c r="EO23" s="388"/>
      <c r="EQ23" s="361"/>
      <c r="ER23" s="368"/>
      <c r="ES23" s="274"/>
      <c r="ET23" s="165" t="s">
        <v>5</v>
      </c>
      <c r="EU23" s="153">
        <v>9.1999999999999993</v>
      </c>
      <c r="EV23" s="25">
        <f>EU23*5</f>
        <v>46</v>
      </c>
      <c r="EW23" s="388"/>
      <c r="EY23" s="361"/>
      <c r="EZ23" s="368"/>
      <c r="FA23" s="274"/>
      <c r="FB23" s="165" t="s">
        <v>5</v>
      </c>
      <c r="FC23" s="153">
        <v>7.8</v>
      </c>
      <c r="FD23" s="25">
        <f>FC23*5</f>
        <v>39</v>
      </c>
      <c r="FE23" s="388"/>
      <c r="FG23" s="361"/>
      <c r="FH23" s="368"/>
      <c r="FI23" s="274"/>
      <c r="FJ23" s="165" t="s">
        <v>5</v>
      </c>
      <c r="FK23" s="153">
        <v>1.8</v>
      </c>
      <c r="FL23" s="154">
        <f t="shared" si="26"/>
        <v>9</v>
      </c>
      <c r="FM23" s="388"/>
      <c r="FO23" s="376"/>
      <c r="FP23" s="407"/>
      <c r="FQ23" s="274"/>
      <c r="FR23" s="165" t="s">
        <v>5</v>
      </c>
      <c r="FS23" s="153"/>
      <c r="FT23" s="154"/>
      <c r="FU23" s="388"/>
      <c r="FW23" s="361"/>
      <c r="FX23" s="368"/>
      <c r="FY23" s="274"/>
      <c r="FZ23" s="165" t="s">
        <v>5</v>
      </c>
      <c r="GA23" s="153">
        <v>3.4</v>
      </c>
      <c r="GB23" s="154">
        <f t="shared" si="22"/>
        <v>17</v>
      </c>
      <c r="GC23" s="388"/>
      <c r="GE23" s="361"/>
      <c r="GF23" s="368"/>
      <c r="GG23" s="274"/>
      <c r="GH23" s="165" t="s">
        <v>5</v>
      </c>
      <c r="GI23" s="153">
        <v>2.7</v>
      </c>
      <c r="GJ23" s="25">
        <f t="shared" si="27"/>
        <v>13.5</v>
      </c>
      <c r="GK23" s="388"/>
      <c r="GM23" s="376"/>
      <c r="GN23" s="407"/>
      <c r="GO23" s="274"/>
      <c r="GP23" s="165" t="s">
        <v>5</v>
      </c>
      <c r="GQ23" s="153">
        <v>0.5</v>
      </c>
      <c r="GR23" s="25">
        <f t="shared" si="7"/>
        <v>62.5</v>
      </c>
      <c r="GS23" s="388"/>
      <c r="GU23" s="376"/>
      <c r="GV23" s="407"/>
      <c r="GW23" s="394"/>
      <c r="GX23" s="160" t="s">
        <v>5</v>
      </c>
      <c r="GY23" s="141"/>
      <c r="GZ23" s="142"/>
      <c r="HA23" s="390"/>
      <c r="HC23" s="361"/>
      <c r="HD23" s="368"/>
      <c r="HE23" s="274"/>
      <c r="HF23" s="165"/>
      <c r="HG23" s="153">
        <v>2</v>
      </c>
      <c r="HH23" s="154">
        <f t="shared" si="28"/>
        <v>10</v>
      </c>
      <c r="HI23" s="388"/>
      <c r="HK23" s="376"/>
      <c r="HL23" s="407"/>
      <c r="HM23" s="394"/>
      <c r="HN23" s="160" t="s">
        <v>5</v>
      </c>
      <c r="HO23" s="141"/>
      <c r="HP23" s="142">
        <f t="shared" si="9"/>
        <v>0</v>
      </c>
      <c r="HQ23" s="390"/>
      <c r="HS23" s="376"/>
      <c r="HT23" s="407"/>
      <c r="HU23" s="394"/>
      <c r="HV23" s="160" t="s">
        <v>5</v>
      </c>
      <c r="HW23" s="141"/>
      <c r="HX23" s="142">
        <f t="shared" si="10"/>
        <v>0</v>
      </c>
      <c r="HY23" s="390"/>
      <c r="IA23" s="361"/>
      <c r="IB23" s="368"/>
      <c r="IC23" s="274"/>
      <c r="ID23" s="165" t="s">
        <v>5</v>
      </c>
      <c r="IE23" s="153"/>
      <c r="IF23" s="154">
        <f t="shared" si="29"/>
        <v>0</v>
      </c>
      <c r="IG23" s="388"/>
      <c r="II23" s="361"/>
      <c r="IJ23" s="368"/>
      <c r="IK23" s="274"/>
      <c r="IL23" s="165" t="s">
        <v>5</v>
      </c>
      <c r="IM23" s="153">
        <v>2</v>
      </c>
      <c r="IN23" s="154">
        <f t="shared" si="12"/>
        <v>10</v>
      </c>
      <c r="IO23" s="388"/>
    </row>
    <row r="24" spans="1:249" ht="15" customHeight="1" x14ac:dyDescent="0.25">
      <c r="A24" s="13"/>
      <c r="B24" s="361"/>
      <c r="C24" s="368"/>
      <c r="D24" s="274"/>
      <c r="E24" s="21" t="s">
        <v>7</v>
      </c>
      <c r="F24" s="16">
        <v>45</v>
      </c>
      <c r="G24" s="166">
        <f t="shared" si="13"/>
        <v>225</v>
      </c>
      <c r="H24" s="283"/>
      <c r="I24" s="125"/>
      <c r="J24" s="361"/>
      <c r="K24" s="368"/>
      <c r="L24" s="274"/>
      <c r="M24" s="21" t="s">
        <v>7</v>
      </c>
      <c r="N24" s="16">
        <v>104</v>
      </c>
      <c r="O24" s="25">
        <f t="shared" si="14"/>
        <v>520</v>
      </c>
      <c r="P24" s="283"/>
      <c r="R24" s="361"/>
      <c r="S24" s="368"/>
      <c r="T24" s="274"/>
      <c r="U24" s="21" t="s">
        <v>7</v>
      </c>
      <c r="V24" s="16">
        <v>12.5</v>
      </c>
      <c r="W24" s="166">
        <f t="shared" si="15"/>
        <v>62.5</v>
      </c>
      <c r="X24" s="388"/>
      <c r="Z24" s="361"/>
      <c r="AA24" s="368"/>
      <c r="AB24" s="274"/>
      <c r="AC24" s="21" t="s">
        <v>7</v>
      </c>
      <c r="AD24" s="16">
        <v>5.8</v>
      </c>
      <c r="AE24" s="25">
        <f t="shared" si="30"/>
        <v>29</v>
      </c>
      <c r="AF24" s="283"/>
      <c r="AH24" s="376"/>
      <c r="AI24" s="407"/>
      <c r="AJ24" s="274"/>
      <c r="AK24" s="21" t="s">
        <v>7</v>
      </c>
      <c r="AL24" s="16">
        <v>1.2</v>
      </c>
      <c r="AM24" s="25">
        <f>AL24*125</f>
        <v>150</v>
      </c>
      <c r="AN24" s="283"/>
      <c r="AP24" s="361"/>
      <c r="AQ24" s="368"/>
      <c r="AR24" s="274"/>
      <c r="AS24" s="21" t="s">
        <v>7</v>
      </c>
      <c r="AT24" s="16">
        <v>16</v>
      </c>
      <c r="AU24" s="25">
        <f t="shared" si="31"/>
        <v>80</v>
      </c>
      <c r="AV24" s="283"/>
      <c r="AX24" s="361"/>
      <c r="AY24" s="368"/>
      <c r="AZ24" s="274"/>
      <c r="BA24" s="21" t="s">
        <v>7</v>
      </c>
      <c r="BB24" s="16"/>
      <c r="BC24" s="25"/>
      <c r="BD24" s="283"/>
      <c r="BF24" s="361"/>
      <c r="BG24" s="368"/>
      <c r="BH24" s="274"/>
      <c r="BI24" s="21" t="s">
        <v>7</v>
      </c>
      <c r="BJ24" s="16">
        <v>88</v>
      </c>
      <c r="BK24" s="25">
        <f t="shared" si="32"/>
        <v>440</v>
      </c>
      <c r="BL24" s="283"/>
      <c r="BN24" s="376"/>
      <c r="BO24" s="407"/>
      <c r="BP24" s="274"/>
      <c r="BQ24" s="165" t="s">
        <v>7</v>
      </c>
      <c r="BR24" s="151">
        <v>0.5</v>
      </c>
      <c r="BS24" s="154">
        <f t="shared" si="33"/>
        <v>62.5</v>
      </c>
      <c r="BT24" s="388"/>
      <c r="BV24" s="361"/>
      <c r="BW24" s="368"/>
      <c r="BX24" s="274"/>
      <c r="BY24" s="21" t="s">
        <v>7</v>
      </c>
      <c r="BZ24" s="16">
        <v>7.3</v>
      </c>
      <c r="CA24" s="25">
        <f t="shared" si="20"/>
        <v>36.5</v>
      </c>
      <c r="CB24" s="283"/>
      <c r="CD24" s="361"/>
      <c r="CE24" s="368"/>
      <c r="CF24" s="274"/>
      <c r="CG24" s="21" t="s">
        <v>7</v>
      </c>
      <c r="CH24" s="16">
        <v>11.2</v>
      </c>
      <c r="CI24" s="25">
        <f>CH24*5</f>
        <v>56</v>
      </c>
      <c r="CJ24" s="283"/>
      <c r="CL24" s="361"/>
      <c r="CM24" s="368"/>
      <c r="CN24" s="274"/>
      <c r="CO24" s="165" t="s">
        <v>7</v>
      </c>
      <c r="CP24" s="151">
        <v>11.4</v>
      </c>
      <c r="CQ24" s="154">
        <f t="shared" si="21"/>
        <v>57</v>
      </c>
      <c r="CR24" s="388"/>
      <c r="CT24" s="376"/>
      <c r="CU24" s="407"/>
      <c r="CV24" s="274"/>
      <c r="CW24" s="165" t="s">
        <v>7</v>
      </c>
      <c r="CX24" s="151"/>
      <c r="CY24" s="154"/>
      <c r="CZ24" s="388"/>
      <c r="DB24" s="361"/>
      <c r="DC24" s="368"/>
      <c r="DD24" s="274"/>
      <c r="DE24" s="21" t="s">
        <v>7</v>
      </c>
      <c r="DF24" s="16">
        <v>25</v>
      </c>
      <c r="DG24" s="25">
        <f t="shared" si="0"/>
        <v>125</v>
      </c>
      <c r="DH24" s="283"/>
      <c r="DJ24" s="361"/>
      <c r="DK24" s="368"/>
      <c r="DL24" s="274"/>
      <c r="DM24" s="21" t="s">
        <v>7</v>
      </c>
      <c r="DN24" s="16">
        <v>12.4</v>
      </c>
      <c r="DO24" s="25">
        <f t="shared" si="23"/>
        <v>62</v>
      </c>
      <c r="DP24" s="283"/>
      <c r="DR24" s="361"/>
      <c r="DS24" s="368"/>
      <c r="DT24" s="274"/>
      <c r="DU24" s="21" t="s">
        <v>7</v>
      </c>
      <c r="DV24" s="16">
        <v>6.3</v>
      </c>
      <c r="DW24" s="25">
        <f t="shared" si="24"/>
        <v>31.5</v>
      </c>
      <c r="DX24" s="283"/>
      <c r="EA24" s="361"/>
      <c r="EB24" s="368"/>
      <c r="EC24" s="274"/>
      <c r="ED24" s="21" t="s">
        <v>7</v>
      </c>
      <c r="EE24" s="16">
        <v>121</v>
      </c>
      <c r="EF24" s="25">
        <f t="shared" si="3"/>
        <v>605</v>
      </c>
      <c r="EG24" s="283"/>
      <c r="EI24" s="361"/>
      <c r="EJ24" s="368"/>
      <c r="EK24" s="274"/>
      <c r="EL24" s="165" t="s">
        <v>7</v>
      </c>
      <c r="EM24" s="151">
        <v>22</v>
      </c>
      <c r="EN24" s="25">
        <f t="shared" si="25"/>
        <v>110</v>
      </c>
      <c r="EO24" s="388"/>
      <c r="EQ24" s="361"/>
      <c r="ER24" s="368"/>
      <c r="ES24" s="274"/>
      <c r="ET24" s="165" t="s">
        <v>7</v>
      </c>
      <c r="EU24" s="153">
        <v>9.1999999999999993</v>
      </c>
      <c r="EV24" s="25">
        <f>EU24*5</f>
        <v>46</v>
      </c>
      <c r="EW24" s="388"/>
      <c r="EY24" s="361"/>
      <c r="EZ24" s="368"/>
      <c r="FA24" s="274"/>
      <c r="FB24" s="165" t="s">
        <v>7</v>
      </c>
      <c r="FC24" s="151">
        <v>7.8</v>
      </c>
      <c r="FD24" s="25">
        <f>FC24*5</f>
        <v>39</v>
      </c>
      <c r="FE24" s="388"/>
      <c r="FG24" s="361"/>
      <c r="FH24" s="368"/>
      <c r="FI24" s="274"/>
      <c r="FJ24" s="165" t="s">
        <v>7</v>
      </c>
      <c r="FK24" s="151"/>
      <c r="FL24" s="154"/>
      <c r="FM24" s="388"/>
      <c r="FO24" s="376"/>
      <c r="FP24" s="407"/>
      <c r="FQ24" s="274"/>
      <c r="FR24" s="165" t="s">
        <v>7</v>
      </c>
      <c r="FS24" s="151"/>
      <c r="FT24" s="154"/>
      <c r="FU24" s="388"/>
      <c r="FW24" s="361"/>
      <c r="FX24" s="368"/>
      <c r="FY24" s="274"/>
      <c r="FZ24" s="165" t="s">
        <v>7</v>
      </c>
      <c r="GA24" s="151">
        <v>3.4</v>
      </c>
      <c r="GB24" s="154">
        <f t="shared" si="22"/>
        <v>17</v>
      </c>
      <c r="GC24" s="388"/>
      <c r="GE24" s="361"/>
      <c r="GF24" s="368"/>
      <c r="GG24" s="274"/>
      <c r="GH24" s="165" t="s">
        <v>7</v>
      </c>
      <c r="GI24" s="151">
        <v>2.7</v>
      </c>
      <c r="GJ24" s="25">
        <f t="shared" si="27"/>
        <v>13.5</v>
      </c>
      <c r="GK24" s="388"/>
      <c r="GM24" s="376"/>
      <c r="GN24" s="407"/>
      <c r="GO24" s="274"/>
      <c r="GP24" s="165" t="s">
        <v>7</v>
      </c>
      <c r="GQ24" s="151">
        <v>0.5</v>
      </c>
      <c r="GR24" s="25">
        <f t="shared" si="7"/>
        <v>62.5</v>
      </c>
      <c r="GS24" s="388"/>
      <c r="GU24" s="376"/>
      <c r="GV24" s="407"/>
      <c r="GW24" s="394"/>
      <c r="GX24" s="160" t="s">
        <v>7</v>
      </c>
      <c r="GY24" s="139"/>
      <c r="GZ24" s="142"/>
      <c r="HA24" s="390"/>
      <c r="HC24" s="361"/>
      <c r="HD24" s="368"/>
      <c r="HE24" s="274"/>
      <c r="HF24" s="165"/>
      <c r="HG24" s="151">
        <v>2</v>
      </c>
      <c r="HH24" s="154">
        <f t="shared" si="28"/>
        <v>10</v>
      </c>
      <c r="HI24" s="388"/>
      <c r="HK24" s="376"/>
      <c r="HL24" s="407"/>
      <c r="HM24" s="394"/>
      <c r="HN24" s="160" t="s">
        <v>7</v>
      </c>
      <c r="HO24" s="139"/>
      <c r="HP24" s="142">
        <f t="shared" si="9"/>
        <v>0</v>
      </c>
      <c r="HQ24" s="390"/>
      <c r="HS24" s="376"/>
      <c r="HT24" s="407"/>
      <c r="HU24" s="394"/>
      <c r="HV24" s="160" t="s">
        <v>7</v>
      </c>
      <c r="HW24" s="139"/>
      <c r="HX24" s="142">
        <f t="shared" si="10"/>
        <v>0</v>
      </c>
      <c r="HY24" s="390"/>
      <c r="IA24" s="361"/>
      <c r="IB24" s="368"/>
      <c r="IC24" s="274"/>
      <c r="ID24" s="165" t="s">
        <v>7</v>
      </c>
      <c r="IE24" s="151"/>
      <c r="IF24" s="154">
        <f t="shared" si="29"/>
        <v>0</v>
      </c>
      <c r="IG24" s="388"/>
      <c r="II24" s="361"/>
      <c r="IJ24" s="368"/>
      <c r="IK24" s="274"/>
      <c r="IL24" s="165" t="s">
        <v>7</v>
      </c>
      <c r="IM24" s="151"/>
      <c r="IN24" s="154">
        <f t="shared" si="12"/>
        <v>0</v>
      </c>
      <c r="IO24" s="388"/>
    </row>
    <row r="25" spans="1:249" ht="15" customHeight="1" x14ac:dyDescent="0.25">
      <c r="A25" s="13"/>
      <c r="B25" s="361"/>
      <c r="C25" s="368"/>
      <c r="D25" s="274"/>
      <c r="E25" s="27" t="s">
        <v>8</v>
      </c>
      <c r="F25" s="22">
        <v>45</v>
      </c>
      <c r="G25" s="154">
        <f t="shared" si="13"/>
        <v>225</v>
      </c>
      <c r="H25" s="283"/>
      <c r="I25" s="125"/>
      <c r="J25" s="361"/>
      <c r="K25" s="368"/>
      <c r="L25" s="274"/>
      <c r="M25" s="27" t="s">
        <v>8</v>
      </c>
      <c r="N25" s="22">
        <v>104</v>
      </c>
      <c r="O25" s="25">
        <f t="shared" si="14"/>
        <v>520</v>
      </c>
      <c r="P25" s="283"/>
      <c r="R25" s="361"/>
      <c r="S25" s="368"/>
      <c r="T25" s="274"/>
      <c r="U25" s="27" t="s">
        <v>8</v>
      </c>
      <c r="V25" s="22">
        <v>12.5</v>
      </c>
      <c r="W25" s="154">
        <f t="shared" si="15"/>
        <v>62.5</v>
      </c>
      <c r="X25" s="388"/>
      <c r="Z25" s="361"/>
      <c r="AA25" s="368"/>
      <c r="AB25" s="274"/>
      <c r="AC25" s="27" t="s">
        <v>8</v>
      </c>
      <c r="AD25" s="22">
        <v>5.8</v>
      </c>
      <c r="AE25" s="25">
        <f t="shared" si="30"/>
        <v>29</v>
      </c>
      <c r="AF25" s="283"/>
      <c r="AH25" s="376"/>
      <c r="AI25" s="407"/>
      <c r="AJ25" s="274"/>
      <c r="AK25" s="27" t="s">
        <v>8</v>
      </c>
      <c r="AL25" s="22"/>
      <c r="AM25" s="25"/>
      <c r="AN25" s="283"/>
      <c r="AP25" s="361"/>
      <c r="AQ25" s="368"/>
      <c r="AR25" s="274"/>
      <c r="AS25" s="27" t="s">
        <v>8</v>
      </c>
      <c r="AT25" s="22">
        <v>16</v>
      </c>
      <c r="AU25" s="25">
        <f t="shared" si="31"/>
        <v>80</v>
      </c>
      <c r="AV25" s="283"/>
      <c r="AX25" s="361"/>
      <c r="AY25" s="368"/>
      <c r="AZ25" s="274"/>
      <c r="BA25" s="27" t="s">
        <v>8</v>
      </c>
      <c r="BB25" s="22"/>
      <c r="BC25" s="25"/>
      <c r="BD25" s="283"/>
      <c r="BF25" s="361"/>
      <c r="BG25" s="368"/>
      <c r="BH25" s="274"/>
      <c r="BI25" s="27" t="s">
        <v>8</v>
      </c>
      <c r="BJ25" s="22">
        <v>88</v>
      </c>
      <c r="BK25" s="25">
        <f t="shared" si="32"/>
        <v>440</v>
      </c>
      <c r="BL25" s="283"/>
      <c r="BN25" s="376"/>
      <c r="BO25" s="407"/>
      <c r="BP25" s="274"/>
      <c r="BQ25" s="168" t="s">
        <v>8</v>
      </c>
      <c r="BR25" s="156">
        <v>0.5</v>
      </c>
      <c r="BS25" s="154">
        <f t="shared" si="33"/>
        <v>62.5</v>
      </c>
      <c r="BT25" s="388"/>
      <c r="BV25" s="361"/>
      <c r="BW25" s="368"/>
      <c r="BX25" s="274"/>
      <c r="BY25" s="27" t="s">
        <v>8</v>
      </c>
      <c r="BZ25" s="22"/>
      <c r="CA25" s="25"/>
      <c r="CB25" s="283"/>
      <c r="CD25" s="361"/>
      <c r="CE25" s="368"/>
      <c r="CF25" s="274"/>
      <c r="CG25" s="27" t="s">
        <v>8</v>
      </c>
      <c r="CH25" s="22"/>
      <c r="CI25" s="25"/>
      <c r="CJ25" s="283"/>
      <c r="CL25" s="361"/>
      <c r="CM25" s="368"/>
      <c r="CN25" s="274"/>
      <c r="CO25" s="168" t="s">
        <v>8</v>
      </c>
      <c r="CP25" s="156"/>
      <c r="CQ25" s="154"/>
      <c r="CR25" s="388"/>
      <c r="CT25" s="376"/>
      <c r="CU25" s="407"/>
      <c r="CV25" s="274"/>
      <c r="CW25" s="168" t="s">
        <v>8</v>
      </c>
      <c r="CX25" s="156"/>
      <c r="CY25" s="154"/>
      <c r="CZ25" s="388"/>
      <c r="DB25" s="361"/>
      <c r="DC25" s="368"/>
      <c r="DD25" s="274"/>
      <c r="DE25" s="27" t="s">
        <v>8</v>
      </c>
      <c r="DF25" s="22">
        <v>25</v>
      </c>
      <c r="DG25" s="25">
        <f t="shared" si="0"/>
        <v>125</v>
      </c>
      <c r="DH25" s="283"/>
      <c r="DJ25" s="361"/>
      <c r="DK25" s="368"/>
      <c r="DL25" s="274"/>
      <c r="DM25" s="27" t="s">
        <v>8</v>
      </c>
      <c r="DN25" s="22">
        <v>12.4</v>
      </c>
      <c r="DO25" s="25">
        <f t="shared" si="23"/>
        <v>62</v>
      </c>
      <c r="DP25" s="283"/>
      <c r="DR25" s="361"/>
      <c r="DS25" s="368"/>
      <c r="DT25" s="274"/>
      <c r="DU25" s="27" t="s">
        <v>8</v>
      </c>
      <c r="DV25" s="22">
        <v>6.3</v>
      </c>
      <c r="DW25" s="25">
        <f t="shared" si="24"/>
        <v>31.5</v>
      </c>
      <c r="DX25" s="283"/>
      <c r="EA25" s="361"/>
      <c r="EB25" s="368"/>
      <c r="EC25" s="274"/>
      <c r="ED25" s="27" t="s">
        <v>8</v>
      </c>
      <c r="EE25" s="22">
        <v>121</v>
      </c>
      <c r="EF25" s="25">
        <f t="shared" si="3"/>
        <v>605</v>
      </c>
      <c r="EG25" s="283"/>
      <c r="EI25" s="361"/>
      <c r="EJ25" s="368"/>
      <c r="EK25" s="274"/>
      <c r="EL25" s="168" t="s">
        <v>8</v>
      </c>
      <c r="EM25" s="156">
        <v>22</v>
      </c>
      <c r="EN25" s="25">
        <f t="shared" si="25"/>
        <v>110</v>
      </c>
      <c r="EO25" s="388"/>
      <c r="EQ25" s="361"/>
      <c r="ER25" s="368"/>
      <c r="ES25" s="274"/>
      <c r="ET25" s="168" t="s">
        <v>8</v>
      </c>
      <c r="EU25" s="156"/>
      <c r="EV25" s="25"/>
      <c r="EW25" s="388"/>
      <c r="EY25" s="361"/>
      <c r="EZ25" s="368"/>
      <c r="FA25" s="274"/>
      <c r="FB25" s="168" t="s">
        <v>8</v>
      </c>
      <c r="FC25" s="156"/>
      <c r="FD25" s="25"/>
      <c r="FE25" s="388"/>
      <c r="FG25" s="361"/>
      <c r="FH25" s="368"/>
      <c r="FI25" s="274"/>
      <c r="FJ25" s="168" t="s">
        <v>8</v>
      </c>
      <c r="FK25" s="156"/>
      <c r="FL25" s="154"/>
      <c r="FM25" s="388"/>
      <c r="FO25" s="376"/>
      <c r="FP25" s="407"/>
      <c r="FQ25" s="274"/>
      <c r="FR25" s="168" t="s">
        <v>8</v>
      </c>
      <c r="FS25" s="156">
        <v>2.2999999999999998</v>
      </c>
      <c r="FT25" s="154">
        <f>SUM(FS25)*125</f>
        <v>287.5</v>
      </c>
      <c r="FU25" s="388"/>
      <c r="FW25" s="361"/>
      <c r="FX25" s="368"/>
      <c r="FY25" s="274"/>
      <c r="FZ25" s="168" t="s">
        <v>8</v>
      </c>
      <c r="GA25" s="156">
        <v>3.4</v>
      </c>
      <c r="GB25" s="154">
        <f t="shared" si="22"/>
        <v>17</v>
      </c>
      <c r="GC25" s="388"/>
      <c r="GE25" s="361"/>
      <c r="GF25" s="368"/>
      <c r="GG25" s="274"/>
      <c r="GH25" s="168" t="s">
        <v>8</v>
      </c>
      <c r="GI25" s="156">
        <v>2.7</v>
      </c>
      <c r="GJ25" s="25">
        <f t="shared" si="27"/>
        <v>13.5</v>
      </c>
      <c r="GK25" s="388"/>
      <c r="GM25" s="376"/>
      <c r="GN25" s="407"/>
      <c r="GO25" s="274"/>
      <c r="GP25" s="168" t="s">
        <v>8</v>
      </c>
      <c r="GQ25" s="156">
        <v>0.5</v>
      </c>
      <c r="GR25" s="25">
        <f t="shared" si="7"/>
        <v>62.5</v>
      </c>
      <c r="GS25" s="388"/>
      <c r="GU25" s="376"/>
      <c r="GV25" s="407"/>
      <c r="GW25" s="394"/>
      <c r="GX25" s="161" t="s">
        <v>8</v>
      </c>
      <c r="GY25" s="143"/>
      <c r="GZ25" s="142"/>
      <c r="HA25" s="390"/>
      <c r="HC25" s="361"/>
      <c r="HD25" s="368"/>
      <c r="HE25" s="274"/>
      <c r="HF25" s="168"/>
      <c r="HG25" s="156">
        <v>2</v>
      </c>
      <c r="HH25" s="154">
        <f t="shared" si="28"/>
        <v>10</v>
      </c>
      <c r="HI25" s="388"/>
      <c r="HK25" s="376"/>
      <c r="HL25" s="407"/>
      <c r="HM25" s="394"/>
      <c r="HN25" s="161" t="s">
        <v>8</v>
      </c>
      <c r="HO25" s="143"/>
      <c r="HP25" s="142">
        <f t="shared" si="9"/>
        <v>0</v>
      </c>
      <c r="HQ25" s="390"/>
      <c r="HS25" s="376"/>
      <c r="HT25" s="407"/>
      <c r="HU25" s="394"/>
      <c r="HV25" s="161" t="s">
        <v>8</v>
      </c>
      <c r="HW25" s="143"/>
      <c r="HX25" s="142">
        <f t="shared" si="10"/>
        <v>0</v>
      </c>
      <c r="HY25" s="390"/>
      <c r="IA25" s="361"/>
      <c r="IB25" s="368"/>
      <c r="IC25" s="274"/>
      <c r="ID25" s="168" t="s">
        <v>8</v>
      </c>
      <c r="IE25" s="156"/>
      <c r="IF25" s="154">
        <f t="shared" si="29"/>
        <v>0</v>
      </c>
      <c r="IG25" s="388"/>
      <c r="II25" s="361"/>
      <c r="IJ25" s="368"/>
      <c r="IK25" s="274"/>
      <c r="IL25" s="168" t="s">
        <v>8</v>
      </c>
      <c r="IM25" s="156"/>
      <c r="IN25" s="154">
        <f t="shared" si="12"/>
        <v>0</v>
      </c>
      <c r="IO25" s="388"/>
    </row>
    <row r="26" spans="1:249" ht="15" customHeight="1" thickBot="1" x14ac:dyDescent="0.3">
      <c r="A26" s="13"/>
      <c r="B26" s="363"/>
      <c r="C26" s="369"/>
      <c r="D26" s="275"/>
      <c r="E26" s="15" t="s">
        <v>8</v>
      </c>
      <c r="F26" s="28">
        <v>45</v>
      </c>
      <c r="G26" s="158">
        <f t="shared" si="13"/>
        <v>225</v>
      </c>
      <c r="H26" s="284"/>
      <c r="I26" s="125"/>
      <c r="J26" s="363"/>
      <c r="K26" s="369"/>
      <c r="L26" s="275"/>
      <c r="M26" s="15" t="s">
        <v>8</v>
      </c>
      <c r="N26" s="28">
        <v>104</v>
      </c>
      <c r="O26" s="29">
        <f t="shared" si="14"/>
        <v>520</v>
      </c>
      <c r="P26" s="284"/>
      <c r="R26" s="363"/>
      <c r="S26" s="369"/>
      <c r="T26" s="275"/>
      <c r="U26" s="15" t="s">
        <v>8</v>
      </c>
      <c r="V26" s="28">
        <v>12.5</v>
      </c>
      <c r="W26" s="158">
        <f t="shared" si="15"/>
        <v>62.5</v>
      </c>
      <c r="X26" s="389"/>
      <c r="Z26" s="363"/>
      <c r="AA26" s="369"/>
      <c r="AB26" s="275"/>
      <c r="AC26" s="15" t="s">
        <v>8</v>
      </c>
      <c r="AD26" s="28">
        <v>5.8</v>
      </c>
      <c r="AE26" s="29">
        <f t="shared" si="30"/>
        <v>29</v>
      </c>
      <c r="AF26" s="284"/>
      <c r="AH26" s="378"/>
      <c r="AI26" s="408"/>
      <c r="AJ26" s="275"/>
      <c r="AK26" s="15" t="s">
        <v>8</v>
      </c>
      <c r="AL26" s="28"/>
      <c r="AM26" s="29"/>
      <c r="AN26" s="284"/>
      <c r="AP26" s="363"/>
      <c r="AQ26" s="369"/>
      <c r="AR26" s="275"/>
      <c r="AS26" s="15" t="s">
        <v>8</v>
      </c>
      <c r="AT26" s="28">
        <v>16</v>
      </c>
      <c r="AU26" s="29">
        <f t="shared" si="31"/>
        <v>80</v>
      </c>
      <c r="AV26" s="284"/>
      <c r="AX26" s="363"/>
      <c r="AY26" s="369"/>
      <c r="AZ26" s="275"/>
      <c r="BA26" s="15" t="s">
        <v>8</v>
      </c>
      <c r="BB26" s="28"/>
      <c r="BC26" s="29"/>
      <c r="BD26" s="284"/>
      <c r="BF26" s="363"/>
      <c r="BG26" s="369"/>
      <c r="BH26" s="275"/>
      <c r="BI26" s="15" t="s">
        <v>8</v>
      </c>
      <c r="BJ26" s="28">
        <v>88</v>
      </c>
      <c r="BK26" s="29">
        <f t="shared" si="32"/>
        <v>440</v>
      </c>
      <c r="BL26" s="284"/>
      <c r="BN26" s="378"/>
      <c r="BO26" s="408"/>
      <c r="BP26" s="275"/>
      <c r="BQ26" s="173" t="s">
        <v>8</v>
      </c>
      <c r="BR26" s="157">
        <v>0.5</v>
      </c>
      <c r="BS26" s="158">
        <f t="shared" si="33"/>
        <v>62.5</v>
      </c>
      <c r="BT26" s="389"/>
      <c r="BV26" s="363"/>
      <c r="BW26" s="369"/>
      <c r="BX26" s="275"/>
      <c r="BY26" s="15" t="s">
        <v>8</v>
      </c>
      <c r="BZ26" s="28">
        <v>7.3</v>
      </c>
      <c r="CA26" s="29">
        <f t="shared" ref="CA26:CA31" si="34">BZ26*5</f>
        <v>36.5</v>
      </c>
      <c r="CB26" s="284"/>
      <c r="CD26" s="363"/>
      <c r="CE26" s="369"/>
      <c r="CF26" s="275"/>
      <c r="CG26" s="15" t="s">
        <v>8</v>
      </c>
      <c r="CH26" s="28"/>
      <c r="CI26" s="29"/>
      <c r="CJ26" s="284"/>
      <c r="CL26" s="363"/>
      <c r="CM26" s="369"/>
      <c r="CN26" s="275"/>
      <c r="CO26" s="173" t="s">
        <v>8</v>
      </c>
      <c r="CP26" s="157">
        <v>11.4</v>
      </c>
      <c r="CQ26" s="158">
        <f t="shared" ref="CQ26:CQ31" si="35">SUM(CP26*5)</f>
        <v>57</v>
      </c>
      <c r="CR26" s="389"/>
      <c r="CT26" s="378"/>
      <c r="CU26" s="408"/>
      <c r="CV26" s="275"/>
      <c r="CW26" s="173" t="s">
        <v>8</v>
      </c>
      <c r="CX26" s="157">
        <v>0.5</v>
      </c>
      <c r="CY26" s="158">
        <f>CX26*125</f>
        <v>62.5</v>
      </c>
      <c r="CZ26" s="389"/>
      <c r="DB26" s="363"/>
      <c r="DC26" s="369"/>
      <c r="DD26" s="275"/>
      <c r="DE26" s="15" t="s">
        <v>8</v>
      </c>
      <c r="DF26" s="28">
        <v>25</v>
      </c>
      <c r="DG26" s="29">
        <f t="shared" si="0"/>
        <v>125</v>
      </c>
      <c r="DH26" s="284"/>
      <c r="DJ26" s="363"/>
      <c r="DK26" s="369"/>
      <c r="DL26" s="275"/>
      <c r="DM26" s="15" t="s">
        <v>8</v>
      </c>
      <c r="DN26" s="28">
        <v>12.4</v>
      </c>
      <c r="DO26" s="29">
        <f t="shared" si="23"/>
        <v>62</v>
      </c>
      <c r="DP26" s="284"/>
      <c r="DR26" s="363"/>
      <c r="DS26" s="369"/>
      <c r="DT26" s="275"/>
      <c r="DU26" s="15" t="s">
        <v>8</v>
      </c>
      <c r="DV26" s="28">
        <v>6.3</v>
      </c>
      <c r="DW26" s="29">
        <f t="shared" si="24"/>
        <v>31.5</v>
      </c>
      <c r="DX26" s="284"/>
      <c r="EA26" s="363"/>
      <c r="EB26" s="369"/>
      <c r="EC26" s="275"/>
      <c r="ED26" s="15" t="s">
        <v>8</v>
      </c>
      <c r="EE26" s="28">
        <v>121</v>
      </c>
      <c r="EF26" s="29">
        <f t="shared" si="3"/>
        <v>605</v>
      </c>
      <c r="EG26" s="284"/>
      <c r="EI26" s="363"/>
      <c r="EJ26" s="369"/>
      <c r="EK26" s="275"/>
      <c r="EL26" s="173" t="s">
        <v>8</v>
      </c>
      <c r="EM26" s="157">
        <v>22</v>
      </c>
      <c r="EN26" s="29">
        <f t="shared" si="25"/>
        <v>110</v>
      </c>
      <c r="EO26" s="389"/>
      <c r="EQ26" s="363"/>
      <c r="ER26" s="369"/>
      <c r="ES26" s="275"/>
      <c r="ET26" s="173" t="s">
        <v>8</v>
      </c>
      <c r="EU26" s="157"/>
      <c r="EV26" s="29"/>
      <c r="EW26" s="389"/>
      <c r="EY26" s="363"/>
      <c r="EZ26" s="369"/>
      <c r="FA26" s="275"/>
      <c r="FB26" s="173" t="s">
        <v>8</v>
      </c>
      <c r="FC26" s="157"/>
      <c r="FD26" s="29"/>
      <c r="FE26" s="389"/>
      <c r="FG26" s="363"/>
      <c r="FH26" s="369"/>
      <c r="FI26" s="275"/>
      <c r="FJ26" s="173" t="s">
        <v>8</v>
      </c>
      <c r="FK26" s="157"/>
      <c r="FL26" s="158"/>
      <c r="FM26" s="389"/>
      <c r="FO26" s="378"/>
      <c r="FP26" s="408"/>
      <c r="FQ26" s="275"/>
      <c r="FR26" s="173" t="s">
        <v>8</v>
      </c>
      <c r="FS26" s="157"/>
      <c r="FT26" s="158"/>
      <c r="FU26" s="389"/>
      <c r="FW26" s="363"/>
      <c r="FX26" s="369"/>
      <c r="FY26" s="275"/>
      <c r="FZ26" s="173" t="s">
        <v>8</v>
      </c>
      <c r="GA26" s="157">
        <v>3.4</v>
      </c>
      <c r="GB26" s="158">
        <f t="shared" ref="GB26:GB33" si="36">GA26*5</f>
        <v>17</v>
      </c>
      <c r="GC26" s="389"/>
      <c r="GE26" s="363"/>
      <c r="GF26" s="369"/>
      <c r="GG26" s="275"/>
      <c r="GH26" s="173" t="s">
        <v>8</v>
      </c>
      <c r="GI26" s="157">
        <v>2.7</v>
      </c>
      <c r="GJ26" s="29">
        <f t="shared" si="27"/>
        <v>13.5</v>
      </c>
      <c r="GK26" s="389"/>
      <c r="GM26" s="378"/>
      <c r="GN26" s="408"/>
      <c r="GO26" s="275"/>
      <c r="GP26" s="173" t="s">
        <v>8</v>
      </c>
      <c r="GQ26" s="157">
        <v>0.5</v>
      </c>
      <c r="GR26" s="29">
        <f>GQ26*125</f>
        <v>62.5</v>
      </c>
      <c r="GS26" s="389"/>
      <c r="GU26" s="378"/>
      <c r="GV26" s="408"/>
      <c r="GW26" s="395"/>
      <c r="GX26" s="162" t="s">
        <v>8</v>
      </c>
      <c r="GY26" s="144"/>
      <c r="GZ26" s="145"/>
      <c r="HA26" s="391"/>
      <c r="HC26" s="363"/>
      <c r="HD26" s="369"/>
      <c r="HE26" s="275"/>
      <c r="HF26" s="173"/>
      <c r="HG26" s="157">
        <v>2</v>
      </c>
      <c r="HH26" s="158">
        <f t="shared" si="28"/>
        <v>10</v>
      </c>
      <c r="HI26" s="389"/>
      <c r="HK26" s="378"/>
      <c r="HL26" s="408"/>
      <c r="HM26" s="395"/>
      <c r="HN26" s="162" t="s">
        <v>8</v>
      </c>
      <c r="HO26" s="144"/>
      <c r="HP26" s="145">
        <f t="shared" si="9"/>
        <v>0</v>
      </c>
      <c r="HQ26" s="391"/>
      <c r="HS26" s="378"/>
      <c r="HT26" s="408"/>
      <c r="HU26" s="395"/>
      <c r="HV26" s="162" t="s">
        <v>8</v>
      </c>
      <c r="HW26" s="144"/>
      <c r="HX26" s="145">
        <f t="shared" si="10"/>
        <v>0</v>
      </c>
      <c r="HY26" s="391"/>
      <c r="IA26" s="363"/>
      <c r="IB26" s="369"/>
      <c r="IC26" s="275"/>
      <c r="ID26" s="173" t="s">
        <v>8</v>
      </c>
      <c r="IE26" s="157"/>
      <c r="IF26" s="158">
        <f t="shared" si="29"/>
        <v>0</v>
      </c>
      <c r="IG26" s="389"/>
      <c r="II26" s="363"/>
      <c r="IJ26" s="369"/>
      <c r="IK26" s="275"/>
      <c r="IL26" s="173" t="s">
        <v>8</v>
      </c>
      <c r="IM26" s="157"/>
      <c r="IN26" s="158">
        <f t="shared" si="12"/>
        <v>0</v>
      </c>
      <c r="IO26" s="389"/>
    </row>
    <row r="27" spans="1:249" ht="15" customHeight="1" x14ac:dyDescent="0.25">
      <c r="A27" s="13"/>
      <c r="B27" s="359" t="s">
        <v>2</v>
      </c>
      <c r="C27" s="367"/>
      <c r="D27" s="412" t="s">
        <v>631</v>
      </c>
      <c r="E27" s="164" t="s">
        <v>4</v>
      </c>
      <c r="F27" s="16">
        <v>45</v>
      </c>
      <c r="G27" s="152">
        <f t="shared" si="13"/>
        <v>225</v>
      </c>
      <c r="H27" s="283" t="s">
        <v>376</v>
      </c>
      <c r="I27" s="125"/>
      <c r="J27" s="359" t="s">
        <v>2</v>
      </c>
      <c r="K27" s="367"/>
      <c r="L27" s="412" t="s">
        <v>631</v>
      </c>
      <c r="M27" s="30" t="s">
        <v>4</v>
      </c>
      <c r="N27" s="16">
        <v>104</v>
      </c>
      <c r="O27" s="19">
        <f t="shared" si="14"/>
        <v>520</v>
      </c>
      <c r="P27" s="283" t="s">
        <v>376</v>
      </c>
      <c r="R27" s="359" t="s">
        <v>2</v>
      </c>
      <c r="S27" s="367"/>
      <c r="T27" s="412" t="s">
        <v>631</v>
      </c>
      <c r="U27" s="30" t="s">
        <v>4</v>
      </c>
      <c r="V27" s="16">
        <v>12.5</v>
      </c>
      <c r="W27" s="152">
        <f t="shared" si="15"/>
        <v>62.5</v>
      </c>
      <c r="X27" s="388" t="s">
        <v>238</v>
      </c>
      <c r="Z27" s="359" t="s">
        <v>2</v>
      </c>
      <c r="AA27" s="367"/>
      <c r="AB27" s="412" t="s">
        <v>631</v>
      </c>
      <c r="AC27" s="164" t="s">
        <v>4</v>
      </c>
      <c r="AD27" s="151">
        <v>5.8</v>
      </c>
      <c r="AE27" s="152">
        <f t="shared" si="30"/>
        <v>29</v>
      </c>
      <c r="AF27" s="388" t="s">
        <v>635</v>
      </c>
      <c r="AH27" s="380" t="s">
        <v>9</v>
      </c>
      <c r="AI27" s="406"/>
      <c r="AJ27" s="412" t="s">
        <v>631</v>
      </c>
      <c r="AK27" s="30" t="s">
        <v>4</v>
      </c>
      <c r="AL27" s="16">
        <v>1.2</v>
      </c>
      <c r="AM27" s="19">
        <f>AL27*125</f>
        <v>150</v>
      </c>
      <c r="AN27" s="283" t="s">
        <v>636</v>
      </c>
      <c r="AP27" s="359" t="s">
        <v>2</v>
      </c>
      <c r="AQ27" s="367"/>
      <c r="AR27" s="412" t="s">
        <v>631</v>
      </c>
      <c r="AS27" s="30" t="s">
        <v>4</v>
      </c>
      <c r="AT27" s="16">
        <v>16</v>
      </c>
      <c r="AU27" s="19">
        <f t="shared" si="31"/>
        <v>80</v>
      </c>
      <c r="AV27" s="283" t="s">
        <v>279</v>
      </c>
      <c r="AX27" s="359" t="s">
        <v>2</v>
      </c>
      <c r="AY27" s="367"/>
      <c r="AZ27" s="412" t="s">
        <v>631</v>
      </c>
      <c r="BA27" s="164" t="s">
        <v>4</v>
      </c>
      <c r="BB27" s="151"/>
      <c r="BC27" s="152"/>
      <c r="BD27" s="388" t="s">
        <v>637</v>
      </c>
      <c r="BF27" s="359" t="s">
        <v>2</v>
      </c>
      <c r="BG27" s="367"/>
      <c r="BH27" s="412" t="s">
        <v>631</v>
      </c>
      <c r="BI27" s="30" t="s">
        <v>4</v>
      </c>
      <c r="BJ27" s="16">
        <v>88</v>
      </c>
      <c r="BK27" s="19">
        <f t="shared" si="32"/>
        <v>440</v>
      </c>
      <c r="BL27" s="283" t="s">
        <v>504</v>
      </c>
      <c r="BN27" s="380" t="s">
        <v>9</v>
      </c>
      <c r="BO27" s="406"/>
      <c r="BP27" s="412" t="s">
        <v>631</v>
      </c>
      <c r="BQ27" s="164" t="s">
        <v>4</v>
      </c>
      <c r="BR27" s="151">
        <v>0.5</v>
      </c>
      <c r="BS27" s="152">
        <f t="shared" si="33"/>
        <v>62.5</v>
      </c>
      <c r="BT27" s="388" t="s">
        <v>205</v>
      </c>
      <c r="BV27" s="359" t="s">
        <v>2</v>
      </c>
      <c r="BW27" s="367"/>
      <c r="BX27" s="412" t="s">
        <v>631</v>
      </c>
      <c r="BY27" s="30" t="s">
        <v>4</v>
      </c>
      <c r="BZ27" s="16">
        <v>7.3</v>
      </c>
      <c r="CA27" s="19">
        <f t="shared" si="34"/>
        <v>36.5</v>
      </c>
      <c r="CB27" s="283" t="s">
        <v>639</v>
      </c>
      <c r="CD27" s="359" t="s">
        <v>2</v>
      </c>
      <c r="CE27" s="367"/>
      <c r="CF27" s="412" t="s">
        <v>631</v>
      </c>
      <c r="CG27" s="30" t="s">
        <v>4</v>
      </c>
      <c r="CH27" s="16">
        <v>11.2</v>
      </c>
      <c r="CI27" s="19">
        <f>CH27*5</f>
        <v>56</v>
      </c>
      <c r="CJ27" s="283" t="s">
        <v>530</v>
      </c>
      <c r="CL27" s="359" t="s">
        <v>2</v>
      </c>
      <c r="CM27" s="367"/>
      <c r="CN27" s="412" t="s">
        <v>631</v>
      </c>
      <c r="CO27" s="164" t="s">
        <v>4</v>
      </c>
      <c r="CP27" s="151">
        <v>11.4</v>
      </c>
      <c r="CQ27" s="152">
        <f t="shared" si="35"/>
        <v>57</v>
      </c>
      <c r="CR27" s="388" t="s">
        <v>196</v>
      </c>
      <c r="CT27" s="380" t="s">
        <v>9</v>
      </c>
      <c r="CU27" s="406"/>
      <c r="CV27" s="412" t="s">
        <v>631</v>
      </c>
      <c r="CW27" s="164" t="s">
        <v>4</v>
      </c>
      <c r="CX27" s="151">
        <v>0.5</v>
      </c>
      <c r="CY27" s="152">
        <f>CX27*125</f>
        <v>62.5</v>
      </c>
      <c r="CZ27" s="424" t="s">
        <v>100</v>
      </c>
      <c r="DB27" s="359" t="s">
        <v>2</v>
      </c>
      <c r="DC27" s="367"/>
      <c r="DD27" s="412" t="s">
        <v>631</v>
      </c>
      <c r="DE27" s="30" t="s">
        <v>4</v>
      </c>
      <c r="DF27" s="16">
        <v>25</v>
      </c>
      <c r="DG27" s="19">
        <f t="shared" si="0"/>
        <v>125</v>
      </c>
      <c r="DH27" s="283" t="s">
        <v>641</v>
      </c>
      <c r="DJ27" s="359" t="s">
        <v>2</v>
      </c>
      <c r="DK27" s="367"/>
      <c r="DL27" s="412" t="s">
        <v>631</v>
      </c>
      <c r="DM27" s="30" t="s">
        <v>4</v>
      </c>
      <c r="DN27" s="16">
        <v>12.4</v>
      </c>
      <c r="DO27" s="19">
        <f t="shared" si="23"/>
        <v>62</v>
      </c>
      <c r="DP27" s="283" t="s">
        <v>642</v>
      </c>
      <c r="DR27" s="359" t="s">
        <v>2</v>
      </c>
      <c r="DS27" s="367"/>
      <c r="DT27" s="412" t="s">
        <v>631</v>
      </c>
      <c r="DU27" s="30" t="s">
        <v>4</v>
      </c>
      <c r="DV27" s="16">
        <v>6.3</v>
      </c>
      <c r="DW27" s="19">
        <f t="shared" si="24"/>
        <v>31.5</v>
      </c>
      <c r="DX27" s="283" t="s">
        <v>643</v>
      </c>
      <c r="EA27" s="359" t="s">
        <v>2</v>
      </c>
      <c r="EB27" s="367"/>
      <c r="EC27" s="412" t="s">
        <v>631</v>
      </c>
      <c r="ED27" s="30" t="s">
        <v>4</v>
      </c>
      <c r="EE27" s="16">
        <v>121</v>
      </c>
      <c r="EF27" s="19">
        <f t="shared" si="3"/>
        <v>605</v>
      </c>
      <c r="EG27" s="283" t="s">
        <v>279</v>
      </c>
      <c r="EI27" s="359" t="s">
        <v>2</v>
      </c>
      <c r="EJ27" s="367"/>
      <c r="EK27" s="412" t="s">
        <v>631</v>
      </c>
      <c r="EL27" s="30" t="s">
        <v>4</v>
      </c>
      <c r="EM27" s="151">
        <v>22</v>
      </c>
      <c r="EN27" s="19">
        <f t="shared" si="25"/>
        <v>110</v>
      </c>
      <c r="EO27" s="283" t="s">
        <v>592</v>
      </c>
      <c r="EQ27" s="359" t="s">
        <v>2</v>
      </c>
      <c r="ER27" s="367"/>
      <c r="ES27" s="412" t="s">
        <v>631</v>
      </c>
      <c r="ET27" s="30" t="s">
        <v>4</v>
      </c>
      <c r="EU27" s="151">
        <v>9.1999999999999993</v>
      </c>
      <c r="EV27" s="19">
        <f>EU27*5</f>
        <v>46</v>
      </c>
      <c r="EW27" s="283" t="s">
        <v>644</v>
      </c>
      <c r="EY27" s="359" t="s">
        <v>2</v>
      </c>
      <c r="EZ27" s="367"/>
      <c r="FA27" s="412" t="s">
        <v>631</v>
      </c>
      <c r="FB27" s="30" t="s">
        <v>4</v>
      </c>
      <c r="FC27" s="151">
        <v>7.8</v>
      </c>
      <c r="FD27" s="19">
        <f>FC27*5</f>
        <v>39</v>
      </c>
      <c r="FE27" s="283" t="s">
        <v>234</v>
      </c>
      <c r="FG27" s="359" t="s">
        <v>2</v>
      </c>
      <c r="FH27" s="367"/>
      <c r="FI27" s="412" t="s">
        <v>631</v>
      </c>
      <c r="FJ27" s="30" t="s">
        <v>4</v>
      </c>
      <c r="FK27" s="151">
        <v>1.8</v>
      </c>
      <c r="FL27" s="152">
        <f t="shared" si="26"/>
        <v>9</v>
      </c>
      <c r="FM27" s="388" t="s">
        <v>645</v>
      </c>
      <c r="FO27" s="380" t="s">
        <v>9</v>
      </c>
      <c r="FP27" s="406"/>
      <c r="FQ27" s="412" t="s">
        <v>631</v>
      </c>
      <c r="FR27" s="30" t="s">
        <v>4</v>
      </c>
      <c r="FS27" s="151"/>
      <c r="FT27" s="152"/>
      <c r="FU27" s="388" t="s">
        <v>646</v>
      </c>
      <c r="FW27" s="359" t="s">
        <v>2</v>
      </c>
      <c r="FX27" s="367"/>
      <c r="FY27" s="412" t="s">
        <v>631</v>
      </c>
      <c r="FZ27" s="30" t="s">
        <v>4</v>
      </c>
      <c r="GA27" s="151">
        <v>3.4</v>
      </c>
      <c r="GB27" s="152">
        <f t="shared" si="36"/>
        <v>17</v>
      </c>
      <c r="GC27" s="283" t="s">
        <v>238</v>
      </c>
      <c r="GE27" s="359" t="s">
        <v>2</v>
      </c>
      <c r="GF27" s="367"/>
      <c r="GG27" s="412" t="s">
        <v>631</v>
      </c>
      <c r="GH27" s="30" t="s">
        <v>4</v>
      </c>
      <c r="GI27" s="151">
        <v>2.7</v>
      </c>
      <c r="GJ27" s="19">
        <f t="shared" si="27"/>
        <v>13.5</v>
      </c>
      <c r="GK27" s="283" t="s">
        <v>647</v>
      </c>
      <c r="GM27" s="380" t="s">
        <v>9</v>
      </c>
      <c r="GN27" s="406"/>
      <c r="GO27" s="412" t="s">
        <v>631</v>
      </c>
      <c r="GP27" s="164" t="s">
        <v>4</v>
      </c>
      <c r="GQ27" s="151">
        <v>0.5</v>
      </c>
      <c r="GR27" s="19">
        <f t="shared" si="7"/>
        <v>62.5</v>
      </c>
      <c r="GS27" s="388" t="s">
        <v>426</v>
      </c>
      <c r="GU27" s="380" t="s">
        <v>9</v>
      </c>
      <c r="GV27" s="406"/>
      <c r="GW27" s="393" t="s">
        <v>631</v>
      </c>
      <c r="GX27" s="159" t="s">
        <v>4</v>
      </c>
      <c r="GY27" s="139"/>
      <c r="GZ27" s="140"/>
      <c r="HA27" s="390"/>
      <c r="HC27" s="359" t="s">
        <v>2</v>
      </c>
      <c r="HD27" s="367"/>
      <c r="HE27" s="412" t="s">
        <v>631</v>
      </c>
      <c r="HF27" s="164"/>
      <c r="HG27" s="151">
        <v>2</v>
      </c>
      <c r="HH27" s="152">
        <f t="shared" si="28"/>
        <v>10</v>
      </c>
      <c r="HI27" s="388" t="s">
        <v>651</v>
      </c>
      <c r="HK27" s="380" t="s">
        <v>9</v>
      </c>
      <c r="HL27" s="406"/>
      <c r="HM27" s="412" t="s">
        <v>631</v>
      </c>
      <c r="HN27" s="164" t="s">
        <v>4</v>
      </c>
      <c r="HO27" s="151"/>
      <c r="HP27" s="152">
        <f t="shared" si="9"/>
        <v>0</v>
      </c>
      <c r="HQ27" s="388" t="s">
        <v>652</v>
      </c>
      <c r="HS27" s="380" t="s">
        <v>9</v>
      </c>
      <c r="HT27" s="406"/>
      <c r="HU27" s="393" t="s">
        <v>631</v>
      </c>
      <c r="HV27" s="159" t="s">
        <v>4</v>
      </c>
      <c r="HW27" s="139"/>
      <c r="HX27" s="140">
        <f t="shared" si="10"/>
        <v>0</v>
      </c>
      <c r="HY27" s="390"/>
      <c r="IA27" s="359" t="s">
        <v>2</v>
      </c>
      <c r="IB27" s="367"/>
      <c r="IC27" s="412" t="s">
        <v>631</v>
      </c>
      <c r="ID27" s="164" t="s">
        <v>4</v>
      </c>
      <c r="IE27" s="151">
        <v>2.2999999999999998</v>
      </c>
      <c r="IF27" s="152">
        <f t="shared" si="29"/>
        <v>11.5</v>
      </c>
      <c r="IG27" s="388" t="s">
        <v>645</v>
      </c>
      <c r="II27" s="359" t="s">
        <v>2</v>
      </c>
      <c r="IJ27" s="367"/>
      <c r="IK27" s="412" t="s">
        <v>631</v>
      </c>
      <c r="IL27" s="164" t="s">
        <v>4</v>
      </c>
      <c r="IM27" s="151"/>
      <c r="IN27" s="152">
        <f t="shared" si="12"/>
        <v>0</v>
      </c>
      <c r="IO27" s="388" t="s">
        <v>653</v>
      </c>
    </row>
    <row r="28" spans="1:249" ht="15" customHeight="1" x14ac:dyDescent="0.25">
      <c r="A28" s="13"/>
      <c r="B28" s="361"/>
      <c r="C28" s="368"/>
      <c r="D28" s="413"/>
      <c r="E28" s="165" t="s">
        <v>5</v>
      </c>
      <c r="F28" s="83">
        <v>45</v>
      </c>
      <c r="G28" s="154">
        <f t="shared" si="13"/>
        <v>225</v>
      </c>
      <c r="H28" s="283"/>
      <c r="I28" s="125"/>
      <c r="J28" s="361"/>
      <c r="K28" s="368"/>
      <c r="L28" s="413"/>
      <c r="M28" s="21" t="s">
        <v>5</v>
      </c>
      <c r="N28" s="83">
        <v>104</v>
      </c>
      <c r="O28" s="25">
        <f t="shared" si="14"/>
        <v>520</v>
      </c>
      <c r="P28" s="283"/>
      <c r="R28" s="361"/>
      <c r="S28" s="368"/>
      <c r="T28" s="413"/>
      <c r="U28" s="21" t="s">
        <v>5</v>
      </c>
      <c r="V28" s="83">
        <v>12.5</v>
      </c>
      <c r="W28" s="154">
        <f t="shared" si="15"/>
        <v>62.5</v>
      </c>
      <c r="X28" s="388"/>
      <c r="Z28" s="361"/>
      <c r="AA28" s="368"/>
      <c r="AB28" s="413"/>
      <c r="AC28" s="165" t="s">
        <v>5</v>
      </c>
      <c r="AD28" s="153">
        <v>5.8</v>
      </c>
      <c r="AE28" s="154">
        <f t="shared" si="30"/>
        <v>29</v>
      </c>
      <c r="AF28" s="388"/>
      <c r="AH28" s="376"/>
      <c r="AI28" s="407"/>
      <c r="AJ28" s="413"/>
      <c r="AK28" s="21" t="s">
        <v>5</v>
      </c>
      <c r="AL28" s="83">
        <v>1.2</v>
      </c>
      <c r="AM28" s="25">
        <f>AL28*125</f>
        <v>150</v>
      </c>
      <c r="AN28" s="283"/>
      <c r="AP28" s="361"/>
      <c r="AQ28" s="368"/>
      <c r="AR28" s="413"/>
      <c r="AS28" s="21" t="s">
        <v>5</v>
      </c>
      <c r="AT28" s="83">
        <v>16</v>
      </c>
      <c r="AU28" s="25">
        <f t="shared" si="31"/>
        <v>80</v>
      </c>
      <c r="AV28" s="283"/>
      <c r="AX28" s="361"/>
      <c r="AY28" s="368"/>
      <c r="AZ28" s="413"/>
      <c r="BA28" s="165" t="s">
        <v>5</v>
      </c>
      <c r="BB28" s="153"/>
      <c r="BC28" s="154"/>
      <c r="BD28" s="388"/>
      <c r="BF28" s="361"/>
      <c r="BG28" s="368"/>
      <c r="BH28" s="413"/>
      <c r="BI28" s="21" t="s">
        <v>5</v>
      </c>
      <c r="BJ28" s="83">
        <v>88</v>
      </c>
      <c r="BK28" s="25">
        <f t="shared" si="32"/>
        <v>440</v>
      </c>
      <c r="BL28" s="283"/>
      <c r="BN28" s="376"/>
      <c r="BO28" s="407"/>
      <c r="BP28" s="413"/>
      <c r="BQ28" s="165" t="s">
        <v>5</v>
      </c>
      <c r="BR28" s="153">
        <v>0.5</v>
      </c>
      <c r="BS28" s="154">
        <f t="shared" si="33"/>
        <v>62.5</v>
      </c>
      <c r="BT28" s="388"/>
      <c r="BV28" s="361"/>
      <c r="BW28" s="368"/>
      <c r="BX28" s="413"/>
      <c r="BY28" s="21" t="s">
        <v>5</v>
      </c>
      <c r="BZ28" s="83">
        <v>7.3</v>
      </c>
      <c r="CA28" s="25">
        <f t="shared" si="34"/>
        <v>36.5</v>
      </c>
      <c r="CB28" s="283"/>
      <c r="CD28" s="361"/>
      <c r="CE28" s="368"/>
      <c r="CF28" s="413"/>
      <c r="CG28" s="21" t="s">
        <v>5</v>
      </c>
      <c r="CH28" s="83">
        <v>11.2</v>
      </c>
      <c r="CI28" s="25">
        <f>CH28*5</f>
        <v>56</v>
      </c>
      <c r="CJ28" s="283"/>
      <c r="CL28" s="361"/>
      <c r="CM28" s="368"/>
      <c r="CN28" s="413"/>
      <c r="CO28" s="165" t="s">
        <v>5</v>
      </c>
      <c r="CP28" s="153">
        <v>11.4</v>
      </c>
      <c r="CQ28" s="154">
        <f t="shared" si="35"/>
        <v>57</v>
      </c>
      <c r="CR28" s="388"/>
      <c r="CT28" s="376"/>
      <c r="CU28" s="407"/>
      <c r="CV28" s="413"/>
      <c r="CW28" s="165" t="s">
        <v>5</v>
      </c>
      <c r="CX28" s="153"/>
      <c r="CY28" s="154"/>
      <c r="CZ28" s="388"/>
      <c r="DB28" s="361"/>
      <c r="DC28" s="368"/>
      <c r="DD28" s="413"/>
      <c r="DE28" s="21" t="s">
        <v>5</v>
      </c>
      <c r="DF28" s="83">
        <v>25</v>
      </c>
      <c r="DG28" s="25">
        <f t="shared" si="0"/>
        <v>125</v>
      </c>
      <c r="DH28" s="283"/>
      <c r="DJ28" s="361"/>
      <c r="DK28" s="368"/>
      <c r="DL28" s="413"/>
      <c r="DM28" s="21" t="s">
        <v>5</v>
      </c>
      <c r="DN28" s="83">
        <v>12.4</v>
      </c>
      <c r="DO28" s="25">
        <f t="shared" si="23"/>
        <v>62</v>
      </c>
      <c r="DP28" s="283"/>
      <c r="DR28" s="361"/>
      <c r="DS28" s="368"/>
      <c r="DT28" s="413"/>
      <c r="DU28" s="21" t="s">
        <v>5</v>
      </c>
      <c r="DV28" s="83">
        <v>6.3</v>
      </c>
      <c r="DW28" s="25">
        <f t="shared" si="24"/>
        <v>31.5</v>
      </c>
      <c r="DX28" s="283"/>
      <c r="EA28" s="361"/>
      <c r="EB28" s="368"/>
      <c r="EC28" s="413"/>
      <c r="ED28" s="21" t="s">
        <v>5</v>
      </c>
      <c r="EE28" s="83">
        <v>121</v>
      </c>
      <c r="EF28" s="25">
        <f t="shared" si="3"/>
        <v>605</v>
      </c>
      <c r="EG28" s="283"/>
      <c r="EI28" s="361"/>
      <c r="EJ28" s="368"/>
      <c r="EK28" s="413"/>
      <c r="EL28" s="21" t="s">
        <v>5</v>
      </c>
      <c r="EM28" s="153">
        <v>22</v>
      </c>
      <c r="EN28" s="25">
        <f t="shared" si="25"/>
        <v>110</v>
      </c>
      <c r="EO28" s="283"/>
      <c r="EQ28" s="361"/>
      <c r="ER28" s="368"/>
      <c r="ES28" s="413"/>
      <c r="ET28" s="21" t="s">
        <v>5</v>
      </c>
      <c r="EU28" s="153">
        <v>9.1999999999999993</v>
      </c>
      <c r="EV28" s="25">
        <f>EU28*5</f>
        <v>46</v>
      </c>
      <c r="EW28" s="283"/>
      <c r="EY28" s="361"/>
      <c r="EZ28" s="368"/>
      <c r="FA28" s="413"/>
      <c r="FB28" s="21" t="s">
        <v>5</v>
      </c>
      <c r="FC28" s="153">
        <v>7.8</v>
      </c>
      <c r="FD28" s="25">
        <f>FC28*5</f>
        <v>39</v>
      </c>
      <c r="FE28" s="283"/>
      <c r="FG28" s="361"/>
      <c r="FH28" s="368"/>
      <c r="FI28" s="413"/>
      <c r="FJ28" s="21" t="s">
        <v>5</v>
      </c>
      <c r="FK28" s="153">
        <v>1.8</v>
      </c>
      <c r="FL28" s="154">
        <f t="shared" si="26"/>
        <v>9</v>
      </c>
      <c r="FM28" s="388"/>
      <c r="FO28" s="376"/>
      <c r="FP28" s="407"/>
      <c r="FQ28" s="413"/>
      <c r="FR28" s="21" t="s">
        <v>5</v>
      </c>
      <c r="FS28" s="153"/>
      <c r="FT28" s="154"/>
      <c r="FU28" s="388"/>
      <c r="FW28" s="361"/>
      <c r="FX28" s="368"/>
      <c r="FY28" s="413"/>
      <c r="FZ28" s="21" t="s">
        <v>5</v>
      </c>
      <c r="GA28" s="153">
        <v>3.4</v>
      </c>
      <c r="GB28" s="154">
        <f t="shared" si="36"/>
        <v>17</v>
      </c>
      <c r="GC28" s="283"/>
      <c r="GE28" s="361"/>
      <c r="GF28" s="368"/>
      <c r="GG28" s="413"/>
      <c r="GH28" s="21" t="s">
        <v>5</v>
      </c>
      <c r="GI28" s="153">
        <v>2.7</v>
      </c>
      <c r="GJ28" s="25">
        <f t="shared" si="27"/>
        <v>13.5</v>
      </c>
      <c r="GK28" s="283"/>
      <c r="GM28" s="376"/>
      <c r="GN28" s="407"/>
      <c r="GO28" s="413"/>
      <c r="GP28" s="165" t="s">
        <v>5</v>
      </c>
      <c r="GQ28" s="153">
        <v>0.5</v>
      </c>
      <c r="GR28" s="25">
        <f t="shared" si="7"/>
        <v>62.5</v>
      </c>
      <c r="GS28" s="388"/>
      <c r="GU28" s="376"/>
      <c r="GV28" s="407"/>
      <c r="GW28" s="394"/>
      <c r="GX28" s="160" t="s">
        <v>5</v>
      </c>
      <c r="GY28" s="141"/>
      <c r="GZ28" s="142"/>
      <c r="HA28" s="390"/>
      <c r="HC28" s="361"/>
      <c r="HD28" s="368"/>
      <c r="HE28" s="413"/>
      <c r="HF28" s="165"/>
      <c r="HG28" s="153">
        <v>2</v>
      </c>
      <c r="HH28" s="154">
        <f t="shared" si="28"/>
        <v>10</v>
      </c>
      <c r="HI28" s="388"/>
      <c r="HK28" s="376"/>
      <c r="HL28" s="407"/>
      <c r="HM28" s="413"/>
      <c r="HN28" s="165" t="s">
        <v>5</v>
      </c>
      <c r="HO28" s="153"/>
      <c r="HP28" s="154">
        <f t="shared" si="9"/>
        <v>0</v>
      </c>
      <c r="HQ28" s="388"/>
      <c r="HS28" s="376"/>
      <c r="HT28" s="407"/>
      <c r="HU28" s="394"/>
      <c r="HV28" s="160" t="s">
        <v>5</v>
      </c>
      <c r="HW28" s="141"/>
      <c r="HX28" s="142">
        <f t="shared" si="10"/>
        <v>0</v>
      </c>
      <c r="HY28" s="390"/>
      <c r="IA28" s="361"/>
      <c r="IB28" s="368"/>
      <c r="IC28" s="413"/>
      <c r="ID28" s="165" t="s">
        <v>5</v>
      </c>
      <c r="IE28" s="153">
        <v>2.2999999999999998</v>
      </c>
      <c r="IF28" s="154">
        <f t="shared" si="29"/>
        <v>11.5</v>
      </c>
      <c r="IG28" s="388"/>
      <c r="II28" s="361"/>
      <c r="IJ28" s="368"/>
      <c r="IK28" s="413"/>
      <c r="IL28" s="165" t="s">
        <v>5</v>
      </c>
      <c r="IM28" s="153"/>
      <c r="IN28" s="154">
        <f t="shared" si="12"/>
        <v>0</v>
      </c>
      <c r="IO28" s="388"/>
    </row>
    <row r="29" spans="1:249" ht="15" customHeight="1" x14ac:dyDescent="0.25">
      <c r="A29" s="13"/>
      <c r="B29" s="361"/>
      <c r="C29" s="368"/>
      <c r="D29" s="413"/>
      <c r="E29" s="165" t="s">
        <v>6</v>
      </c>
      <c r="F29" s="16">
        <v>45</v>
      </c>
      <c r="G29" s="154">
        <f t="shared" si="13"/>
        <v>225</v>
      </c>
      <c r="H29" s="283"/>
      <c r="I29" s="125"/>
      <c r="J29" s="361"/>
      <c r="K29" s="368"/>
      <c r="L29" s="413"/>
      <c r="M29" s="21" t="s">
        <v>6</v>
      </c>
      <c r="N29" s="16">
        <v>104</v>
      </c>
      <c r="O29" s="25">
        <f t="shared" si="14"/>
        <v>520</v>
      </c>
      <c r="P29" s="283"/>
      <c r="R29" s="361"/>
      <c r="S29" s="368"/>
      <c r="T29" s="413"/>
      <c r="U29" s="21" t="s">
        <v>6</v>
      </c>
      <c r="V29" s="16">
        <v>12.5</v>
      </c>
      <c r="W29" s="154">
        <f t="shared" si="15"/>
        <v>62.5</v>
      </c>
      <c r="X29" s="388"/>
      <c r="Z29" s="361"/>
      <c r="AA29" s="368"/>
      <c r="AB29" s="413"/>
      <c r="AC29" s="165" t="s">
        <v>6</v>
      </c>
      <c r="AD29" s="151">
        <v>5.8</v>
      </c>
      <c r="AE29" s="154">
        <f t="shared" si="30"/>
        <v>29</v>
      </c>
      <c r="AF29" s="388"/>
      <c r="AH29" s="376"/>
      <c r="AI29" s="407"/>
      <c r="AJ29" s="413"/>
      <c r="AK29" s="21" t="s">
        <v>6</v>
      </c>
      <c r="AL29" s="16">
        <v>1.2</v>
      </c>
      <c r="AM29" s="25">
        <f>AL29*125</f>
        <v>150</v>
      </c>
      <c r="AN29" s="283"/>
      <c r="AP29" s="361"/>
      <c r="AQ29" s="368"/>
      <c r="AR29" s="413"/>
      <c r="AS29" s="21" t="s">
        <v>6</v>
      </c>
      <c r="AT29" s="16">
        <v>16</v>
      </c>
      <c r="AU29" s="25">
        <f t="shared" si="31"/>
        <v>80</v>
      </c>
      <c r="AV29" s="283"/>
      <c r="AX29" s="361"/>
      <c r="AY29" s="368"/>
      <c r="AZ29" s="413"/>
      <c r="BA29" s="165" t="s">
        <v>6</v>
      </c>
      <c r="BB29" s="151">
        <v>3</v>
      </c>
      <c r="BC29" s="154">
        <f>BB29*5</f>
        <v>15</v>
      </c>
      <c r="BD29" s="388"/>
      <c r="BF29" s="361"/>
      <c r="BG29" s="368"/>
      <c r="BH29" s="413"/>
      <c r="BI29" s="21" t="s">
        <v>6</v>
      </c>
      <c r="BJ29" s="16">
        <v>88</v>
      </c>
      <c r="BK29" s="25">
        <f t="shared" si="32"/>
        <v>440</v>
      </c>
      <c r="BL29" s="283"/>
      <c r="BN29" s="376"/>
      <c r="BO29" s="407"/>
      <c r="BP29" s="413"/>
      <c r="BQ29" s="165" t="s">
        <v>6</v>
      </c>
      <c r="BR29" s="151">
        <v>0.5</v>
      </c>
      <c r="BS29" s="154">
        <f t="shared" si="33"/>
        <v>62.5</v>
      </c>
      <c r="BT29" s="388"/>
      <c r="BV29" s="361"/>
      <c r="BW29" s="368"/>
      <c r="BX29" s="413"/>
      <c r="BY29" s="21" t="s">
        <v>6</v>
      </c>
      <c r="BZ29" s="83">
        <v>7.3</v>
      </c>
      <c r="CA29" s="126">
        <f t="shared" si="34"/>
        <v>36.5</v>
      </c>
      <c r="CB29" s="283"/>
      <c r="CD29" s="361"/>
      <c r="CE29" s="368"/>
      <c r="CF29" s="413"/>
      <c r="CG29" s="21" t="s">
        <v>6</v>
      </c>
      <c r="CH29" s="16">
        <v>11.2</v>
      </c>
      <c r="CI29" s="25">
        <f>CH29*5</f>
        <v>56</v>
      </c>
      <c r="CJ29" s="283"/>
      <c r="CL29" s="361"/>
      <c r="CM29" s="368"/>
      <c r="CN29" s="413"/>
      <c r="CO29" s="165" t="s">
        <v>6</v>
      </c>
      <c r="CP29" s="151">
        <v>11.4</v>
      </c>
      <c r="CQ29" s="154">
        <f t="shared" si="35"/>
        <v>57</v>
      </c>
      <c r="CR29" s="388"/>
      <c r="CT29" s="376"/>
      <c r="CU29" s="407"/>
      <c r="CV29" s="413"/>
      <c r="CW29" s="165" t="s">
        <v>6</v>
      </c>
      <c r="CX29" s="151"/>
      <c r="CY29" s="154"/>
      <c r="CZ29" s="388"/>
      <c r="DB29" s="361"/>
      <c r="DC29" s="368"/>
      <c r="DD29" s="413"/>
      <c r="DE29" s="21" t="s">
        <v>6</v>
      </c>
      <c r="DF29" s="16">
        <v>25</v>
      </c>
      <c r="DG29" s="25">
        <f t="shared" si="0"/>
        <v>125</v>
      </c>
      <c r="DH29" s="283"/>
      <c r="DJ29" s="361"/>
      <c r="DK29" s="368"/>
      <c r="DL29" s="413"/>
      <c r="DM29" s="21" t="s">
        <v>6</v>
      </c>
      <c r="DN29" s="16">
        <v>12.4</v>
      </c>
      <c r="DO29" s="25">
        <f t="shared" si="23"/>
        <v>62</v>
      </c>
      <c r="DP29" s="283"/>
      <c r="DR29" s="361"/>
      <c r="DS29" s="368"/>
      <c r="DT29" s="413"/>
      <c r="DU29" s="21" t="s">
        <v>6</v>
      </c>
      <c r="DV29" s="16">
        <v>6.3</v>
      </c>
      <c r="DW29" s="25">
        <f t="shared" si="24"/>
        <v>31.5</v>
      </c>
      <c r="DX29" s="283"/>
      <c r="EA29" s="361"/>
      <c r="EB29" s="368"/>
      <c r="EC29" s="413"/>
      <c r="ED29" s="21" t="s">
        <v>6</v>
      </c>
      <c r="EE29" s="16">
        <v>121</v>
      </c>
      <c r="EF29" s="25">
        <f t="shared" si="3"/>
        <v>605</v>
      </c>
      <c r="EG29" s="283"/>
      <c r="EI29" s="361"/>
      <c r="EJ29" s="368"/>
      <c r="EK29" s="413"/>
      <c r="EL29" s="21" t="s">
        <v>6</v>
      </c>
      <c r="EM29" s="151">
        <v>22</v>
      </c>
      <c r="EN29" s="25">
        <f t="shared" si="25"/>
        <v>110</v>
      </c>
      <c r="EO29" s="283"/>
      <c r="EQ29" s="361"/>
      <c r="ER29" s="368"/>
      <c r="ES29" s="413"/>
      <c r="ET29" s="21" t="s">
        <v>6</v>
      </c>
      <c r="EU29" s="151">
        <v>9.1999999999999993</v>
      </c>
      <c r="EV29" s="25">
        <f>EU29*5</f>
        <v>46</v>
      </c>
      <c r="EW29" s="283"/>
      <c r="EY29" s="361"/>
      <c r="EZ29" s="368"/>
      <c r="FA29" s="413"/>
      <c r="FB29" s="21" t="s">
        <v>6</v>
      </c>
      <c r="FC29" s="151">
        <v>7.8</v>
      </c>
      <c r="FD29" s="25">
        <f>FC29*5</f>
        <v>39</v>
      </c>
      <c r="FE29" s="283"/>
      <c r="FG29" s="361"/>
      <c r="FH29" s="368"/>
      <c r="FI29" s="413"/>
      <c r="FJ29" s="21" t="s">
        <v>6</v>
      </c>
      <c r="FK29" s="151"/>
      <c r="FL29" s="154"/>
      <c r="FM29" s="388"/>
      <c r="FO29" s="376"/>
      <c r="FP29" s="407"/>
      <c r="FQ29" s="413"/>
      <c r="FR29" s="21" t="s">
        <v>6</v>
      </c>
      <c r="FS29" s="151">
        <v>2.2999999999999998</v>
      </c>
      <c r="FT29" s="154">
        <f>SUM(FS29)*125</f>
        <v>287.5</v>
      </c>
      <c r="FU29" s="388"/>
      <c r="FW29" s="361"/>
      <c r="FX29" s="368"/>
      <c r="FY29" s="413"/>
      <c r="FZ29" s="21" t="s">
        <v>6</v>
      </c>
      <c r="GA29" s="151">
        <v>3.4</v>
      </c>
      <c r="GB29" s="154">
        <f t="shared" si="36"/>
        <v>17</v>
      </c>
      <c r="GC29" s="283"/>
      <c r="GE29" s="361"/>
      <c r="GF29" s="368"/>
      <c r="GG29" s="413"/>
      <c r="GH29" s="21" t="s">
        <v>6</v>
      </c>
      <c r="GI29" s="151">
        <v>2.7</v>
      </c>
      <c r="GJ29" s="25">
        <f t="shared" si="27"/>
        <v>13.5</v>
      </c>
      <c r="GK29" s="283"/>
      <c r="GM29" s="376"/>
      <c r="GN29" s="407"/>
      <c r="GO29" s="413"/>
      <c r="GP29" s="165" t="s">
        <v>6</v>
      </c>
      <c r="GQ29" s="151">
        <v>0.5</v>
      </c>
      <c r="GR29" s="25">
        <f t="shared" si="7"/>
        <v>62.5</v>
      </c>
      <c r="GS29" s="388"/>
      <c r="GU29" s="376"/>
      <c r="GV29" s="407"/>
      <c r="GW29" s="394"/>
      <c r="GX29" s="160" t="s">
        <v>6</v>
      </c>
      <c r="GY29" s="139"/>
      <c r="GZ29" s="142"/>
      <c r="HA29" s="390"/>
      <c r="HC29" s="361"/>
      <c r="HD29" s="368"/>
      <c r="HE29" s="413"/>
      <c r="HF29" s="165"/>
      <c r="HG29" s="151">
        <v>2</v>
      </c>
      <c r="HH29" s="154">
        <f t="shared" si="28"/>
        <v>10</v>
      </c>
      <c r="HI29" s="388"/>
      <c r="HK29" s="376"/>
      <c r="HL29" s="407"/>
      <c r="HM29" s="413"/>
      <c r="HN29" s="165" t="s">
        <v>6</v>
      </c>
      <c r="HO29" s="151">
        <v>2</v>
      </c>
      <c r="HP29" s="154">
        <f t="shared" si="9"/>
        <v>250</v>
      </c>
      <c r="HQ29" s="388"/>
      <c r="HS29" s="376"/>
      <c r="HT29" s="407"/>
      <c r="HU29" s="394"/>
      <c r="HV29" s="160" t="s">
        <v>6</v>
      </c>
      <c r="HW29" s="139"/>
      <c r="HX29" s="142">
        <f t="shared" si="10"/>
        <v>0</v>
      </c>
      <c r="HY29" s="390"/>
      <c r="IA29" s="361"/>
      <c r="IB29" s="368"/>
      <c r="IC29" s="413"/>
      <c r="ID29" s="165" t="s">
        <v>6</v>
      </c>
      <c r="IE29" s="151"/>
      <c r="IF29" s="154">
        <f t="shared" si="29"/>
        <v>0</v>
      </c>
      <c r="IG29" s="388"/>
      <c r="II29" s="361"/>
      <c r="IJ29" s="368"/>
      <c r="IK29" s="413"/>
      <c r="IL29" s="165" t="s">
        <v>6</v>
      </c>
      <c r="IM29" s="151"/>
      <c r="IN29" s="154">
        <f t="shared" si="12"/>
        <v>0</v>
      </c>
      <c r="IO29" s="388"/>
    </row>
    <row r="30" spans="1:249" ht="15" customHeight="1" x14ac:dyDescent="0.25">
      <c r="A30" s="13"/>
      <c r="B30" s="361"/>
      <c r="C30" s="368"/>
      <c r="D30" s="413"/>
      <c r="E30" s="165" t="s">
        <v>5</v>
      </c>
      <c r="F30" s="83">
        <v>45</v>
      </c>
      <c r="G30" s="166">
        <f t="shared" si="13"/>
        <v>225</v>
      </c>
      <c r="H30" s="283"/>
      <c r="I30" s="125"/>
      <c r="J30" s="361"/>
      <c r="K30" s="368"/>
      <c r="L30" s="413"/>
      <c r="M30" s="21" t="s">
        <v>5</v>
      </c>
      <c r="N30" s="83">
        <v>104</v>
      </c>
      <c r="O30" s="25">
        <f t="shared" si="14"/>
        <v>520</v>
      </c>
      <c r="P30" s="283"/>
      <c r="R30" s="361"/>
      <c r="S30" s="368"/>
      <c r="T30" s="413"/>
      <c r="U30" s="21" t="s">
        <v>5</v>
      </c>
      <c r="V30" s="83">
        <v>12.5</v>
      </c>
      <c r="W30" s="166">
        <f t="shared" si="15"/>
        <v>62.5</v>
      </c>
      <c r="X30" s="388"/>
      <c r="Z30" s="361"/>
      <c r="AA30" s="368"/>
      <c r="AB30" s="413"/>
      <c r="AC30" s="165" t="s">
        <v>5</v>
      </c>
      <c r="AD30" s="153">
        <v>5.8</v>
      </c>
      <c r="AE30" s="154">
        <f t="shared" si="30"/>
        <v>29</v>
      </c>
      <c r="AF30" s="388"/>
      <c r="AH30" s="376"/>
      <c r="AI30" s="407"/>
      <c r="AJ30" s="413"/>
      <c r="AK30" s="21" t="s">
        <v>5</v>
      </c>
      <c r="AL30" s="83">
        <v>1.2</v>
      </c>
      <c r="AM30" s="25">
        <f>AL30*125</f>
        <v>150</v>
      </c>
      <c r="AN30" s="283"/>
      <c r="AP30" s="361"/>
      <c r="AQ30" s="368"/>
      <c r="AR30" s="413"/>
      <c r="AS30" s="21" t="s">
        <v>5</v>
      </c>
      <c r="AT30" s="83">
        <v>16</v>
      </c>
      <c r="AU30" s="25">
        <f t="shared" si="31"/>
        <v>80</v>
      </c>
      <c r="AV30" s="283"/>
      <c r="AX30" s="361"/>
      <c r="AY30" s="368"/>
      <c r="AZ30" s="413"/>
      <c r="BA30" s="165" t="s">
        <v>5</v>
      </c>
      <c r="BB30" s="153">
        <v>3</v>
      </c>
      <c r="BC30" s="154">
        <f>BB30*5</f>
        <v>15</v>
      </c>
      <c r="BD30" s="388"/>
      <c r="BF30" s="361"/>
      <c r="BG30" s="368"/>
      <c r="BH30" s="413"/>
      <c r="BI30" s="21" t="s">
        <v>5</v>
      </c>
      <c r="BJ30" s="83">
        <v>88</v>
      </c>
      <c r="BK30" s="25">
        <f t="shared" si="32"/>
        <v>440</v>
      </c>
      <c r="BL30" s="283"/>
      <c r="BN30" s="376"/>
      <c r="BO30" s="407"/>
      <c r="BP30" s="413"/>
      <c r="BQ30" s="165" t="s">
        <v>5</v>
      </c>
      <c r="BR30" s="153">
        <v>0.5</v>
      </c>
      <c r="BS30" s="154">
        <f t="shared" si="33"/>
        <v>62.5</v>
      </c>
      <c r="BT30" s="388"/>
      <c r="BV30" s="361"/>
      <c r="BW30" s="368"/>
      <c r="BX30" s="413"/>
      <c r="BY30" s="21" t="s">
        <v>5</v>
      </c>
      <c r="BZ30" s="127">
        <v>7.3</v>
      </c>
      <c r="CA30" s="19">
        <f t="shared" si="34"/>
        <v>36.5</v>
      </c>
      <c r="CB30" s="283"/>
      <c r="CD30" s="361"/>
      <c r="CE30" s="368"/>
      <c r="CF30" s="413"/>
      <c r="CG30" s="21" t="s">
        <v>5</v>
      </c>
      <c r="CH30" s="83">
        <v>11.2</v>
      </c>
      <c r="CI30" s="25">
        <f>CH30*5</f>
        <v>56</v>
      </c>
      <c r="CJ30" s="283"/>
      <c r="CL30" s="361"/>
      <c r="CM30" s="368"/>
      <c r="CN30" s="413"/>
      <c r="CO30" s="165" t="s">
        <v>5</v>
      </c>
      <c r="CP30" s="153">
        <v>11.4</v>
      </c>
      <c r="CQ30" s="154">
        <f t="shared" si="35"/>
        <v>57</v>
      </c>
      <c r="CR30" s="388"/>
      <c r="CT30" s="376"/>
      <c r="CU30" s="407"/>
      <c r="CV30" s="413"/>
      <c r="CW30" s="165" t="s">
        <v>5</v>
      </c>
      <c r="CX30" s="153"/>
      <c r="CY30" s="154"/>
      <c r="CZ30" s="388"/>
      <c r="DB30" s="361"/>
      <c r="DC30" s="368"/>
      <c r="DD30" s="413"/>
      <c r="DE30" s="21" t="s">
        <v>5</v>
      </c>
      <c r="DF30" s="83">
        <v>25</v>
      </c>
      <c r="DG30" s="25">
        <f t="shared" si="0"/>
        <v>125</v>
      </c>
      <c r="DH30" s="283"/>
      <c r="DJ30" s="361"/>
      <c r="DK30" s="368"/>
      <c r="DL30" s="413"/>
      <c r="DM30" s="21" t="s">
        <v>5</v>
      </c>
      <c r="DN30" s="83">
        <v>12.4</v>
      </c>
      <c r="DO30" s="25">
        <f t="shared" si="23"/>
        <v>62</v>
      </c>
      <c r="DP30" s="283"/>
      <c r="DR30" s="361"/>
      <c r="DS30" s="368"/>
      <c r="DT30" s="413"/>
      <c r="DU30" s="21" t="s">
        <v>5</v>
      </c>
      <c r="DV30" s="83">
        <v>6.3</v>
      </c>
      <c r="DW30" s="25">
        <f t="shared" si="24"/>
        <v>31.5</v>
      </c>
      <c r="DX30" s="283"/>
      <c r="EA30" s="361"/>
      <c r="EB30" s="368"/>
      <c r="EC30" s="413"/>
      <c r="ED30" s="21" t="s">
        <v>5</v>
      </c>
      <c r="EE30" s="83">
        <v>121</v>
      </c>
      <c r="EF30" s="25">
        <f t="shared" si="3"/>
        <v>605</v>
      </c>
      <c r="EG30" s="283"/>
      <c r="EI30" s="361"/>
      <c r="EJ30" s="368"/>
      <c r="EK30" s="413"/>
      <c r="EL30" s="21" t="s">
        <v>5</v>
      </c>
      <c r="EM30" s="153">
        <v>22</v>
      </c>
      <c r="EN30" s="25">
        <f t="shared" si="25"/>
        <v>110</v>
      </c>
      <c r="EO30" s="283"/>
      <c r="EQ30" s="361"/>
      <c r="ER30" s="368"/>
      <c r="ES30" s="413"/>
      <c r="ET30" s="21" t="s">
        <v>5</v>
      </c>
      <c r="EU30" s="153">
        <v>9.1999999999999993</v>
      </c>
      <c r="EV30" s="25">
        <f>EU30*5</f>
        <v>46</v>
      </c>
      <c r="EW30" s="283"/>
      <c r="EY30" s="361"/>
      <c r="EZ30" s="368"/>
      <c r="FA30" s="413"/>
      <c r="FB30" s="21" t="s">
        <v>5</v>
      </c>
      <c r="FC30" s="153">
        <v>7.8</v>
      </c>
      <c r="FD30" s="25">
        <f>FC30*5</f>
        <v>39</v>
      </c>
      <c r="FE30" s="283"/>
      <c r="FG30" s="361"/>
      <c r="FH30" s="368"/>
      <c r="FI30" s="413"/>
      <c r="FJ30" s="21" t="s">
        <v>5</v>
      </c>
      <c r="FK30" s="153">
        <v>1.8</v>
      </c>
      <c r="FL30" s="154">
        <f t="shared" si="26"/>
        <v>9</v>
      </c>
      <c r="FM30" s="388"/>
      <c r="FO30" s="376"/>
      <c r="FP30" s="407"/>
      <c r="FQ30" s="413"/>
      <c r="FR30" s="21" t="s">
        <v>5</v>
      </c>
      <c r="FS30" s="153"/>
      <c r="FT30" s="154"/>
      <c r="FU30" s="388"/>
      <c r="FW30" s="361"/>
      <c r="FX30" s="368"/>
      <c r="FY30" s="413"/>
      <c r="FZ30" s="21" t="s">
        <v>5</v>
      </c>
      <c r="GA30" s="153">
        <v>3.4</v>
      </c>
      <c r="GB30" s="154">
        <f t="shared" si="36"/>
        <v>17</v>
      </c>
      <c r="GC30" s="283"/>
      <c r="GE30" s="361"/>
      <c r="GF30" s="368"/>
      <c r="GG30" s="413"/>
      <c r="GH30" s="21" t="s">
        <v>5</v>
      </c>
      <c r="GI30" s="153">
        <v>2.7</v>
      </c>
      <c r="GJ30" s="25">
        <f t="shared" si="27"/>
        <v>13.5</v>
      </c>
      <c r="GK30" s="283"/>
      <c r="GM30" s="376"/>
      <c r="GN30" s="407"/>
      <c r="GO30" s="413"/>
      <c r="GP30" s="165" t="s">
        <v>5</v>
      </c>
      <c r="GQ30" s="153">
        <v>0.5</v>
      </c>
      <c r="GR30" s="25">
        <f t="shared" si="7"/>
        <v>62.5</v>
      </c>
      <c r="GS30" s="388"/>
      <c r="GU30" s="376"/>
      <c r="GV30" s="407"/>
      <c r="GW30" s="394"/>
      <c r="GX30" s="160" t="s">
        <v>5</v>
      </c>
      <c r="GY30" s="141"/>
      <c r="GZ30" s="142"/>
      <c r="HA30" s="390"/>
      <c r="HC30" s="361"/>
      <c r="HD30" s="368"/>
      <c r="HE30" s="413"/>
      <c r="HF30" s="165"/>
      <c r="HG30" s="153">
        <v>2</v>
      </c>
      <c r="HH30" s="154">
        <f t="shared" si="28"/>
        <v>10</v>
      </c>
      <c r="HI30" s="388"/>
      <c r="HK30" s="376"/>
      <c r="HL30" s="407"/>
      <c r="HM30" s="413"/>
      <c r="HN30" s="165" t="s">
        <v>5</v>
      </c>
      <c r="HO30" s="153">
        <v>2</v>
      </c>
      <c r="HP30" s="154">
        <f t="shared" si="9"/>
        <v>250</v>
      </c>
      <c r="HQ30" s="388"/>
      <c r="HS30" s="376"/>
      <c r="HT30" s="407"/>
      <c r="HU30" s="394"/>
      <c r="HV30" s="160" t="s">
        <v>5</v>
      </c>
      <c r="HW30" s="141"/>
      <c r="HX30" s="142">
        <f t="shared" si="10"/>
        <v>0</v>
      </c>
      <c r="HY30" s="390"/>
      <c r="IA30" s="361"/>
      <c r="IB30" s="368"/>
      <c r="IC30" s="413"/>
      <c r="ID30" s="165" t="s">
        <v>5</v>
      </c>
      <c r="IE30" s="153"/>
      <c r="IF30" s="154">
        <f t="shared" si="29"/>
        <v>0</v>
      </c>
      <c r="IG30" s="388"/>
      <c r="II30" s="361"/>
      <c r="IJ30" s="368"/>
      <c r="IK30" s="413"/>
      <c r="IL30" s="165" t="s">
        <v>5</v>
      </c>
      <c r="IM30" s="153">
        <v>2</v>
      </c>
      <c r="IN30" s="154">
        <f t="shared" si="12"/>
        <v>10</v>
      </c>
      <c r="IO30" s="388"/>
    </row>
    <row r="31" spans="1:249" ht="15" customHeight="1" x14ac:dyDescent="0.25">
      <c r="A31" s="13"/>
      <c r="B31" s="361"/>
      <c r="C31" s="368"/>
      <c r="D31" s="413"/>
      <c r="E31" s="165" t="s">
        <v>7</v>
      </c>
      <c r="F31" s="16">
        <v>45</v>
      </c>
      <c r="G31" s="166">
        <f t="shared" si="13"/>
        <v>225</v>
      </c>
      <c r="H31" s="283"/>
      <c r="I31" s="125"/>
      <c r="J31" s="361"/>
      <c r="K31" s="368"/>
      <c r="L31" s="413"/>
      <c r="M31" s="21" t="s">
        <v>7</v>
      </c>
      <c r="N31" s="16">
        <v>104</v>
      </c>
      <c r="O31" s="25">
        <f t="shared" si="14"/>
        <v>520</v>
      </c>
      <c r="P31" s="283"/>
      <c r="R31" s="361"/>
      <c r="S31" s="368"/>
      <c r="T31" s="413"/>
      <c r="U31" s="21" t="s">
        <v>7</v>
      </c>
      <c r="V31" s="16">
        <v>12.5</v>
      </c>
      <c r="W31" s="166">
        <f t="shared" si="15"/>
        <v>62.5</v>
      </c>
      <c r="X31" s="388"/>
      <c r="Z31" s="361"/>
      <c r="AA31" s="368"/>
      <c r="AB31" s="413"/>
      <c r="AC31" s="165" t="s">
        <v>7</v>
      </c>
      <c r="AD31" s="151">
        <v>5.8</v>
      </c>
      <c r="AE31" s="154">
        <f t="shared" si="30"/>
        <v>29</v>
      </c>
      <c r="AF31" s="388"/>
      <c r="AH31" s="376"/>
      <c r="AI31" s="407"/>
      <c r="AJ31" s="413"/>
      <c r="AK31" s="21" t="s">
        <v>7</v>
      </c>
      <c r="AL31" s="16">
        <v>1.2</v>
      </c>
      <c r="AM31" s="25">
        <f>AL31*125</f>
        <v>150</v>
      </c>
      <c r="AN31" s="283"/>
      <c r="AP31" s="361"/>
      <c r="AQ31" s="368"/>
      <c r="AR31" s="413"/>
      <c r="AS31" s="21" t="s">
        <v>7</v>
      </c>
      <c r="AT31" s="16">
        <v>16</v>
      </c>
      <c r="AU31" s="25">
        <f t="shared" si="31"/>
        <v>80</v>
      </c>
      <c r="AV31" s="283"/>
      <c r="AX31" s="361"/>
      <c r="AY31" s="368"/>
      <c r="AZ31" s="413"/>
      <c r="BA31" s="165" t="s">
        <v>7</v>
      </c>
      <c r="BB31" s="151"/>
      <c r="BC31" s="154"/>
      <c r="BD31" s="388"/>
      <c r="BF31" s="361"/>
      <c r="BG31" s="368"/>
      <c r="BH31" s="413"/>
      <c r="BI31" s="21" t="s">
        <v>7</v>
      </c>
      <c r="BJ31" s="16">
        <v>88</v>
      </c>
      <c r="BK31" s="25">
        <f t="shared" si="32"/>
        <v>440</v>
      </c>
      <c r="BL31" s="283"/>
      <c r="BN31" s="376"/>
      <c r="BO31" s="407"/>
      <c r="BP31" s="413"/>
      <c r="BQ31" s="165" t="s">
        <v>7</v>
      </c>
      <c r="BR31" s="151">
        <v>0.5</v>
      </c>
      <c r="BS31" s="154">
        <f t="shared" si="33"/>
        <v>62.5</v>
      </c>
      <c r="BT31" s="388"/>
      <c r="BV31" s="361"/>
      <c r="BW31" s="368"/>
      <c r="BX31" s="413"/>
      <c r="BY31" s="21" t="s">
        <v>7</v>
      </c>
      <c r="BZ31" s="16">
        <v>7.3</v>
      </c>
      <c r="CA31" s="25">
        <f t="shared" si="34"/>
        <v>36.5</v>
      </c>
      <c r="CB31" s="283"/>
      <c r="CD31" s="361"/>
      <c r="CE31" s="368"/>
      <c r="CF31" s="413"/>
      <c r="CG31" s="21" t="s">
        <v>7</v>
      </c>
      <c r="CH31" s="16">
        <v>11.2</v>
      </c>
      <c r="CI31" s="25">
        <f>CH31*5</f>
        <v>56</v>
      </c>
      <c r="CJ31" s="283"/>
      <c r="CL31" s="361"/>
      <c r="CM31" s="368"/>
      <c r="CN31" s="413"/>
      <c r="CO31" s="165" t="s">
        <v>7</v>
      </c>
      <c r="CP31" s="151">
        <v>11.4</v>
      </c>
      <c r="CQ31" s="154">
        <f t="shared" si="35"/>
        <v>57</v>
      </c>
      <c r="CR31" s="388"/>
      <c r="CT31" s="376"/>
      <c r="CU31" s="407"/>
      <c r="CV31" s="413"/>
      <c r="CW31" s="165" t="s">
        <v>7</v>
      </c>
      <c r="CX31" s="151"/>
      <c r="CY31" s="154"/>
      <c r="CZ31" s="388"/>
      <c r="DB31" s="361"/>
      <c r="DC31" s="368"/>
      <c r="DD31" s="413"/>
      <c r="DE31" s="21" t="s">
        <v>7</v>
      </c>
      <c r="DF31" s="16">
        <v>25</v>
      </c>
      <c r="DG31" s="25">
        <f t="shared" si="0"/>
        <v>125</v>
      </c>
      <c r="DH31" s="283"/>
      <c r="DJ31" s="361"/>
      <c r="DK31" s="368"/>
      <c r="DL31" s="413"/>
      <c r="DM31" s="21" t="s">
        <v>7</v>
      </c>
      <c r="DN31" s="16">
        <v>12.4</v>
      </c>
      <c r="DO31" s="25">
        <f t="shared" si="23"/>
        <v>62</v>
      </c>
      <c r="DP31" s="283"/>
      <c r="DR31" s="361"/>
      <c r="DS31" s="368"/>
      <c r="DT31" s="413"/>
      <c r="DU31" s="21" t="s">
        <v>7</v>
      </c>
      <c r="DV31" s="16">
        <v>6.3</v>
      </c>
      <c r="DW31" s="25">
        <f t="shared" si="24"/>
        <v>31.5</v>
      </c>
      <c r="DX31" s="283"/>
      <c r="EA31" s="361"/>
      <c r="EB31" s="368"/>
      <c r="EC31" s="413"/>
      <c r="ED31" s="21" t="s">
        <v>7</v>
      </c>
      <c r="EE31" s="16">
        <v>121</v>
      </c>
      <c r="EF31" s="25">
        <f t="shared" si="3"/>
        <v>605</v>
      </c>
      <c r="EG31" s="283"/>
      <c r="EI31" s="361"/>
      <c r="EJ31" s="368"/>
      <c r="EK31" s="413"/>
      <c r="EL31" s="21" t="s">
        <v>7</v>
      </c>
      <c r="EM31" s="151">
        <v>22</v>
      </c>
      <c r="EN31" s="25">
        <f t="shared" si="25"/>
        <v>110</v>
      </c>
      <c r="EO31" s="283"/>
      <c r="EQ31" s="361"/>
      <c r="ER31" s="368"/>
      <c r="ES31" s="413"/>
      <c r="ET31" s="21" t="s">
        <v>7</v>
      </c>
      <c r="EU31" s="153">
        <v>9.1999999999999993</v>
      </c>
      <c r="EV31" s="25">
        <f>EU31*5</f>
        <v>46</v>
      </c>
      <c r="EW31" s="283"/>
      <c r="EY31" s="361"/>
      <c r="EZ31" s="368"/>
      <c r="FA31" s="413"/>
      <c r="FB31" s="21" t="s">
        <v>7</v>
      </c>
      <c r="FC31" s="151">
        <v>7.8</v>
      </c>
      <c r="FD31" s="25">
        <f>FC31*5</f>
        <v>39</v>
      </c>
      <c r="FE31" s="283"/>
      <c r="FG31" s="361"/>
      <c r="FH31" s="368"/>
      <c r="FI31" s="413"/>
      <c r="FJ31" s="21" t="s">
        <v>7</v>
      </c>
      <c r="FK31" s="151"/>
      <c r="FL31" s="154"/>
      <c r="FM31" s="388"/>
      <c r="FO31" s="376"/>
      <c r="FP31" s="407"/>
      <c r="FQ31" s="413"/>
      <c r="FR31" s="21" t="s">
        <v>7</v>
      </c>
      <c r="FS31" s="151"/>
      <c r="FT31" s="154"/>
      <c r="FU31" s="388"/>
      <c r="FW31" s="361"/>
      <c r="FX31" s="368"/>
      <c r="FY31" s="413"/>
      <c r="FZ31" s="21" t="s">
        <v>7</v>
      </c>
      <c r="GA31" s="151">
        <v>3.4</v>
      </c>
      <c r="GB31" s="154">
        <f t="shared" si="36"/>
        <v>17</v>
      </c>
      <c r="GC31" s="283"/>
      <c r="GE31" s="361"/>
      <c r="GF31" s="368"/>
      <c r="GG31" s="413"/>
      <c r="GH31" s="21" t="s">
        <v>7</v>
      </c>
      <c r="GI31" s="151">
        <v>2.7</v>
      </c>
      <c r="GJ31" s="25">
        <f t="shared" si="27"/>
        <v>13.5</v>
      </c>
      <c r="GK31" s="283"/>
      <c r="GM31" s="376"/>
      <c r="GN31" s="407"/>
      <c r="GO31" s="413"/>
      <c r="GP31" s="165" t="s">
        <v>7</v>
      </c>
      <c r="GQ31" s="151">
        <v>0.5</v>
      </c>
      <c r="GR31" s="25">
        <f t="shared" si="7"/>
        <v>62.5</v>
      </c>
      <c r="GS31" s="388"/>
      <c r="GU31" s="376"/>
      <c r="GV31" s="407"/>
      <c r="GW31" s="394"/>
      <c r="GX31" s="160" t="s">
        <v>7</v>
      </c>
      <c r="GY31" s="139"/>
      <c r="GZ31" s="142"/>
      <c r="HA31" s="390"/>
      <c r="HC31" s="361"/>
      <c r="HD31" s="368"/>
      <c r="HE31" s="413"/>
      <c r="HF31" s="165"/>
      <c r="HG31" s="151">
        <v>2</v>
      </c>
      <c r="HH31" s="154">
        <f t="shared" si="28"/>
        <v>10</v>
      </c>
      <c r="HI31" s="388"/>
      <c r="HK31" s="376"/>
      <c r="HL31" s="407"/>
      <c r="HM31" s="413"/>
      <c r="HN31" s="165" t="s">
        <v>7</v>
      </c>
      <c r="HO31" s="151"/>
      <c r="HP31" s="154">
        <f t="shared" si="9"/>
        <v>0</v>
      </c>
      <c r="HQ31" s="388"/>
      <c r="HS31" s="376"/>
      <c r="HT31" s="407"/>
      <c r="HU31" s="394"/>
      <c r="HV31" s="160" t="s">
        <v>7</v>
      </c>
      <c r="HW31" s="139"/>
      <c r="HX31" s="142">
        <f t="shared" si="10"/>
        <v>0</v>
      </c>
      <c r="HY31" s="390"/>
      <c r="IA31" s="361"/>
      <c r="IB31" s="368"/>
      <c r="IC31" s="413"/>
      <c r="ID31" s="165" t="s">
        <v>7</v>
      </c>
      <c r="IE31" s="151"/>
      <c r="IF31" s="154">
        <f t="shared" si="29"/>
        <v>0</v>
      </c>
      <c r="IG31" s="388"/>
      <c r="II31" s="361"/>
      <c r="IJ31" s="368"/>
      <c r="IK31" s="413"/>
      <c r="IL31" s="165" t="s">
        <v>7</v>
      </c>
      <c r="IM31" s="151"/>
      <c r="IN31" s="154">
        <f t="shared" si="12"/>
        <v>0</v>
      </c>
      <c r="IO31" s="388"/>
    </row>
    <row r="32" spans="1:249" ht="15" customHeight="1" x14ac:dyDescent="0.25">
      <c r="A32" s="13"/>
      <c r="B32" s="361"/>
      <c r="C32" s="368"/>
      <c r="D32" s="413"/>
      <c r="E32" s="168" t="s">
        <v>8</v>
      </c>
      <c r="F32" s="22">
        <v>45</v>
      </c>
      <c r="G32" s="154">
        <f t="shared" si="13"/>
        <v>225</v>
      </c>
      <c r="H32" s="283"/>
      <c r="I32" s="125"/>
      <c r="J32" s="361"/>
      <c r="K32" s="368"/>
      <c r="L32" s="413"/>
      <c r="M32" s="27" t="s">
        <v>8</v>
      </c>
      <c r="N32" s="22">
        <v>104</v>
      </c>
      <c r="O32" s="25">
        <f t="shared" si="14"/>
        <v>520</v>
      </c>
      <c r="P32" s="283"/>
      <c r="R32" s="361"/>
      <c r="S32" s="368"/>
      <c r="T32" s="413"/>
      <c r="U32" s="27" t="s">
        <v>8</v>
      </c>
      <c r="V32" s="22">
        <v>12.5</v>
      </c>
      <c r="W32" s="154">
        <f t="shared" si="15"/>
        <v>62.5</v>
      </c>
      <c r="X32" s="388"/>
      <c r="Z32" s="361"/>
      <c r="AA32" s="368"/>
      <c r="AB32" s="413"/>
      <c r="AC32" s="168" t="s">
        <v>8</v>
      </c>
      <c r="AD32" s="156">
        <v>5.8</v>
      </c>
      <c r="AE32" s="154">
        <f t="shared" si="30"/>
        <v>29</v>
      </c>
      <c r="AF32" s="388"/>
      <c r="AH32" s="376"/>
      <c r="AI32" s="407"/>
      <c r="AJ32" s="413"/>
      <c r="AK32" s="27" t="s">
        <v>8</v>
      </c>
      <c r="AL32" s="22"/>
      <c r="AM32" s="25"/>
      <c r="AN32" s="283"/>
      <c r="AP32" s="361"/>
      <c r="AQ32" s="368"/>
      <c r="AR32" s="413"/>
      <c r="AS32" s="27" t="s">
        <v>8</v>
      </c>
      <c r="AT32" s="22">
        <v>16</v>
      </c>
      <c r="AU32" s="25">
        <f t="shared" si="31"/>
        <v>80</v>
      </c>
      <c r="AV32" s="283"/>
      <c r="AX32" s="361"/>
      <c r="AY32" s="368"/>
      <c r="AZ32" s="413"/>
      <c r="BA32" s="168" t="s">
        <v>8</v>
      </c>
      <c r="BB32" s="156"/>
      <c r="BC32" s="154"/>
      <c r="BD32" s="388"/>
      <c r="BF32" s="361"/>
      <c r="BG32" s="368"/>
      <c r="BH32" s="413"/>
      <c r="BI32" s="27" t="s">
        <v>8</v>
      </c>
      <c r="BJ32" s="22">
        <v>88</v>
      </c>
      <c r="BK32" s="25">
        <f t="shared" si="32"/>
        <v>440</v>
      </c>
      <c r="BL32" s="283"/>
      <c r="BN32" s="376"/>
      <c r="BO32" s="407"/>
      <c r="BP32" s="413"/>
      <c r="BQ32" s="168" t="s">
        <v>8</v>
      </c>
      <c r="BR32" s="156">
        <v>0.5</v>
      </c>
      <c r="BS32" s="154">
        <f t="shared" si="33"/>
        <v>62.5</v>
      </c>
      <c r="BT32" s="388"/>
      <c r="BV32" s="361"/>
      <c r="BW32" s="368"/>
      <c r="BX32" s="413"/>
      <c r="BY32" s="27" t="s">
        <v>8</v>
      </c>
      <c r="BZ32" s="22"/>
      <c r="CA32" s="25"/>
      <c r="CB32" s="283"/>
      <c r="CD32" s="361"/>
      <c r="CE32" s="368"/>
      <c r="CF32" s="413"/>
      <c r="CG32" s="27" t="s">
        <v>8</v>
      </c>
      <c r="CH32" s="22"/>
      <c r="CI32" s="25"/>
      <c r="CJ32" s="283"/>
      <c r="CL32" s="361"/>
      <c r="CM32" s="368"/>
      <c r="CN32" s="413"/>
      <c r="CO32" s="168" t="s">
        <v>8</v>
      </c>
      <c r="CP32" s="156"/>
      <c r="CQ32" s="154"/>
      <c r="CR32" s="388"/>
      <c r="CT32" s="376"/>
      <c r="CU32" s="407"/>
      <c r="CV32" s="413"/>
      <c r="CW32" s="168" t="s">
        <v>8</v>
      </c>
      <c r="CX32" s="156"/>
      <c r="CY32" s="154"/>
      <c r="CZ32" s="388"/>
      <c r="DB32" s="361"/>
      <c r="DC32" s="368"/>
      <c r="DD32" s="413"/>
      <c r="DE32" s="27" t="s">
        <v>8</v>
      </c>
      <c r="DF32" s="22">
        <v>25</v>
      </c>
      <c r="DG32" s="25">
        <f t="shared" si="0"/>
        <v>125</v>
      </c>
      <c r="DH32" s="283"/>
      <c r="DJ32" s="361"/>
      <c r="DK32" s="368"/>
      <c r="DL32" s="413"/>
      <c r="DM32" s="27" t="s">
        <v>8</v>
      </c>
      <c r="DN32" s="22">
        <v>12.4</v>
      </c>
      <c r="DO32" s="25">
        <f t="shared" si="23"/>
        <v>62</v>
      </c>
      <c r="DP32" s="283"/>
      <c r="DR32" s="361"/>
      <c r="DS32" s="368"/>
      <c r="DT32" s="413"/>
      <c r="DU32" s="27" t="s">
        <v>8</v>
      </c>
      <c r="DV32" s="22">
        <v>6.3</v>
      </c>
      <c r="DW32" s="25">
        <f t="shared" si="24"/>
        <v>31.5</v>
      </c>
      <c r="DX32" s="283"/>
      <c r="EA32" s="361"/>
      <c r="EB32" s="368"/>
      <c r="EC32" s="413"/>
      <c r="ED32" s="27" t="s">
        <v>8</v>
      </c>
      <c r="EE32" s="22">
        <v>121</v>
      </c>
      <c r="EF32" s="25">
        <f t="shared" si="3"/>
        <v>605</v>
      </c>
      <c r="EG32" s="283"/>
      <c r="EI32" s="361"/>
      <c r="EJ32" s="368"/>
      <c r="EK32" s="413"/>
      <c r="EL32" s="27" t="s">
        <v>8</v>
      </c>
      <c r="EM32" s="156">
        <v>22</v>
      </c>
      <c r="EN32" s="25">
        <f t="shared" si="25"/>
        <v>110</v>
      </c>
      <c r="EO32" s="283"/>
      <c r="EQ32" s="361"/>
      <c r="ER32" s="368"/>
      <c r="ES32" s="413"/>
      <c r="ET32" s="27" t="s">
        <v>8</v>
      </c>
      <c r="EU32" s="156"/>
      <c r="EV32" s="25"/>
      <c r="EW32" s="283"/>
      <c r="EY32" s="361"/>
      <c r="EZ32" s="368"/>
      <c r="FA32" s="413"/>
      <c r="FB32" s="27" t="s">
        <v>8</v>
      </c>
      <c r="FC32" s="156"/>
      <c r="FD32" s="25"/>
      <c r="FE32" s="283"/>
      <c r="FG32" s="361"/>
      <c r="FH32" s="368"/>
      <c r="FI32" s="413"/>
      <c r="FJ32" s="27" t="s">
        <v>8</v>
      </c>
      <c r="FK32" s="156"/>
      <c r="FL32" s="154"/>
      <c r="FM32" s="388"/>
      <c r="FO32" s="376"/>
      <c r="FP32" s="407"/>
      <c r="FQ32" s="413"/>
      <c r="FR32" s="27" t="s">
        <v>8</v>
      </c>
      <c r="FS32" s="156">
        <v>2.2999999999999998</v>
      </c>
      <c r="FT32" s="154">
        <f>SUM(FS32)*125</f>
        <v>287.5</v>
      </c>
      <c r="FU32" s="388"/>
      <c r="FW32" s="361"/>
      <c r="FX32" s="368"/>
      <c r="FY32" s="413"/>
      <c r="FZ32" s="27" t="s">
        <v>8</v>
      </c>
      <c r="GA32" s="156">
        <v>3.4</v>
      </c>
      <c r="GB32" s="154">
        <f t="shared" si="36"/>
        <v>17</v>
      </c>
      <c r="GC32" s="283"/>
      <c r="GE32" s="361"/>
      <c r="GF32" s="368"/>
      <c r="GG32" s="413"/>
      <c r="GH32" s="27" t="s">
        <v>8</v>
      </c>
      <c r="GI32" s="156">
        <v>2.7</v>
      </c>
      <c r="GJ32" s="25">
        <f t="shared" si="27"/>
        <v>13.5</v>
      </c>
      <c r="GK32" s="283"/>
      <c r="GM32" s="376"/>
      <c r="GN32" s="407"/>
      <c r="GO32" s="413"/>
      <c r="GP32" s="168" t="s">
        <v>8</v>
      </c>
      <c r="GQ32" s="156">
        <v>0.5</v>
      </c>
      <c r="GR32" s="25">
        <f t="shared" si="7"/>
        <v>62.5</v>
      </c>
      <c r="GS32" s="388"/>
      <c r="GU32" s="376"/>
      <c r="GV32" s="407"/>
      <c r="GW32" s="394"/>
      <c r="GX32" s="161" t="s">
        <v>8</v>
      </c>
      <c r="GY32" s="143"/>
      <c r="GZ32" s="142"/>
      <c r="HA32" s="390"/>
      <c r="HC32" s="361"/>
      <c r="HD32" s="368"/>
      <c r="HE32" s="413"/>
      <c r="HF32" s="168"/>
      <c r="HG32" s="156">
        <v>2</v>
      </c>
      <c r="HH32" s="154">
        <f t="shared" si="28"/>
        <v>10</v>
      </c>
      <c r="HI32" s="388"/>
      <c r="HK32" s="376"/>
      <c r="HL32" s="407"/>
      <c r="HM32" s="413"/>
      <c r="HN32" s="168" t="s">
        <v>8</v>
      </c>
      <c r="HO32" s="156"/>
      <c r="HP32" s="154">
        <f t="shared" si="9"/>
        <v>0</v>
      </c>
      <c r="HQ32" s="388"/>
      <c r="HS32" s="376"/>
      <c r="HT32" s="407"/>
      <c r="HU32" s="394"/>
      <c r="HV32" s="161" t="s">
        <v>8</v>
      </c>
      <c r="HW32" s="143"/>
      <c r="HX32" s="142">
        <f t="shared" si="10"/>
        <v>0</v>
      </c>
      <c r="HY32" s="390"/>
      <c r="IA32" s="361"/>
      <c r="IB32" s="368"/>
      <c r="IC32" s="413"/>
      <c r="ID32" s="168" t="s">
        <v>8</v>
      </c>
      <c r="IE32" s="156"/>
      <c r="IF32" s="154">
        <f t="shared" si="29"/>
        <v>0</v>
      </c>
      <c r="IG32" s="388"/>
      <c r="II32" s="361"/>
      <c r="IJ32" s="368"/>
      <c r="IK32" s="413"/>
      <c r="IL32" s="168" t="s">
        <v>8</v>
      </c>
      <c r="IM32" s="156"/>
      <c r="IN32" s="154">
        <f t="shared" si="12"/>
        <v>0</v>
      </c>
      <c r="IO32" s="388"/>
    </row>
    <row r="33" spans="1:249" ht="15" customHeight="1" thickBot="1" x14ac:dyDescent="0.3">
      <c r="A33" s="13"/>
      <c r="B33" s="363"/>
      <c r="C33" s="369"/>
      <c r="D33" s="414"/>
      <c r="E33" s="169" t="s">
        <v>8</v>
      </c>
      <c r="F33" s="28">
        <v>45</v>
      </c>
      <c r="G33" s="158">
        <f t="shared" si="13"/>
        <v>225</v>
      </c>
      <c r="H33" s="284"/>
      <c r="I33" s="125"/>
      <c r="J33" s="363"/>
      <c r="K33" s="369"/>
      <c r="L33" s="414"/>
      <c r="M33" s="35" t="s">
        <v>8</v>
      </c>
      <c r="N33" s="28">
        <v>104</v>
      </c>
      <c r="O33" s="29">
        <f t="shared" si="14"/>
        <v>520</v>
      </c>
      <c r="P33" s="284"/>
      <c r="R33" s="363"/>
      <c r="S33" s="369"/>
      <c r="T33" s="414"/>
      <c r="U33" s="35" t="s">
        <v>8</v>
      </c>
      <c r="V33" s="28">
        <v>12.5</v>
      </c>
      <c r="W33" s="158">
        <f t="shared" si="15"/>
        <v>62.5</v>
      </c>
      <c r="X33" s="389"/>
      <c r="Z33" s="363"/>
      <c r="AA33" s="369"/>
      <c r="AB33" s="414"/>
      <c r="AC33" s="169" t="s">
        <v>8</v>
      </c>
      <c r="AD33" s="157">
        <v>5.8</v>
      </c>
      <c r="AE33" s="158">
        <f t="shared" si="30"/>
        <v>29</v>
      </c>
      <c r="AF33" s="389"/>
      <c r="AH33" s="378"/>
      <c r="AI33" s="408"/>
      <c r="AJ33" s="414"/>
      <c r="AK33" s="35" t="s">
        <v>8</v>
      </c>
      <c r="AL33" s="28"/>
      <c r="AM33" s="29"/>
      <c r="AN33" s="284"/>
      <c r="AP33" s="363"/>
      <c r="AQ33" s="369"/>
      <c r="AR33" s="414"/>
      <c r="AS33" s="35" t="s">
        <v>8</v>
      </c>
      <c r="AT33" s="28">
        <v>16</v>
      </c>
      <c r="AU33" s="29">
        <f t="shared" si="31"/>
        <v>80</v>
      </c>
      <c r="AV33" s="284"/>
      <c r="AX33" s="363"/>
      <c r="AY33" s="369"/>
      <c r="AZ33" s="414"/>
      <c r="BA33" s="169" t="s">
        <v>8</v>
      </c>
      <c r="BB33" s="157"/>
      <c r="BC33" s="158"/>
      <c r="BD33" s="389"/>
      <c r="BF33" s="363"/>
      <c r="BG33" s="369"/>
      <c r="BH33" s="414"/>
      <c r="BI33" s="35" t="s">
        <v>8</v>
      </c>
      <c r="BJ33" s="28">
        <v>88</v>
      </c>
      <c r="BK33" s="29">
        <f t="shared" si="32"/>
        <v>440</v>
      </c>
      <c r="BL33" s="284"/>
      <c r="BN33" s="378"/>
      <c r="BO33" s="408"/>
      <c r="BP33" s="414"/>
      <c r="BQ33" s="169" t="s">
        <v>8</v>
      </c>
      <c r="BR33" s="157">
        <v>0.5</v>
      </c>
      <c r="BS33" s="158">
        <f t="shared" si="33"/>
        <v>62.5</v>
      </c>
      <c r="BT33" s="389"/>
      <c r="BV33" s="363"/>
      <c r="BW33" s="369"/>
      <c r="BX33" s="414"/>
      <c r="BY33" s="35" t="s">
        <v>8</v>
      </c>
      <c r="BZ33" s="28">
        <v>7.3</v>
      </c>
      <c r="CA33" s="29">
        <f t="shared" ref="CA33:CA38" si="37">BZ33*5</f>
        <v>36.5</v>
      </c>
      <c r="CB33" s="284"/>
      <c r="CD33" s="363"/>
      <c r="CE33" s="369"/>
      <c r="CF33" s="414"/>
      <c r="CG33" s="35" t="s">
        <v>8</v>
      </c>
      <c r="CH33" s="28"/>
      <c r="CI33" s="29"/>
      <c r="CJ33" s="284"/>
      <c r="CL33" s="363"/>
      <c r="CM33" s="369"/>
      <c r="CN33" s="414"/>
      <c r="CO33" s="169" t="s">
        <v>8</v>
      </c>
      <c r="CP33" s="157">
        <v>11.4</v>
      </c>
      <c r="CQ33" s="158">
        <f t="shared" ref="CQ33:CQ38" si="38">SUM(CP33*5)</f>
        <v>57</v>
      </c>
      <c r="CR33" s="389"/>
      <c r="CT33" s="378"/>
      <c r="CU33" s="408"/>
      <c r="CV33" s="414"/>
      <c r="CW33" s="169" t="s">
        <v>8</v>
      </c>
      <c r="CX33" s="157">
        <v>0.5</v>
      </c>
      <c r="CY33" s="158">
        <f>CX33*125</f>
        <v>62.5</v>
      </c>
      <c r="CZ33" s="389"/>
      <c r="DB33" s="363"/>
      <c r="DC33" s="369"/>
      <c r="DD33" s="414"/>
      <c r="DE33" s="35" t="s">
        <v>8</v>
      </c>
      <c r="DF33" s="28">
        <v>25</v>
      </c>
      <c r="DG33" s="29">
        <f t="shared" si="0"/>
        <v>125</v>
      </c>
      <c r="DH33" s="284"/>
      <c r="DJ33" s="363"/>
      <c r="DK33" s="369"/>
      <c r="DL33" s="414"/>
      <c r="DM33" s="35" t="s">
        <v>8</v>
      </c>
      <c r="DN33" s="28">
        <v>12.4</v>
      </c>
      <c r="DO33" s="29">
        <f t="shared" si="23"/>
        <v>62</v>
      </c>
      <c r="DP33" s="284"/>
      <c r="DR33" s="363"/>
      <c r="DS33" s="369"/>
      <c r="DT33" s="414"/>
      <c r="DU33" s="35" t="s">
        <v>8</v>
      </c>
      <c r="DV33" s="28">
        <v>6.3</v>
      </c>
      <c r="DW33" s="29">
        <f t="shared" si="24"/>
        <v>31.5</v>
      </c>
      <c r="DX33" s="284"/>
      <c r="EA33" s="363"/>
      <c r="EB33" s="369"/>
      <c r="EC33" s="414"/>
      <c r="ED33" s="35" t="s">
        <v>8</v>
      </c>
      <c r="EE33" s="28">
        <v>121</v>
      </c>
      <c r="EF33" s="29">
        <f t="shared" si="3"/>
        <v>605</v>
      </c>
      <c r="EG33" s="284"/>
      <c r="EI33" s="363"/>
      <c r="EJ33" s="369"/>
      <c r="EK33" s="414"/>
      <c r="EL33" s="35" t="s">
        <v>8</v>
      </c>
      <c r="EM33" s="157">
        <v>22</v>
      </c>
      <c r="EN33" s="29">
        <f t="shared" si="25"/>
        <v>110</v>
      </c>
      <c r="EO33" s="284"/>
      <c r="EQ33" s="363"/>
      <c r="ER33" s="369"/>
      <c r="ES33" s="414"/>
      <c r="ET33" s="35" t="s">
        <v>8</v>
      </c>
      <c r="EU33" s="157"/>
      <c r="EV33" s="29"/>
      <c r="EW33" s="284"/>
      <c r="EY33" s="363"/>
      <c r="EZ33" s="369"/>
      <c r="FA33" s="414"/>
      <c r="FB33" s="35" t="s">
        <v>8</v>
      </c>
      <c r="FC33" s="157"/>
      <c r="FD33" s="29"/>
      <c r="FE33" s="284"/>
      <c r="FG33" s="363"/>
      <c r="FH33" s="369"/>
      <c r="FI33" s="414"/>
      <c r="FJ33" s="35" t="s">
        <v>8</v>
      </c>
      <c r="FK33" s="157"/>
      <c r="FL33" s="158"/>
      <c r="FM33" s="389"/>
      <c r="FO33" s="378"/>
      <c r="FP33" s="408"/>
      <c r="FQ33" s="414"/>
      <c r="FR33" s="35" t="s">
        <v>8</v>
      </c>
      <c r="FS33" s="157"/>
      <c r="FT33" s="158"/>
      <c r="FU33" s="389"/>
      <c r="FW33" s="363"/>
      <c r="FX33" s="369"/>
      <c r="FY33" s="414"/>
      <c r="FZ33" s="35" t="s">
        <v>8</v>
      </c>
      <c r="GA33" s="157">
        <v>3.4</v>
      </c>
      <c r="GB33" s="158">
        <f t="shared" si="36"/>
        <v>17</v>
      </c>
      <c r="GC33" s="284"/>
      <c r="GE33" s="363"/>
      <c r="GF33" s="369"/>
      <c r="GG33" s="414"/>
      <c r="GH33" s="35" t="s">
        <v>8</v>
      </c>
      <c r="GI33" s="157">
        <v>2.7</v>
      </c>
      <c r="GJ33" s="29">
        <f t="shared" si="27"/>
        <v>13.5</v>
      </c>
      <c r="GK33" s="284"/>
      <c r="GM33" s="378"/>
      <c r="GN33" s="408"/>
      <c r="GO33" s="414"/>
      <c r="GP33" s="169" t="s">
        <v>8</v>
      </c>
      <c r="GQ33" s="157">
        <v>0.5</v>
      </c>
      <c r="GR33" s="29">
        <f>GQ33*125</f>
        <v>62.5</v>
      </c>
      <c r="GS33" s="389"/>
      <c r="GU33" s="378"/>
      <c r="GV33" s="408"/>
      <c r="GW33" s="395"/>
      <c r="GX33" s="163" t="s">
        <v>8</v>
      </c>
      <c r="GY33" s="144"/>
      <c r="GZ33" s="145"/>
      <c r="HA33" s="391"/>
      <c r="HC33" s="363"/>
      <c r="HD33" s="369"/>
      <c r="HE33" s="414"/>
      <c r="HF33" s="169"/>
      <c r="HG33" s="157">
        <v>2</v>
      </c>
      <c r="HH33" s="158">
        <f t="shared" si="28"/>
        <v>10</v>
      </c>
      <c r="HI33" s="389"/>
      <c r="HK33" s="378"/>
      <c r="HL33" s="408"/>
      <c r="HM33" s="414"/>
      <c r="HN33" s="169" t="s">
        <v>8</v>
      </c>
      <c r="HO33" s="157"/>
      <c r="HP33" s="158">
        <f t="shared" si="9"/>
        <v>0</v>
      </c>
      <c r="HQ33" s="389"/>
      <c r="HS33" s="378"/>
      <c r="HT33" s="408"/>
      <c r="HU33" s="395"/>
      <c r="HV33" s="163" t="s">
        <v>8</v>
      </c>
      <c r="HW33" s="144"/>
      <c r="HX33" s="145">
        <f t="shared" si="10"/>
        <v>0</v>
      </c>
      <c r="HY33" s="391"/>
      <c r="IA33" s="363"/>
      <c r="IB33" s="369"/>
      <c r="IC33" s="414"/>
      <c r="ID33" s="169" t="s">
        <v>8</v>
      </c>
      <c r="IE33" s="157"/>
      <c r="IF33" s="158">
        <f t="shared" si="29"/>
        <v>0</v>
      </c>
      <c r="IG33" s="389"/>
      <c r="II33" s="363"/>
      <c r="IJ33" s="369"/>
      <c r="IK33" s="414"/>
      <c r="IL33" s="169" t="s">
        <v>8</v>
      </c>
      <c r="IM33" s="157"/>
      <c r="IN33" s="158">
        <f t="shared" si="12"/>
        <v>0</v>
      </c>
      <c r="IO33" s="389"/>
    </row>
    <row r="34" spans="1:249" ht="15" customHeight="1" x14ac:dyDescent="0.25">
      <c r="A34" s="13"/>
      <c r="B34" s="359" t="s">
        <v>2</v>
      </c>
      <c r="C34" s="367"/>
      <c r="D34" s="412" t="s">
        <v>632</v>
      </c>
      <c r="E34" s="164" t="s">
        <v>4</v>
      </c>
      <c r="F34" s="16">
        <v>45</v>
      </c>
      <c r="G34" s="152">
        <f t="shared" ref="G34:G40" si="39">F34*5</f>
        <v>225</v>
      </c>
      <c r="H34" s="283" t="s">
        <v>376</v>
      </c>
      <c r="I34" s="125"/>
      <c r="J34" s="359" t="s">
        <v>2</v>
      </c>
      <c r="K34" s="367"/>
      <c r="L34" s="412" t="s">
        <v>632</v>
      </c>
      <c r="M34" s="30" t="s">
        <v>4</v>
      </c>
      <c r="N34" s="16">
        <v>104</v>
      </c>
      <c r="O34" s="19">
        <f t="shared" ref="O34:O40" si="40">N34*5</f>
        <v>520</v>
      </c>
      <c r="P34" s="283" t="s">
        <v>376</v>
      </c>
      <c r="R34" s="359" t="s">
        <v>2</v>
      </c>
      <c r="S34" s="367"/>
      <c r="T34" s="412" t="s">
        <v>632</v>
      </c>
      <c r="U34" s="30" t="s">
        <v>4</v>
      </c>
      <c r="V34" s="16">
        <v>12.5</v>
      </c>
      <c r="W34" s="152">
        <f t="shared" ref="W34:W40" si="41">V34*5</f>
        <v>62.5</v>
      </c>
      <c r="X34" s="388" t="s">
        <v>238</v>
      </c>
      <c r="Z34" s="359" t="s">
        <v>2</v>
      </c>
      <c r="AA34" s="367"/>
      <c r="AB34" s="412" t="s">
        <v>632</v>
      </c>
      <c r="AC34" s="164" t="s">
        <v>4</v>
      </c>
      <c r="AD34" s="151">
        <v>5.8</v>
      </c>
      <c r="AE34" s="152">
        <f t="shared" si="30"/>
        <v>29</v>
      </c>
      <c r="AF34" s="388" t="s">
        <v>635</v>
      </c>
      <c r="AH34" s="380" t="s">
        <v>9</v>
      </c>
      <c r="AI34" s="406"/>
      <c r="AJ34" s="412" t="s">
        <v>632</v>
      </c>
      <c r="AK34" s="30" t="s">
        <v>4</v>
      </c>
      <c r="AL34" s="16">
        <v>1.2</v>
      </c>
      <c r="AM34" s="19">
        <f>AL34*125</f>
        <v>150</v>
      </c>
      <c r="AN34" s="283" t="s">
        <v>636</v>
      </c>
      <c r="AP34" s="359" t="s">
        <v>2</v>
      </c>
      <c r="AQ34" s="367"/>
      <c r="AR34" s="412" t="s">
        <v>632</v>
      </c>
      <c r="AS34" s="30" t="s">
        <v>4</v>
      </c>
      <c r="AT34" s="16">
        <v>16</v>
      </c>
      <c r="AU34" s="19">
        <f t="shared" si="31"/>
        <v>80</v>
      </c>
      <c r="AV34" s="283" t="s">
        <v>279</v>
      </c>
      <c r="AX34" s="359" t="s">
        <v>2</v>
      </c>
      <c r="AY34" s="367"/>
      <c r="AZ34" s="412" t="s">
        <v>632</v>
      </c>
      <c r="BA34" s="164" t="s">
        <v>4</v>
      </c>
      <c r="BB34" s="151"/>
      <c r="BC34" s="152"/>
      <c r="BD34" s="388" t="s">
        <v>637</v>
      </c>
      <c r="BF34" s="359" t="s">
        <v>2</v>
      </c>
      <c r="BG34" s="367"/>
      <c r="BH34" s="412" t="s">
        <v>632</v>
      </c>
      <c r="BI34" s="30" t="s">
        <v>4</v>
      </c>
      <c r="BJ34" s="16">
        <v>88</v>
      </c>
      <c r="BK34" s="19">
        <f t="shared" si="32"/>
        <v>440</v>
      </c>
      <c r="BL34" s="283" t="s">
        <v>504</v>
      </c>
      <c r="BN34" s="380" t="s">
        <v>9</v>
      </c>
      <c r="BO34" s="406"/>
      <c r="BP34" s="412" t="s">
        <v>632</v>
      </c>
      <c r="BQ34" s="164" t="s">
        <v>4</v>
      </c>
      <c r="BR34" s="151">
        <v>0.5</v>
      </c>
      <c r="BS34" s="152">
        <f t="shared" si="33"/>
        <v>62.5</v>
      </c>
      <c r="BT34" s="388" t="s">
        <v>205</v>
      </c>
      <c r="BV34" s="359" t="s">
        <v>2</v>
      </c>
      <c r="BW34" s="367"/>
      <c r="BX34" s="412" t="s">
        <v>632</v>
      </c>
      <c r="BY34" s="30" t="s">
        <v>4</v>
      </c>
      <c r="BZ34" s="16">
        <v>7.3</v>
      </c>
      <c r="CA34" s="19">
        <f t="shared" si="37"/>
        <v>36.5</v>
      </c>
      <c r="CB34" s="283" t="s">
        <v>639</v>
      </c>
      <c r="CD34" s="359" t="s">
        <v>2</v>
      </c>
      <c r="CE34" s="367"/>
      <c r="CF34" s="412" t="s">
        <v>632</v>
      </c>
      <c r="CG34" s="30" t="s">
        <v>4</v>
      </c>
      <c r="CH34" s="16">
        <v>11.2</v>
      </c>
      <c r="CI34" s="19">
        <f>CH34*5</f>
        <v>56</v>
      </c>
      <c r="CJ34" s="283" t="s">
        <v>530</v>
      </c>
      <c r="CL34" s="359" t="s">
        <v>2</v>
      </c>
      <c r="CM34" s="367"/>
      <c r="CN34" s="412" t="s">
        <v>632</v>
      </c>
      <c r="CO34" s="164" t="s">
        <v>4</v>
      </c>
      <c r="CP34" s="151">
        <v>11.4</v>
      </c>
      <c r="CQ34" s="152">
        <f t="shared" si="38"/>
        <v>57</v>
      </c>
      <c r="CR34" s="388" t="s">
        <v>196</v>
      </c>
      <c r="CT34" s="380" t="s">
        <v>9</v>
      </c>
      <c r="CU34" s="406"/>
      <c r="CV34" s="412" t="s">
        <v>632</v>
      </c>
      <c r="CW34" s="164" t="s">
        <v>4</v>
      </c>
      <c r="CX34" s="151">
        <v>0.5</v>
      </c>
      <c r="CY34" s="152">
        <f>CX34*125</f>
        <v>62.5</v>
      </c>
      <c r="CZ34" s="424" t="s">
        <v>100</v>
      </c>
      <c r="DB34" s="359" t="s">
        <v>2</v>
      </c>
      <c r="DC34" s="367"/>
      <c r="DD34" s="412" t="s">
        <v>632</v>
      </c>
      <c r="DE34" s="30" t="s">
        <v>4</v>
      </c>
      <c r="DF34" s="16">
        <v>25</v>
      </c>
      <c r="DG34" s="19">
        <f t="shared" ref="DG34:DG40" si="42">DF34*5</f>
        <v>125</v>
      </c>
      <c r="DH34" s="283" t="s">
        <v>641</v>
      </c>
      <c r="DJ34" s="359" t="s">
        <v>2</v>
      </c>
      <c r="DK34" s="367"/>
      <c r="DL34" s="412" t="s">
        <v>632</v>
      </c>
      <c r="DM34" s="30" t="s">
        <v>4</v>
      </c>
      <c r="DN34" s="16">
        <v>12.4</v>
      </c>
      <c r="DO34" s="19">
        <f t="shared" si="23"/>
        <v>62</v>
      </c>
      <c r="DP34" s="283" t="s">
        <v>642</v>
      </c>
      <c r="DR34" s="359" t="s">
        <v>2</v>
      </c>
      <c r="DS34" s="367"/>
      <c r="DT34" s="412" t="s">
        <v>632</v>
      </c>
      <c r="DU34" s="30" t="s">
        <v>4</v>
      </c>
      <c r="DV34" s="16">
        <v>6.3</v>
      </c>
      <c r="DW34" s="19">
        <f t="shared" si="24"/>
        <v>31.5</v>
      </c>
      <c r="DX34" s="283" t="s">
        <v>643</v>
      </c>
      <c r="EA34" s="359" t="s">
        <v>2</v>
      </c>
      <c r="EB34" s="367"/>
      <c r="EC34" s="412" t="s">
        <v>632</v>
      </c>
      <c r="ED34" s="30" t="s">
        <v>4</v>
      </c>
      <c r="EE34" s="16">
        <v>121</v>
      </c>
      <c r="EF34" s="19">
        <f t="shared" ref="EF34:EF40" si="43">EE34*5</f>
        <v>605</v>
      </c>
      <c r="EG34" s="283" t="s">
        <v>279</v>
      </c>
      <c r="EI34" s="359" t="s">
        <v>2</v>
      </c>
      <c r="EJ34" s="367"/>
      <c r="EK34" s="412" t="s">
        <v>632</v>
      </c>
      <c r="EL34" s="30" t="s">
        <v>4</v>
      </c>
      <c r="EM34" s="151">
        <v>22</v>
      </c>
      <c r="EN34" s="19">
        <f t="shared" si="25"/>
        <v>110</v>
      </c>
      <c r="EO34" s="283" t="s">
        <v>592</v>
      </c>
      <c r="EQ34" s="359" t="s">
        <v>2</v>
      </c>
      <c r="ER34" s="367"/>
      <c r="ES34" s="412" t="s">
        <v>632</v>
      </c>
      <c r="ET34" s="30" t="s">
        <v>4</v>
      </c>
      <c r="EU34" s="151">
        <v>9.1999999999999993</v>
      </c>
      <c r="EV34" s="19">
        <f>EU34*5</f>
        <v>46</v>
      </c>
      <c r="EW34" s="283" t="s">
        <v>644</v>
      </c>
      <c r="EY34" s="359" t="s">
        <v>2</v>
      </c>
      <c r="EZ34" s="367"/>
      <c r="FA34" s="412" t="s">
        <v>632</v>
      </c>
      <c r="FB34" s="30" t="s">
        <v>4</v>
      </c>
      <c r="FC34" s="151">
        <v>7.8</v>
      </c>
      <c r="FD34" s="19">
        <f>FC34*5</f>
        <v>39</v>
      </c>
      <c r="FE34" s="283" t="s">
        <v>234</v>
      </c>
      <c r="FG34" s="359" t="s">
        <v>2</v>
      </c>
      <c r="FH34" s="367"/>
      <c r="FI34" s="393" t="s">
        <v>632</v>
      </c>
      <c r="FJ34" s="159" t="s">
        <v>4</v>
      </c>
      <c r="FK34" s="139"/>
      <c r="FL34" s="140"/>
      <c r="FM34" s="390"/>
      <c r="FO34" s="380" t="s">
        <v>9</v>
      </c>
      <c r="FP34" s="406"/>
      <c r="FQ34" s="412" t="s">
        <v>632</v>
      </c>
      <c r="FR34" s="30" t="s">
        <v>4</v>
      </c>
      <c r="FS34" s="151"/>
      <c r="FT34" s="152"/>
      <c r="FU34" s="388" t="s">
        <v>646</v>
      </c>
      <c r="FW34" s="359" t="s">
        <v>2</v>
      </c>
      <c r="FX34" s="367"/>
      <c r="FY34" s="393" t="s">
        <v>632</v>
      </c>
      <c r="FZ34" s="159" t="s">
        <v>4</v>
      </c>
      <c r="GA34" s="139"/>
      <c r="GB34" s="140"/>
      <c r="GC34" s="390"/>
      <c r="GE34" s="359" t="s">
        <v>2</v>
      </c>
      <c r="GF34" s="367"/>
      <c r="GG34" s="412" t="s">
        <v>632</v>
      </c>
      <c r="GH34" s="30" t="s">
        <v>4</v>
      </c>
      <c r="GI34" s="151">
        <v>2.7</v>
      </c>
      <c r="GJ34" s="19">
        <f t="shared" si="27"/>
        <v>13.5</v>
      </c>
      <c r="GK34" s="283" t="s">
        <v>647</v>
      </c>
      <c r="GM34" s="380" t="s">
        <v>9</v>
      </c>
      <c r="GN34" s="406"/>
      <c r="GO34" s="412" t="s">
        <v>632</v>
      </c>
      <c r="GP34" s="164" t="s">
        <v>4</v>
      </c>
      <c r="GQ34" s="151">
        <v>0.5</v>
      </c>
      <c r="GR34" s="19">
        <f t="shared" si="7"/>
        <v>62.5</v>
      </c>
      <c r="GS34" s="388" t="s">
        <v>426</v>
      </c>
      <c r="GU34" s="380" t="s">
        <v>9</v>
      </c>
      <c r="GV34" s="406"/>
      <c r="GW34" s="393" t="s">
        <v>632</v>
      </c>
      <c r="GX34" s="159" t="s">
        <v>4</v>
      </c>
      <c r="GY34" s="139"/>
      <c r="GZ34" s="140"/>
      <c r="HA34" s="390"/>
      <c r="HC34" s="359" t="s">
        <v>2</v>
      </c>
      <c r="HD34" s="367"/>
      <c r="HE34" s="412" t="s">
        <v>632</v>
      </c>
      <c r="HF34" s="164"/>
      <c r="HG34" s="151">
        <v>2</v>
      </c>
      <c r="HH34" s="152">
        <f t="shared" si="28"/>
        <v>10</v>
      </c>
      <c r="HI34" s="388" t="s">
        <v>651</v>
      </c>
      <c r="HK34" s="380" t="s">
        <v>9</v>
      </c>
      <c r="HL34" s="406"/>
      <c r="HM34" s="393" t="s">
        <v>632</v>
      </c>
      <c r="HN34" s="159" t="s">
        <v>4</v>
      </c>
      <c r="HO34" s="139"/>
      <c r="HP34" s="140">
        <f t="shared" si="9"/>
        <v>0</v>
      </c>
      <c r="HQ34" s="390"/>
      <c r="HS34" s="380" t="s">
        <v>9</v>
      </c>
      <c r="HT34" s="406"/>
      <c r="HU34" s="393" t="s">
        <v>632</v>
      </c>
      <c r="HV34" s="159" t="s">
        <v>4</v>
      </c>
      <c r="HW34" s="139"/>
      <c r="HX34" s="140">
        <f t="shared" si="10"/>
        <v>0</v>
      </c>
      <c r="HY34" s="390"/>
      <c r="IA34" s="359" t="s">
        <v>2</v>
      </c>
      <c r="IB34" s="367"/>
      <c r="IC34" s="412" t="s">
        <v>632</v>
      </c>
      <c r="ID34" s="164" t="s">
        <v>4</v>
      </c>
      <c r="IE34" s="151">
        <v>2.2999999999999998</v>
      </c>
      <c r="IF34" s="152">
        <f t="shared" si="29"/>
        <v>11.5</v>
      </c>
      <c r="IG34" s="388" t="s">
        <v>645</v>
      </c>
      <c r="II34" s="359" t="s">
        <v>2</v>
      </c>
      <c r="IJ34" s="367"/>
      <c r="IK34" s="412" t="s">
        <v>632</v>
      </c>
      <c r="IL34" s="164" t="s">
        <v>4</v>
      </c>
      <c r="IM34" s="151"/>
      <c r="IN34" s="152">
        <f t="shared" si="12"/>
        <v>0</v>
      </c>
      <c r="IO34" s="388" t="s">
        <v>653</v>
      </c>
    </row>
    <row r="35" spans="1:249" ht="15" customHeight="1" x14ac:dyDescent="0.25">
      <c r="A35" s="13"/>
      <c r="B35" s="361"/>
      <c r="C35" s="368"/>
      <c r="D35" s="413"/>
      <c r="E35" s="165" t="s">
        <v>5</v>
      </c>
      <c r="F35" s="83">
        <v>45</v>
      </c>
      <c r="G35" s="154">
        <f t="shared" si="39"/>
        <v>225</v>
      </c>
      <c r="H35" s="283"/>
      <c r="I35" s="125"/>
      <c r="J35" s="361"/>
      <c r="K35" s="368"/>
      <c r="L35" s="413"/>
      <c r="M35" s="21" t="s">
        <v>5</v>
      </c>
      <c r="N35" s="83">
        <v>104</v>
      </c>
      <c r="O35" s="25">
        <f t="shared" si="40"/>
        <v>520</v>
      </c>
      <c r="P35" s="283"/>
      <c r="R35" s="361"/>
      <c r="S35" s="368"/>
      <c r="T35" s="413"/>
      <c r="U35" s="21" t="s">
        <v>5</v>
      </c>
      <c r="V35" s="83">
        <v>12.5</v>
      </c>
      <c r="W35" s="154">
        <f t="shared" si="41"/>
        <v>62.5</v>
      </c>
      <c r="X35" s="388"/>
      <c r="Z35" s="361"/>
      <c r="AA35" s="368"/>
      <c r="AB35" s="413"/>
      <c r="AC35" s="165" t="s">
        <v>5</v>
      </c>
      <c r="AD35" s="153">
        <v>5.8</v>
      </c>
      <c r="AE35" s="154">
        <f t="shared" si="30"/>
        <v>29</v>
      </c>
      <c r="AF35" s="388"/>
      <c r="AH35" s="376"/>
      <c r="AI35" s="407"/>
      <c r="AJ35" s="413"/>
      <c r="AK35" s="21" t="s">
        <v>5</v>
      </c>
      <c r="AL35" s="83">
        <v>1.2</v>
      </c>
      <c r="AM35" s="25">
        <f>AL35*125</f>
        <v>150</v>
      </c>
      <c r="AN35" s="283"/>
      <c r="AP35" s="361"/>
      <c r="AQ35" s="368"/>
      <c r="AR35" s="413"/>
      <c r="AS35" s="21" t="s">
        <v>5</v>
      </c>
      <c r="AT35" s="83">
        <v>16</v>
      </c>
      <c r="AU35" s="25">
        <f t="shared" si="31"/>
        <v>80</v>
      </c>
      <c r="AV35" s="283"/>
      <c r="AX35" s="361"/>
      <c r="AY35" s="368"/>
      <c r="AZ35" s="413"/>
      <c r="BA35" s="165" t="s">
        <v>5</v>
      </c>
      <c r="BB35" s="153"/>
      <c r="BC35" s="154"/>
      <c r="BD35" s="388"/>
      <c r="BF35" s="361"/>
      <c r="BG35" s="368"/>
      <c r="BH35" s="413"/>
      <c r="BI35" s="21" t="s">
        <v>5</v>
      </c>
      <c r="BJ35" s="83">
        <v>88</v>
      </c>
      <c r="BK35" s="25">
        <f t="shared" si="32"/>
        <v>440</v>
      </c>
      <c r="BL35" s="283"/>
      <c r="BN35" s="376"/>
      <c r="BO35" s="407"/>
      <c r="BP35" s="413"/>
      <c r="BQ35" s="165" t="s">
        <v>5</v>
      </c>
      <c r="BR35" s="153">
        <v>0.5</v>
      </c>
      <c r="BS35" s="154">
        <f t="shared" si="33"/>
        <v>62.5</v>
      </c>
      <c r="BT35" s="388"/>
      <c r="BV35" s="361"/>
      <c r="BW35" s="368"/>
      <c r="BX35" s="413"/>
      <c r="BY35" s="21" t="s">
        <v>5</v>
      </c>
      <c r="BZ35" s="83">
        <v>7.3</v>
      </c>
      <c r="CA35" s="25">
        <f t="shared" si="37"/>
        <v>36.5</v>
      </c>
      <c r="CB35" s="283"/>
      <c r="CD35" s="361"/>
      <c r="CE35" s="368"/>
      <c r="CF35" s="413"/>
      <c r="CG35" s="21" t="s">
        <v>5</v>
      </c>
      <c r="CH35" s="83">
        <v>11.2</v>
      </c>
      <c r="CI35" s="25">
        <f>CH35*5</f>
        <v>56</v>
      </c>
      <c r="CJ35" s="283"/>
      <c r="CL35" s="361"/>
      <c r="CM35" s="368"/>
      <c r="CN35" s="413"/>
      <c r="CO35" s="165" t="s">
        <v>5</v>
      </c>
      <c r="CP35" s="153">
        <v>11.4</v>
      </c>
      <c r="CQ35" s="154">
        <f t="shared" si="38"/>
        <v>57</v>
      </c>
      <c r="CR35" s="388"/>
      <c r="CT35" s="376"/>
      <c r="CU35" s="407"/>
      <c r="CV35" s="413"/>
      <c r="CW35" s="165" t="s">
        <v>5</v>
      </c>
      <c r="CX35" s="153"/>
      <c r="CY35" s="154"/>
      <c r="CZ35" s="388"/>
      <c r="DB35" s="361"/>
      <c r="DC35" s="368"/>
      <c r="DD35" s="413"/>
      <c r="DE35" s="21" t="s">
        <v>5</v>
      </c>
      <c r="DF35" s="83">
        <v>25</v>
      </c>
      <c r="DG35" s="25">
        <f t="shared" si="42"/>
        <v>125</v>
      </c>
      <c r="DH35" s="283"/>
      <c r="DJ35" s="361"/>
      <c r="DK35" s="368"/>
      <c r="DL35" s="413"/>
      <c r="DM35" s="21" t="s">
        <v>5</v>
      </c>
      <c r="DN35" s="83">
        <v>12.4</v>
      </c>
      <c r="DO35" s="25">
        <f t="shared" si="23"/>
        <v>62</v>
      </c>
      <c r="DP35" s="283"/>
      <c r="DR35" s="361"/>
      <c r="DS35" s="368"/>
      <c r="DT35" s="413"/>
      <c r="DU35" s="21" t="s">
        <v>5</v>
      </c>
      <c r="DV35" s="83">
        <v>6.3</v>
      </c>
      <c r="DW35" s="25">
        <f t="shared" si="24"/>
        <v>31.5</v>
      </c>
      <c r="DX35" s="283"/>
      <c r="EA35" s="361"/>
      <c r="EB35" s="368"/>
      <c r="EC35" s="413"/>
      <c r="ED35" s="21" t="s">
        <v>5</v>
      </c>
      <c r="EE35" s="83">
        <v>121</v>
      </c>
      <c r="EF35" s="25">
        <f t="shared" si="43"/>
        <v>605</v>
      </c>
      <c r="EG35" s="283"/>
      <c r="EI35" s="361"/>
      <c r="EJ35" s="368"/>
      <c r="EK35" s="413"/>
      <c r="EL35" s="21" t="s">
        <v>5</v>
      </c>
      <c r="EM35" s="153">
        <v>22</v>
      </c>
      <c r="EN35" s="25">
        <f t="shared" si="25"/>
        <v>110</v>
      </c>
      <c r="EO35" s="283"/>
      <c r="EQ35" s="361"/>
      <c r="ER35" s="368"/>
      <c r="ES35" s="413"/>
      <c r="ET35" s="21" t="s">
        <v>5</v>
      </c>
      <c r="EU35" s="153">
        <v>9.1999999999999993</v>
      </c>
      <c r="EV35" s="25">
        <f>EU35*5</f>
        <v>46</v>
      </c>
      <c r="EW35" s="283"/>
      <c r="EY35" s="361"/>
      <c r="EZ35" s="368"/>
      <c r="FA35" s="413"/>
      <c r="FB35" s="21" t="s">
        <v>5</v>
      </c>
      <c r="FC35" s="153">
        <v>7.8</v>
      </c>
      <c r="FD35" s="25">
        <f>FC35*5</f>
        <v>39</v>
      </c>
      <c r="FE35" s="283"/>
      <c r="FG35" s="361"/>
      <c r="FH35" s="368"/>
      <c r="FI35" s="394"/>
      <c r="FJ35" s="160" t="s">
        <v>5</v>
      </c>
      <c r="FK35" s="141"/>
      <c r="FL35" s="142"/>
      <c r="FM35" s="390"/>
      <c r="FO35" s="376"/>
      <c r="FP35" s="407"/>
      <c r="FQ35" s="413"/>
      <c r="FR35" s="21" t="s">
        <v>5</v>
      </c>
      <c r="FS35" s="153"/>
      <c r="FT35" s="154"/>
      <c r="FU35" s="388"/>
      <c r="FW35" s="361"/>
      <c r="FX35" s="368"/>
      <c r="FY35" s="394"/>
      <c r="FZ35" s="160" t="s">
        <v>5</v>
      </c>
      <c r="GA35" s="141"/>
      <c r="GB35" s="142"/>
      <c r="GC35" s="390"/>
      <c r="GE35" s="361"/>
      <c r="GF35" s="368"/>
      <c r="GG35" s="413"/>
      <c r="GH35" s="21" t="s">
        <v>5</v>
      </c>
      <c r="GI35" s="153">
        <v>2.7</v>
      </c>
      <c r="GJ35" s="25">
        <f t="shared" si="27"/>
        <v>13.5</v>
      </c>
      <c r="GK35" s="283"/>
      <c r="GM35" s="376"/>
      <c r="GN35" s="407"/>
      <c r="GO35" s="413"/>
      <c r="GP35" s="165" t="s">
        <v>5</v>
      </c>
      <c r="GQ35" s="153">
        <v>0.5</v>
      </c>
      <c r="GR35" s="25">
        <f t="shared" si="7"/>
        <v>62.5</v>
      </c>
      <c r="GS35" s="388"/>
      <c r="GU35" s="376"/>
      <c r="GV35" s="407"/>
      <c r="GW35" s="394"/>
      <c r="GX35" s="160" t="s">
        <v>5</v>
      </c>
      <c r="GY35" s="141"/>
      <c r="GZ35" s="142"/>
      <c r="HA35" s="390"/>
      <c r="HC35" s="361"/>
      <c r="HD35" s="368"/>
      <c r="HE35" s="413"/>
      <c r="HF35" s="165"/>
      <c r="HG35" s="153">
        <v>2</v>
      </c>
      <c r="HH35" s="154">
        <f t="shared" si="28"/>
        <v>10</v>
      </c>
      <c r="HI35" s="388"/>
      <c r="HK35" s="376"/>
      <c r="HL35" s="407"/>
      <c r="HM35" s="394"/>
      <c r="HN35" s="160" t="s">
        <v>5</v>
      </c>
      <c r="HO35" s="141"/>
      <c r="HP35" s="142">
        <f t="shared" si="9"/>
        <v>0</v>
      </c>
      <c r="HQ35" s="390"/>
      <c r="HS35" s="376"/>
      <c r="HT35" s="407"/>
      <c r="HU35" s="394"/>
      <c r="HV35" s="160" t="s">
        <v>5</v>
      </c>
      <c r="HW35" s="141"/>
      <c r="HX35" s="142">
        <f t="shared" si="10"/>
        <v>0</v>
      </c>
      <c r="HY35" s="390"/>
      <c r="IA35" s="361"/>
      <c r="IB35" s="368"/>
      <c r="IC35" s="413"/>
      <c r="ID35" s="165" t="s">
        <v>5</v>
      </c>
      <c r="IE35" s="153">
        <v>2.2999999999999998</v>
      </c>
      <c r="IF35" s="154">
        <f t="shared" si="29"/>
        <v>11.5</v>
      </c>
      <c r="IG35" s="388"/>
      <c r="II35" s="361"/>
      <c r="IJ35" s="368"/>
      <c r="IK35" s="413"/>
      <c r="IL35" s="165" t="s">
        <v>5</v>
      </c>
      <c r="IM35" s="153"/>
      <c r="IN35" s="154">
        <f t="shared" si="12"/>
        <v>0</v>
      </c>
      <c r="IO35" s="388"/>
    </row>
    <row r="36" spans="1:249" ht="15" customHeight="1" x14ac:dyDescent="0.25">
      <c r="A36" s="13"/>
      <c r="B36" s="361"/>
      <c r="C36" s="368"/>
      <c r="D36" s="413"/>
      <c r="E36" s="165" t="s">
        <v>6</v>
      </c>
      <c r="F36" s="16">
        <v>45</v>
      </c>
      <c r="G36" s="154">
        <f t="shared" si="39"/>
        <v>225</v>
      </c>
      <c r="H36" s="283"/>
      <c r="I36" s="125"/>
      <c r="J36" s="361"/>
      <c r="K36" s="368"/>
      <c r="L36" s="413"/>
      <c r="M36" s="21" t="s">
        <v>6</v>
      </c>
      <c r="N36" s="16">
        <v>104</v>
      </c>
      <c r="O36" s="25">
        <f t="shared" si="40"/>
        <v>520</v>
      </c>
      <c r="P36" s="283"/>
      <c r="R36" s="361"/>
      <c r="S36" s="368"/>
      <c r="T36" s="413"/>
      <c r="U36" s="21" t="s">
        <v>6</v>
      </c>
      <c r="V36" s="16">
        <v>12.5</v>
      </c>
      <c r="W36" s="154">
        <f t="shared" si="41"/>
        <v>62.5</v>
      </c>
      <c r="X36" s="388"/>
      <c r="Z36" s="361"/>
      <c r="AA36" s="368"/>
      <c r="AB36" s="413"/>
      <c r="AC36" s="165" t="s">
        <v>6</v>
      </c>
      <c r="AD36" s="151">
        <v>5.8</v>
      </c>
      <c r="AE36" s="154">
        <f t="shared" si="30"/>
        <v>29</v>
      </c>
      <c r="AF36" s="388"/>
      <c r="AH36" s="376"/>
      <c r="AI36" s="407"/>
      <c r="AJ36" s="413"/>
      <c r="AK36" s="21" t="s">
        <v>6</v>
      </c>
      <c r="AL36" s="16">
        <v>1.2</v>
      </c>
      <c r="AM36" s="25">
        <f>AL36*125</f>
        <v>150</v>
      </c>
      <c r="AN36" s="283"/>
      <c r="AP36" s="361"/>
      <c r="AQ36" s="368"/>
      <c r="AR36" s="413"/>
      <c r="AS36" s="21" t="s">
        <v>6</v>
      </c>
      <c r="AT36" s="16">
        <v>16</v>
      </c>
      <c r="AU36" s="25">
        <f t="shared" si="31"/>
        <v>80</v>
      </c>
      <c r="AV36" s="283"/>
      <c r="AX36" s="361"/>
      <c r="AY36" s="368"/>
      <c r="AZ36" s="413"/>
      <c r="BA36" s="165" t="s">
        <v>6</v>
      </c>
      <c r="BB36" s="151">
        <v>3</v>
      </c>
      <c r="BC36" s="154">
        <f>BB36*5</f>
        <v>15</v>
      </c>
      <c r="BD36" s="388"/>
      <c r="BF36" s="361"/>
      <c r="BG36" s="368"/>
      <c r="BH36" s="413"/>
      <c r="BI36" s="21" t="s">
        <v>6</v>
      </c>
      <c r="BJ36" s="16">
        <v>88</v>
      </c>
      <c r="BK36" s="25">
        <f t="shared" si="32"/>
        <v>440</v>
      </c>
      <c r="BL36" s="283"/>
      <c r="BN36" s="376"/>
      <c r="BO36" s="407"/>
      <c r="BP36" s="413"/>
      <c r="BQ36" s="165" t="s">
        <v>6</v>
      </c>
      <c r="BR36" s="151">
        <v>0.5</v>
      </c>
      <c r="BS36" s="154">
        <f t="shared" si="33"/>
        <v>62.5</v>
      </c>
      <c r="BT36" s="388"/>
      <c r="BV36" s="361"/>
      <c r="BW36" s="368"/>
      <c r="BX36" s="413"/>
      <c r="BY36" s="21" t="s">
        <v>6</v>
      </c>
      <c r="BZ36" s="83">
        <v>7.3</v>
      </c>
      <c r="CA36" s="126">
        <f t="shared" si="37"/>
        <v>36.5</v>
      </c>
      <c r="CB36" s="283"/>
      <c r="CD36" s="361"/>
      <c r="CE36" s="368"/>
      <c r="CF36" s="413"/>
      <c r="CG36" s="21" t="s">
        <v>6</v>
      </c>
      <c r="CH36" s="16">
        <v>11.2</v>
      </c>
      <c r="CI36" s="25">
        <f>CH36*5</f>
        <v>56</v>
      </c>
      <c r="CJ36" s="283"/>
      <c r="CL36" s="361"/>
      <c r="CM36" s="368"/>
      <c r="CN36" s="413"/>
      <c r="CO36" s="165" t="s">
        <v>6</v>
      </c>
      <c r="CP36" s="151">
        <v>11.4</v>
      </c>
      <c r="CQ36" s="154">
        <f t="shared" si="38"/>
        <v>57</v>
      </c>
      <c r="CR36" s="388"/>
      <c r="CT36" s="376"/>
      <c r="CU36" s="407"/>
      <c r="CV36" s="413"/>
      <c r="CW36" s="165" t="s">
        <v>6</v>
      </c>
      <c r="CX36" s="151"/>
      <c r="CY36" s="154"/>
      <c r="CZ36" s="388"/>
      <c r="DB36" s="361"/>
      <c r="DC36" s="368"/>
      <c r="DD36" s="413"/>
      <c r="DE36" s="21" t="s">
        <v>6</v>
      </c>
      <c r="DF36" s="16">
        <v>25</v>
      </c>
      <c r="DG36" s="25">
        <f t="shared" si="42"/>
        <v>125</v>
      </c>
      <c r="DH36" s="283"/>
      <c r="DJ36" s="361"/>
      <c r="DK36" s="368"/>
      <c r="DL36" s="413"/>
      <c r="DM36" s="21" t="s">
        <v>6</v>
      </c>
      <c r="DN36" s="16">
        <v>12.4</v>
      </c>
      <c r="DO36" s="25">
        <f t="shared" si="23"/>
        <v>62</v>
      </c>
      <c r="DP36" s="283"/>
      <c r="DR36" s="361"/>
      <c r="DS36" s="368"/>
      <c r="DT36" s="413"/>
      <c r="DU36" s="21" t="s">
        <v>6</v>
      </c>
      <c r="DV36" s="16">
        <v>6.3</v>
      </c>
      <c r="DW36" s="25">
        <f t="shared" si="24"/>
        <v>31.5</v>
      </c>
      <c r="DX36" s="283"/>
      <c r="EA36" s="361"/>
      <c r="EB36" s="368"/>
      <c r="EC36" s="413"/>
      <c r="ED36" s="21" t="s">
        <v>6</v>
      </c>
      <c r="EE36" s="16">
        <v>121</v>
      </c>
      <c r="EF36" s="25">
        <f t="shared" si="43"/>
        <v>605</v>
      </c>
      <c r="EG36" s="283"/>
      <c r="EI36" s="361"/>
      <c r="EJ36" s="368"/>
      <c r="EK36" s="413"/>
      <c r="EL36" s="21" t="s">
        <v>6</v>
      </c>
      <c r="EM36" s="151">
        <v>22</v>
      </c>
      <c r="EN36" s="25">
        <f t="shared" si="25"/>
        <v>110</v>
      </c>
      <c r="EO36" s="283"/>
      <c r="EQ36" s="361"/>
      <c r="ER36" s="368"/>
      <c r="ES36" s="413"/>
      <c r="ET36" s="21" t="s">
        <v>6</v>
      </c>
      <c r="EU36" s="151">
        <v>9.1999999999999993</v>
      </c>
      <c r="EV36" s="25">
        <f>EU36*5</f>
        <v>46</v>
      </c>
      <c r="EW36" s="283"/>
      <c r="EY36" s="361"/>
      <c r="EZ36" s="368"/>
      <c r="FA36" s="413"/>
      <c r="FB36" s="21" t="s">
        <v>6</v>
      </c>
      <c r="FC36" s="151">
        <v>7.8</v>
      </c>
      <c r="FD36" s="25">
        <f>FC36*5</f>
        <v>39</v>
      </c>
      <c r="FE36" s="283"/>
      <c r="FG36" s="361"/>
      <c r="FH36" s="368"/>
      <c r="FI36" s="394"/>
      <c r="FJ36" s="160" t="s">
        <v>6</v>
      </c>
      <c r="FK36" s="139"/>
      <c r="FL36" s="142"/>
      <c r="FM36" s="390"/>
      <c r="FO36" s="376"/>
      <c r="FP36" s="407"/>
      <c r="FQ36" s="413"/>
      <c r="FR36" s="21" t="s">
        <v>6</v>
      </c>
      <c r="FS36" s="151">
        <v>2.2999999999999998</v>
      </c>
      <c r="FT36" s="154">
        <f>SUM(FS36)*125</f>
        <v>287.5</v>
      </c>
      <c r="FU36" s="388"/>
      <c r="FW36" s="361"/>
      <c r="FX36" s="368"/>
      <c r="FY36" s="394"/>
      <c r="FZ36" s="160" t="s">
        <v>6</v>
      </c>
      <c r="GA36" s="139"/>
      <c r="GB36" s="142"/>
      <c r="GC36" s="390"/>
      <c r="GE36" s="361"/>
      <c r="GF36" s="368"/>
      <c r="GG36" s="413"/>
      <c r="GH36" s="21" t="s">
        <v>6</v>
      </c>
      <c r="GI36" s="151">
        <v>2.7</v>
      </c>
      <c r="GJ36" s="25">
        <f t="shared" si="27"/>
        <v>13.5</v>
      </c>
      <c r="GK36" s="283"/>
      <c r="GM36" s="376"/>
      <c r="GN36" s="407"/>
      <c r="GO36" s="413"/>
      <c r="GP36" s="165" t="s">
        <v>6</v>
      </c>
      <c r="GQ36" s="151">
        <v>0.5</v>
      </c>
      <c r="GR36" s="25">
        <f t="shared" si="7"/>
        <v>62.5</v>
      </c>
      <c r="GS36" s="388"/>
      <c r="GU36" s="376"/>
      <c r="GV36" s="407"/>
      <c r="GW36" s="394"/>
      <c r="GX36" s="160" t="s">
        <v>6</v>
      </c>
      <c r="GY36" s="139"/>
      <c r="GZ36" s="142"/>
      <c r="HA36" s="390"/>
      <c r="HC36" s="361"/>
      <c r="HD36" s="368"/>
      <c r="HE36" s="413"/>
      <c r="HF36" s="165"/>
      <c r="HG36" s="151">
        <v>2</v>
      </c>
      <c r="HH36" s="154">
        <f t="shared" si="28"/>
        <v>10</v>
      </c>
      <c r="HI36" s="388"/>
      <c r="HK36" s="376"/>
      <c r="HL36" s="407"/>
      <c r="HM36" s="394"/>
      <c r="HN36" s="160" t="s">
        <v>6</v>
      </c>
      <c r="HO36" s="139"/>
      <c r="HP36" s="142">
        <f t="shared" si="9"/>
        <v>0</v>
      </c>
      <c r="HQ36" s="390"/>
      <c r="HS36" s="376"/>
      <c r="HT36" s="407"/>
      <c r="HU36" s="394"/>
      <c r="HV36" s="160" t="s">
        <v>6</v>
      </c>
      <c r="HW36" s="139"/>
      <c r="HX36" s="142">
        <f t="shared" si="10"/>
        <v>0</v>
      </c>
      <c r="HY36" s="390"/>
      <c r="IA36" s="361"/>
      <c r="IB36" s="368"/>
      <c r="IC36" s="413"/>
      <c r="ID36" s="165" t="s">
        <v>6</v>
      </c>
      <c r="IE36" s="151"/>
      <c r="IF36" s="154">
        <f t="shared" si="29"/>
        <v>0</v>
      </c>
      <c r="IG36" s="388"/>
      <c r="II36" s="361"/>
      <c r="IJ36" s="368"/>
      <c r="IK36" s="413"/>
      <c r="IL36" s="165" t="s">
        <v>6</v>
      </c>
      <c r="IM36" s="151"/>
      <c r="IN36" s="154">
        <f t="shared" si="12"/>
        <v>0</v>
      </c>
      <c r="IO36" s="388"/>
    </row>
    <row r="37" spans="1:249" ht="15" customHeight="1" x14ac:dyDescent="0.25">
      <c r="A37" s="13"/>
      <c r="B37" s="361"/>
      <c r="C37" s="368"/>
      <c r="D37" s="413"/>
      <c r="E37" s="165" t="s">
        <v>5</v>
      </c>
      <c r="F37" s="83">
        <v>45</v>
      </c>
      <c r="G37" s="166">
        <f t="shared" si="39"/>
        <v>225</v>
      </c>
      <c r="H37" s="283"/>
      <c r="I37" s="125"/>
      <c r="J37" s="361"/>
      <c r="K37" s="368"/>
      <c r="L37" s="413"/>
      <c r="M37" s="21" t="s">
        <v>5</v>
      </c>
      <c r="N37" s="83">
        <v>104</v>
      </c>
      <c r="O37" s="25">
        <f t="shared" si="40"/>
        <v>520</v>
      </c>
      <c r="P37" s="283"/>
      <c r="R37" s="361"/>
      <c r="S37" s="368"/>
      <c r="T37" s="413"/>
      <c r="U37" s="21" t="s">
        <v>5</v>
      </c>
      <c r="V37" s="83">
        <v>12.5</v>
      </c>
      <c r="W37" s="166">
        <f t="shared" si="41"/>
        <v>62.5</v>
      </c>
      <c r="X37" s="388"/>
      <c r="Z37" s="361"/>
      <c r="AA37" s="368"/>
      <c r="AB37" s="413"/>
      <c r="AC37" s="165" t="s">
        <v>5</v>
      </c>
      <c r="AD37" s="153">
        <v>5.8</v>
      </c>
      <c r="AE37" s="154">
        <f t="shared" si="30"/>
        <v>29</v>
      </c>
      <c r="AF37" s="388"/>
      <c r="AH37" s="376"/>
      <c r="AI37" s="407"/>
      <c r="AJ37" s="413"/>
      <c r="AK37" s="21" t="s">
        <v>5</v>
      </c>
      <c r="AL37" s="83">
        <v>1.2</v>
      </c>
      <c r="AM37" s="25">
        <f>AL37*125</f>
        <v>150</v>
      </c>
      <c r="AN37" s="283"/>
      <c r="AP37" s="361"/>
      <c r="AQ37" s="368"/>
      <c r="AR37" s="413"/>
      <c r="AS37" s="21" t="s">
        <v>5</v>
      </c>
      <c r="AT37" s="83">
        <v>16</v>
      </c>
      <c r="AU37" s="25">
        <f t="shared" si="31"/>
        <v>80</v>
      </c>
      <c r="AV37" s="283"/>
      <c r="AX37" s="361"/>
      <c r="AY37" s="368"/>
      <c r="AZ37" s="413"/>
      <c r="BA37" s="165" t="s">
        <v>5</v>
      </c>
      <c r="BB37" s="153">
        <v>3</v>
      </c>
      <c r="BC37" s="154">
        <f>BB37*5</f>
        <v>15</v>
      </c>
      <c r="BD37" s="388"/>
      <c r="BF37" s="361"/>
      <c r="BG37" s="368"/>
      <c r="BH37" s="413"/>
      <c r="BI37" s="21" t="s">
        <v>5</v>
      </c>
      <c r="BJ37" s="83">
        <v>88</v>
      </c>
      <c r="BK37" s="25">
        <f t="shared" si="32"/>
        <v>440</v>
      </c>
      <c r="BL37" s="283"/>
      <c r="BN37" s="376"/>
      <c r="BO37" s="407"/>
      <c r="BP37" s="413"/>
      <c r="BQ37" s="165" t="s">
        <v>5</v>
      </c>
      <c r="BR37" s="153">
        <v>0.5</v>
      </c>
      <c r="BS37" s="154">
        <f t="shared" si="33"/>
        <v>62.5</v>
      </c>
      <c r="BT37" s="388"/>
      <c r="BV37" s="361"/>
      <c r="BW37" s="368"/>
      <c r="BX37" s="413"/>
      <c r="BY37" s="21" t="s">
        <v>5</v>
      </c>
      <c r="BZ37" s="127">
        <v>7.3</v>
      </c>
      <c r="CA37" s="19">
        <f t="shared" si="37"/>
        <v>36.5</v>
      </c>
      <c r="CB37" s="283"/>
      <c r="CD37" s="361"/>
      <c r="CE37" s="368"/>
      <c r="CF37" s="413"/>
      <c r="CG37" s="21" t="s">
        <v>5</v>
      </c>
      <c r="CH37" s="83">
        <v>11.2</v>
      </c>
      <c r="CI37" s="25">
        <f>CH37*5</f>
        <v>56</v>
      </c>
      <c r="CJ37" s="283"/>
      <c r="CL37" s="361"/>
      <c r="CM37" s="368"/>
      <c r="CN37" s="413"/>
      <c r="CO37" s="165" t="s">
        <v>5</v>
      </c>
      <c r="CP37" s="153">
        <v>11.4</v>
      </c>
      <c r="CQ37" s="154">
        <f t="shared" si="38"/>
        <v>57</v>
      </c>
      <c r="CR37" s="388"/>
      <c r="CT37" s="376"/>
      <c r="CU37" s="407"/>
      <c r="CV37" s="413"/>
      <c r="CW37" s="165" t="s">
        <v>5</v>
      </c>
      <c r="CX37" s="153"/>
      <c r="CY37" s="154"/>
      <c r="CZ37" s="388"/>
      <c r="DB37" s="361"/>
      <c r="DC37" s="368"/>
      <c r="DD37" s="413"/>
      <c r="DE37" s="21" t="s">
        <v>5</v>
      </c>
      <c r="DF37" s="83">
        <v>25</v>
      </c>
      <c r="DG37" s="25">
        <f t="shared" si="42"/>
        <v>125</v>
      </c>
      <c r="DH37" s="283"/>
      <c r="DJ37" s="361"/>
      <c r="DK37" s="368"/>
      <c r="DL37" s="413"/>
      <c r="DM37" s="21" t="s">
        <v>5</v>
      </c>
      <c r="DN37" s="83">
        <v>12.4</v>
      </c>
      <c r="DO37" s="25">
        <f t="shared" si="23"/>
        <v>62</v>
      </c>
      <c r="DP37" s="283"/>
      <c r="DR37" s="361"/>
      <c r="DS37" s="368"/>
      <c r="DT37" s="413"/>
      <c r="DU37" s="21" t="s">
        <v>5</v>
      </c>
      <c r="DV37" s="83">
        <v>6.3</v>
      </c>
      <c r="DW37" s="25">
        <f t="shared" si="24"/>
        <v>31.5</v>
      </c>
      <c r="DX37" s="283"/>
      <c r="EA37" s="361"/>
      <c r="EB37" s="368"/>
      <c r="EC37" s="413"/>
      <c r="ED37" s="21" t="s">
        <v>5</v>
      </c>
      <c r="EE37" s="83">
        <v>121</v>
      </c>
      <c r="EF37" s="25">
        <f t="shared" si="43"/>
        <v>605</v>
      </c>
      <c r="EG37" s="283"/>
      <c r="EI37" s="361"/>
      <c r="EJ37" s="368"/>
      <c r="EK37" s="413"/>
      <c r="EL37" s="21" t="s">
        <v>5</v>
      </c>
      <c r="EM37" s="153">
        <v>22</v>
      </c>
      <c r="EN37" s="25">
        <f t="shared" si="25"/>
        <v>110</v>
      </c>
      <c r="EO37" s="283"/>
      <c r="EQ37" s="361"/>
      <c r="ER37" s="368"/>
      <c r="ES37" s="413"/>
      <c r="ET37" s="21" t="s">
        <v>5</v>
      </c>
      <c r="EU37" s="153">
        <v>9.1999999999999993</v>
      </c>
      <c r="EV37" s="25">
        <f>EU37*5</f>
        <v>46</v>
      </c>
      <c r="EW37" s="283"/>
      <c r="EY37" s="361"/>
      <c r="EZ37" s="368"/>
      <c r="FA37" s="413"/>
      <c r="FB37" s="21" t="s">
        <v>5</v>
      </c>
      <c r="FC37" s="153">
        <v>7.8</v>
      </c>
      <c r="FD37" s="25">
        <f>FC37*5</f>
        <v>39</v>
      </c>
      <c r="FE37" s="283"/>
      <c r="FG37" s="361"/>
      <c r="FH37" s="368"/>
      <c r="FI37" s="394"/>
      <c r="FJ37" s="160" t="s">
        <v>5</v>
      </c>
      <c r="FK37" s="141"/>
      <c r="FL37" s="142"/>
      <c r="FM37" s="390"/>
      <c r="FO37" s="376"/>
      <c r="FP37" s="407"/>
      <c r="FQ37" s="413"/>
      <c r="FR37" s="21" t="s">
        <v>5</v>
      </c>
      <c r="FS37" s="153"/>
      <c r="FT37" s="154"/>
      <c r="FU37" s="388"/>
      <c r="FW37" s="361"/>
      <c r="FX37" s="368"/>
      <c r="FY37" s="394"/>
      <c r="FZ37" s="160" t="s">
        <v>5</v>
      </c>
      <c r="GA37" s="141"/>
      <c r="GB37" s="142"/>
      <c r="GC37" s="390"/>
      <c r="GE37" s="361"/>
      <c r="GF37" s="368"/>
      <c r="GG37" s="413"/>
      <c r="GH37" s="21" t="s">
        <v>5</v>
      </c>
      <c r="GI37" s="153">
        <v>2.7</v>
      </c>
      <c r="GJ37" s="25">
        <f t="shared" si="27"/>
        <v>13.5</v>
      </c>
      <c r="GK37" s="283"/>
      <c r="GM37" s="376"/>
      <c r="GN37" s="407"/>
      <c r="GO37" s="413"/>
      <c r="GP37" s="165" t="s">
        <v>5</v>
      </c>
      <c r="GQ37" s="153">
        <v>0.5</v>
      </c>
      <c r="GR37" s="25">
        <f t="shared" si="7"/>
        <v>62.5</v>
      </c>
      <c r="GS37" s="388"/>
      <c r="GU37" s="376"/>
      <c r="GV37" s="407"/>
      <c r="GW37" s="394"/>
      <c r="GX37" s="160" t="s">
        <v>5</v>
      </c>
      <c r="GY37" s="141"/>
      <c r="GZ37" s="142"/>
      <c r="HA37" s="390"/>
      <c r="HC37" s="361"/>
      <c r="HD37" s="368"/>
      <c r="HE37" s="413"/>
      <c r="HF37" s="165"/>
      <c r="HG37" s="153">
        <v>2</v>
      </c>
      <c r="HH37" s="154">
        <f t="shared" si="28"/>
        <v>10</v>
      </c>
      <c r="HI37" s="388"/>
      <c r="HK37" s="376"/>
      <c r="HL37" s="407"/>
      <c r="HM37" s="394"/>
      <c r="HN37" s="160" t="s">
        <v>5</v>
      </c>
      <c r="HO37" s="141"/>
      <c r="HP37" s="142">
        <f t="shared" si="9"/>
        <v>0</v>
      </c>
      <c r="HQ37" s="390"/>
      <c r="HS37" s="376"/>
      <c r="HT37" s="407"/>
      <c r="HU37" s="394"/>
      <c r="HV37" s="160" t="s">
        <v>5</v>
      </c>
      <c r="HW37" s="141"/>
      <c r="HX37" s="142">
        <f t="shared" si="10"/>
        <v>0</v>
      </c>
      <c r="HY37" s="390"/>
      <c r="IA37" s="361"/>
      <c r="IB37" s="368"/>
      <c r="IC37" s="413"/>
      <c r="ID37" s="165" t="s">
        <v>5</v>
      </c>
      <c r="IE37" s="153"/>
      <c r="IF37" s="154">
        <f t="shared" si="29"/>
        <v>0</v>
      </c>
      <c r="IG37" s="388"/>
      <c r="II37" s="361"/>
      <c r="IJ37" s="368"/>
      <c r="IK37" s="413"/>
      <c r="IL37" s="165" t="s">
        <v>5</v>
      </c>
      <c r="IM37" s="153">
        <v>2</v>
      </c>
      <c r="IN37" s="154">
        <f t="shared" si="12"/>
        <v>10</v>
      </c>
      <c r="IO37" s="388"/>
    </row>
    <row r="38" spans="1:249" ht="15" customHeight="1" x14ac:dyDescent="0.25">
      <c r="A38" s="13"/>
      <c r="B38" s="361"/>
      <c r="C38" s="368"/>
      <c r="D38" s="413"/>
      <c r="E38" s="165" t="s">
        <v>7</v>
      </c>
      <c r="F38" s="16">
        <v>45</v>
      </c>
      <c r="G38" s="166">
        <f t="shared" si="39"/>
        <v>225</v>
      </c>
      <c r="H38" s="283"/>
      <c r="I38" s="125"/>
      <c r="J38" s="361"/>
      <c r="K38" s="368"/>
      <c r="L38" s="413"/>
      <c r="M38" s="21" t="s">
        <v>7</v>
      </c>
      <c r="N38" s="16">
        <v>104</v>
      </c>
      <c r="O38" s="25">
        <f t="shared" si="40"/>
        <v>520</v>
      </c>
      <c r="P38" s="283"/>
      <c r="R38" s="361"/>
      <c r="S38" s="368"/>
      <c r="T38" s="413"/>
      <c r="U38" s="21" t="s">
        <v>7</v>
      </c>
      <c r="V38" s="16">
        <v>12.5</v>
      </c>
      <c r="W38" s="166">
        <f t="shared" si="41"/>
        <v>62.5</v>
      </c>
      <c r="X38" s="388"/>
      <c r="Z38" s="361"/>
      <c r="AA38" s="368"/>
      <c r="AB38" s="413"/>
      <c r="AC38" s="165" t="s">
        <v>7</v>
      </c>
      <c r="AD38" s="151">
        <v>5.8</v>
      </c>
      <c r="AE38" s="154">
        <f t="shared" si="30"/>
        <v>29</v>
      </c>
      <c r="AF38" s="388"/>
      <c r="AH38" s="376"/>
      <c r="AI38" s="407"/>
      <c r="AJ38" s="413"/>
      <c r="AK38" s="21" t="s">
        <v>7</v>
      </c>
      <c r="AL38" s="16">
        <v>1.2</v>
      </c>
      <c r="AM38" s="25">
        <f>AL38*125</f>
        <v>150</v>
      </c>
      <c r="AN38" s="283"/>
      <c r="AP38" s="361"/>
      <c r="AQ38" s="368"/>
      <c r="AR38" s="413"/>
      <c r="AS38" s="21" t="s">
        <v>7</v>
      </c>
      <c r="AT38" s="16">
        <v>16</v>
      </c>
      <c r="AU38" s="25">
        <f t="shared" si="31"/>
        <v>80</v>
      </c>
      <c r="AV38" s="283"/>
      <c r="AX38" s="361"/>
      <c r="AY38" s="368"/>
      <c r="AZ38" s="413"/>
      <c r="BA38" s="165" t="s">
        <v>7</v>
      </c>
      <c r="BB38" s="151"/>
      <c r="BC38" s="154"/>
      <c r="BD38" s="388"/>
      <c r="BF38" s="361"/>
      <c r="BG38" s="368"/>
      <c r="BH38" s="413"/>
      <c r="BI38" s="21" t="s">
        <v>7</v>
      </c>
      <c r="BJ38" s="16">
        <v>88</v>
      </c>
      <c r="BK38" s="25">
        <f t="shared" si="32"/>
        <v>440</v>
      </c>
      <c r="BL38" s="283"/>
      <c r="BN38" s="376"/>
      <c r="BO38" s="407"/>
      <c r="BP38" s="413"/>
      <c r="BQ38" s="165" t="s">
        <v>7</v>
      </c>
      <c r="BR38" s="151">
        <v>0.5</v>
      </c>
      <c r="BS38" s="154">
        <f t="shared" si="33"/>
        <v>62.5</v>
      </c>
      <c r="BT38" s="388"/>
      <c r="BV38" s="361"/>
      <c r="BW38" s="368"/>
      <c r="BX38" s="413"/>
      <c r="BY38" s="21" t="s">
        <v>7</v>
      </c>
      <c r="BZ38" s="16">
        <v>7.3</v>
      </c>
      <c r="CA38" s="25">
        <f t="shared" si="37"/>
        <v>36.5</v>
      </c>
      <c r="CB38" s="283"/>
      <c r="CD38" s="361"/>
      <c r="CE38" s="368"/>
      <c r="CF38" s="413"/>
      <c r="CG38" s="21" t="s">
        <v>7</v>
      </c>
      <c r="CH38" s="16">
        <v>11.2</v>
      </c>
      <c r="CI38" s="25">
        <f>CH38*5</f>
        <v>56</v>
      </c>
      <c r="CJ38" s="283"/>
      <c r="CL38" s="361"/>
      <c r="CM38" s="368"/>
      <c r="CN38" s="413"/>
      <c r="CO38" s="165" t="s">
        <v>7</v>
      </c>
      <c r="CP38" s="151">
        <v>11.4</v>
      </c>
      <c r="CQ38" s="154">
        <f t="shared" si="38"/>
        <v>57</v>
      </c>
      <c r="CR38" s="388"/>
      <c r="CT38" s="376"/>
      <c r="CU38" s="407"/>
      <c r="CV38" s="413"/>
      <c r="CW38" s="165" t="s">
        <v>7</v>
      </c>
      <c r="CX38" s="151"/>
      <c r="CY38" s="154"/>
      <c r="CZ38" s="388"/>
      <c r="DB38" s="361"/>
      <c r="DC38" s="368"/>
      <c r="DD38" s="413"/>
      <c r="DE38" s="21" t="s">
        <v>7</v>
      </c>
      <c r="DF38" s="16">
        <v>25</v>
      </c>
      <c r="DG38" s="25">
        <f t="shared" si="42"/>
        <v>125</v>
      </c>
      <c r="DH38" s="283"/>
      <c r="DJ38" s="361"/>
      <c r="DK38" s="368"/>
      <c r="DL38" s="413"/>
      <c r="DM38" s="21" t="s">
        <v>7</v>
      </c>
      <c r="DN38" s="16">
        <v>12.4</v>
      </c>
      <c r="DO38" s="25">
        <f t="shared" si="23"/>
        <v>62</v>
      </c>
      <c r="DP38" s="283"/>
      <c r="DR38" s="361"/>
      <c r="DS38" s="368"/>
      <c r="DT38" s="413"/>
      <c r="DU38" s="21" t="s">
        <v>7</v>
      </c>
      <c r="DV38" s="16">
        <v>6.3</v>
      </c>
      <c r="DW38" s="25">
        <f t="shared" si="24"/>
        <v>31.5</v>
      </c>
      <c r="DX38" s="283"/>
      <c r="EA38" s="361"/>
      <c r="EB38" s="368"/>
      <c r="EC38" s="413"/>
      <c r="ED38" s="21" t="s">
        <v>7</v>
      </c>
      <c r="EE38" s="16">
        <v>121</v>
      </c>
      <c r="EF38" s="25">
        <f t="shared" si="43"/>
        <v>605</v>
      </c>
      <c r="EG38" s="283"/>
      <c r="EI38" s="361"/>
      <c r="EJ38" s="368"/>
      <c r="EK38" s="413"/>
      <c r="EL38" s="21" t="s">
        <v>7</v>
      </c>
      <c r="EM38" s="151">
        <v>22</v>
      </c>
      <c r="EN38" s="25">
        <f t="shared" si="25"/>
        <v>110</v>
      </c>
      <c r="EO38" s="283"/>
      <c r="EQ38" s="361"/>
      <c r="ER38" s="368"/>
      <c r="ES38" s="413"/>
      <c r="ET38" s="21" t="s">
        <v>7</v>
      </c>
      <c r="EU38" s="153">
        <v>9.1999999999999993</v>
      </c>
      <c r="EV38" s="25">
        <f>EU38*5</f>
        <v>46</v>
      </c>
      <c r="EW38" s="283"/>
      <c r="EY38" s="361"/>
      <c r="EZ38" s="368"/>
      <c r="FA38" s="413"/>
      <c r="FB38" s="21" t="s">
        <v>7</v>
      </c>
      <c r="FC38" s="151">
        <v>7.8</v>
      </c>
      <c r="FD38" s="25">
        <f>FC38*5</f>
        <v>39</v>
      </c>
      <c r="FE38" s="283"/>
      <c r="FG38" s="361"/>
      <c r="FH38" s="368"/>
      <c r="FI38" s="394"/>
      <c r="FJ38" s="160" t="s">
        <v>7</v>
      </c>
      <c r="FK38" s="139"/>
      <c r="FL38" s="142"/>
      <c r="FM38" s="390"/>
      <c r="FO38" s="376"/>
      <c r="FP38" s="407"/>
      <c r="FQ38" s="413"/>
      <c r="FR38" s="21" t="s">
        <v>7</v>
      </c>
      <c r="FS38" s="151"/>
      <c r="FT38" s="154"/>
      <c r="FU38" s="388"/>
      <c r="FW38" s="361"/>
      <c r="FX38" s="368"/>
      <c r="FY38" s="394"/>
      <c r="FZ38" s="160" t="s">
        <v>7</v>
      </c>
      <c r="GA38" s="139"/>
      <c r="GB38" s="142"/>
      <c r="GC38" s="390"/>
      <c r="GE38" s="361"/>
      <c r="GF38" s="368"/>
      <c r="GG38" s="413"/>
      <c r="GH38" s="21" t="s">
        <v>7</v>
      </c>
      <c r="GI38" s="151">
        <v>2.7</v>
      </c>
      <c r="GJ38" s="25">
        <f t="shared" si="27"/>
        <v>13.5</v>
      </c>
      <c r="GK38" s="283"/>
      <c r="GM38" s="376"/>
      <c r="GN38" s="407"/>
      <c r="GO38" s="413"/>
      <c r="GP38" s="165" t="s">
        <v>7</v>
      </c>
      <c r="GQ38" s="151">
        <v>0.5</v>
      </c>
      <c r="GR38" s="25">
        <f t="shared" si="7"/>
        <v>62.5</v>
      </c>
      <c r="GS38" s="388"/>
      <c r="GU38" s="376"/>
      <c r="GV38" s="407"/>
      <c r="GW38" s="394"/>
      <c r="GX38" s="160" t="s">
        <v>7</v>
      </c>
      <c r="GY38" s="139"/>
      <c r="GZ38" s="142"/>
      <c r="HA38" s="390"/>
      <c r="HC38" s="361"/>
      <c r="HD38" s="368"/>
      <c r="HE38" s="413"/>
      <c r="HF38" s="165"/>
      <c r="HG38" s="151">
        <v>2</v>
      </c>
      <c r="HH38" s="154">
        <f t="shared" si="28"/>
        <v>10</v>
      </c>
      <c r="HI38" s="388"/>
      <c r="HK38" s="376"/>
      <c r="HL38" s="407"/>
      <c r="HM38" s="394"/>
      <c r="HN38" s="160" t="s">
        <v>7</v>
      </c>
      <c r="HO38" s="139"/>
      <c r="HP38" s="142">
        <f t="shared" si="9"/>
        <v>0</v>
      </c>
      <c r="HQ38" s="390"/>
      <c r="HS38" s="376"/>
      <c r="HT38" s="407"/>
      <c r="HU38" s="394"/>
      <c r="HV38" s="160" t="s">
        <v>7</v>
      </c>
      <c r="HW38" s="139"/>
      <c r="HX38" s="142">
        <f t="shared" si="10"/>
        <v>0</v>
      </c>
      <c r="HY38" s="390"/>
      <c r="IA38" s="361"/>
      <c r="IB38" s="368"/>
      <c r="IC38" s="413"/>
      <c r="ID38" s="165" t="s">
        <v>7</v>
      </c>
      <c r="IE38" s="151"/>
      <c r="IF38" s="154">
        <f t="shared" si="29"/>
        <v>0</v>
      </c>
      <c r="IG38" s="388"/>
      <c r="II38" s="361"/>
      <c r="IJ38" s="368"/>
      <c r="IK38" s="413"/>
      <c r="IL38" s="165" t="s">
        <v>7</v>
      </c>
      <c r="IM38" s="151"/>
      <c r="IN38" s="154">
        <f t="shared" si="12"/>
        <v>0</v>
      </c>
      <c r="IO38" s="388"/>
    </row>
    <row r="39" spans="1:249" ht="15" customHeight="1" x14ac:dyDescent="0.25">
      <c r="A39" s="13"/>
      <c r="B39" s="361"/>
      <c r="C39" s="368"/>
      <c r="D39" s="413"/>
      <c r="E39" s="168" t="s">
        <v>8</v>
      </c>
      <c r="F39" s="22">
        <v>45</v>
      </c>
      <c r="G39" s="154">
        <f t="shared" si="39"/>
        <v>225</v>
      </c>
      <c r="H39" s="283"/>
      <c r="I39" s="125"/>
      <c r="J39" s="361"/>
      <c r="K39" s="368"/>
      <c r="L39" s="413"/>
      <c r="M39" s="27" t="s">
        <v>8</v>
      </c>
      <c r="N39" s="22">
        <v>104</v>
      </c>
      <c r="O39" s="25">
        <f t="shared" si="40"/>
        <v>520</v>
      </c>
      <c r="P39" s="283"/>
      <c r="R39" s="361"/>
      <c r="S39" s="368"/>
      <c r="T39" s="413"/>
      <c r="U39" s="27" t="s">
        <v>8</v>
      </c>
      <c r="V39" s="22">
        <v>12.5</v>
      </c>
      <c r="W39" s="154">
        <f t="shared" si="41"/>
        <v>62.5</v>
      </c>
      <c r="X39" s="388"/>
      <c r="Z39" s="361"/>
      <c r="AA39" s="368"/>
      <c r="AB39" s="413"/>
      <c r="AC39" s="168" t="s">
        <v>8</v>
      </c>
      <c r="AD39" s="156">
        <v>5.8</v>
      </c>
      <c r="AE39" s="154">
        <f t="shared" si="30"/>
        <v>29</v>
      </c>
      <c r="AF39" s="388"/>
      <c r="AH39" s="376"/>
      <c r="AI39" s="407"/>
      <c r="AJ39" s="413"/>
      <c r="AK39" s="27" t="s">
        <v>8</v>
      </c>
      <c r="AL39" s="22"/>
      <c r="AM39" s="25"/>
      <c r="AN39" s="283"/>
      <c r="AP39" s="361"/>
      <c r="AQ39" s="368"/>
      <c r="AR39" s="413"/>
      <c r="AS39" s="27" t="s">
        <v>8</v>
      </c>
      <c r="AT39" s="22">
        <v>16</v>
      </c>
      <c r="AU39" s="25">
        <f t="shared" si="31"/>
        <v>80</v>
      </c>
      <c r="AV39" s="283"/>
      <c r="AX39" s="361"/>
      <c r="AY39" s="368"/>
      <c r="AZ39" s="413"/>
      <c r="BA39" s="168" t="s">
        <v>8</v>
      </c>
      <c r="BB39" s="156"/>
      <c r="BC39" s="154"/>
      <c r="BD39" s="388"/>
      <c r="BF39" s="361"/>
      <c r="BG39" s="368"/>
      <c r="BH39" s="413"/>
      <c r="BI39" s="27" t="s">
        <v>8</v>
      </c>
      <c r="BJ39" s="22">
        <v>88</v>
      </c>
      <c r="BK39" s="25">
        <f t="shared" si="32"/>
        <v>440</v>
      </c>
      <c r="BL39" s="283"/>
      <c r="BN39" s="376"/>
      <c r="BO39" s="407"/>
      <c r="BP39" s="413"/>
      <c r="BQ39" s="168" t="s">
        <v>8</v>
      </c>
      <c r="BR39" s="156">
        <v>0.5</v>
      </c>
      <c r="BS39" s="154">
        <f t="shared" si="33"/>
        <v>62.5</v>
      </c>
      <c r="BT39" s="388"/>
      <c r="BV39" s="361"/>
      <c r="BW39" s="368"/>
      <c r="BX39" s="413"/>
      <c r="BY39" s="27" t="s">
        <v>8</v>
      </c>
      <c r="BZ39" s="22"/>
      <c r="CA39" s="25"/>
      <c r="CB39" s="283"/>
      <c r="CD39" s="361"/>
      <c r="CE39" s="368"/>
      <c r="CF39" s="413"/>
      <c r="CG39" s="27" t="s">
        <v>8</v>
      </c>
      <c r="CH39" s="22"/>
      <c r="CI39" s="25"/>
      <c r="CJ39" s="283"/>
      <c r="CL39" s="361"/>
      <c r="CM39" s="368"/>
      <c r="CN39" s="413"/>
      <c r="CO39" s="168" t="s">
        <v>8</v>
      </c>
      <c r="CP39" s="156"/>
      <c r="CQ39" s="154"/>
      <c r="CR39" s="388"/>
      <c r="CT39" s="376"/>
      <c r="CU39" s="407"/>
      <c r="CV39" s="413"/>
      <c r="CW39" s="168" t="s">
        <v>8</v>
      </c>
      <c r="CX39" s="156"/>
      <c r="CY39" s="154"/>
      <c r="CZ39" s="388"/>
      <c r="DB39" s="361"/>
      <c r="DC39" s="368"/>
      <c r="DD39" s="413"/>
      <c r="DE39" s="27" t="s">
        <v>8</v>
      </c>
      <c r="DF39" s="22">
        <v>25</v>
      </c>
      <c r="DG39" s="25">
        <f t="shared" si="42"/>
        <v>125</v>
      </c>
      <c r="DH39" s="283"/>
      <c r="DJ39" s="361"/>
      <c r="DK39" s="368"/>
      <c r="DL39" s="413"/>
      <c r="DM39" s="27" t="s">
        <v>8</v>
      </c>
      <c r="DN39" s="22">
        <v>12.4</v>
      </c>
      <c r="DO39" s="25">
        <f t="shared" si="23"/>
        <v>62</v>
      </c>
      <c r="DP39" s="283"/>
      <c r="DR39" s="361"/>
      <c r="DS39" s="368"/>
      <c r="DT39" s="413"/>
      <c r="DU39" s="27" t="s">
        <v>8</v>
      </c>
      <c r="DV39" s="22">
        <v>6.3</v>
      </c>
      <c r="DW39" s="25">
        <f t="shared" si="24"/>
        <v>31.5</v>
      </c>
      <c r="DX39" s="283"/>
      <c r="EA39" s="361"/>
      <c r="EB39" s="368"/>
      <c r="EC39" s="413"/>
      <c r="ED39" s="27" t="s">
        <v>8</v>
      </c>
      <c r="EE39" s="22">
        <v>121</v>
      </c>
      <c r="EF39" s="25">
        <f t="shared" si="43"/>
        <v>605</v>
      </c>
      <c r="EG39" s="283"/>
      <c r="EI39" s="361"/>
      <c r="EJ39" s="368"/>
      <c r="EK39" s="413"/>
      <c r="EL39" s="27" t="s">
        <v>8</v>
      </c>
      <c r="EM39" s="156">
        <v>22</v>
      </c>
      <c r="EN39" s="25">
        <f t="shared" si="25"/>
        <v>110</v>
      </c>
      <c r="EO39" s="283"/>
      <c r="EQ39" s="361"/>
      <c r="ER39" s="368"/>
      <c r="ES39" s="413"/>
      <c r="ET39" s="27" t="s">
        <v>8</v>
      </c>
      <c r="EU39" s="156"/>
      <c r="EV39" s="25"/>
      <c r="EW39" s="283"/>
      <c r="EY39" s="361"/>
      <c r="EZ39" s="368"/>
      <c r="FA39" s="413"/>
      <c r="FB39" s="27" t="s">
        <v>8</v>
      </c>
      <c r="FC39" s="156"/>
      <c r="FD39" s="25"/>
      <c r="FE39" s="283"/>
      <c r="FG39" s="361"/>
      <c r="FH39" s="368"/>
      <c r="FI39" s="394"/>
      <c r="FJ39" s="161" t="s">
        <v>8</v>
      </c>
      <c r="FK39" s="143"/>
      <c r="FL39" s="142"/>
      <c r="FM39" s="390"/>
      <c r="FO39" s="376"/>
      <c r="FP39" s="407"/>
      <c r="FQ39" s="413"/>
      <c r="FR39" s="27" t="s">
        <v>8</v>
      </c>
      <c r="FS39" s="156">
        <v>2.2999999999999998</v>
      </c>
      <c r="FT39" s="154">
        <f>SUM(FS39)*125</f>
        <v>287.5</v>
      </c>
      <c r="FU39" s="388"/>
      <c r="FW39" s="361"/>
      <c r="FX39" s="368"/>
      <c r="FY39" s="394"/>
      <c r="FZ39" s="161" t="s">
        <v>8</v>
      </c>
      <c r="GA39" s="143"/>
      <c r="GB39" s="142"/>
      <c r="GC39" s="390"/>
      <c r="GE39" s="361"/>
      <c r="GF39" s="368"/>
      <c r="GG39" s="413"/>
      <c r="GH39" s="27" t="s">
        <v>8</v>
      </c>
      <c r="GI39" s="156">
        <v>2.7</v>
      </c>
      <c r="GJ39" s="25">
        <f t="shared" si="27"/>
        <v>13.5</v>
      </c>
      <c r="GK39" s="283"/>
      <c r="GM39" s="376"/>
      <c r="GN39" s="407"/>
      <c r="GO39" s="413"/>
      <c r="GP39" s="168" t="s">
        <v>8</v>
      </c>
      <c r="GQ39" s="156">
        <v>0.5</v>
      </c>
      <c r="GR39" s="25">
        <f t="shared" si="7"/>
        <v>62.5</v>
      </c>
      <c r="GS39" s="388"/>
      <c r="GU39" s="376"/>
      <c r="GV39" s="407"/>
      <c r="GW39" s="394"/>
      <c r="GX39" s="161" t="s">
        <v>8</v>
      </c>
      <c r="GY39" s="143"/>
      <c r="GZ39" s="142"/>
      <c r="HA39" s="390"/>
      <c r="HC39" s="361"/>
      <c r="HD39" s="368"/>
      <c r="HE39" s="413"/>
      <c r="HF39" s="168"/>
      <c r="HG39" s="156">
        <v>2</v>
      </c>
      <c r="HH39" s="154">
        <f t="shared" si="28"/>
        <v>10</v>
      </c>
      <c r="HI39" s="388"/>
      <c r="HK39" s="376"/>
      <c r="HL39" s="407"/>
      <c r="HM39" s="394"/>
      <c r="HN39" s="161" t="s">
        <v>8</v>
      </c>
      <c r="HO39" s="143"/>
      <c r="HP39" s="142">
        <f t="shared" si="9"/>
        <v>0</v>
      </c>
      <c r="HQ39" s="390"/>
      <c r="HS39" s="376"/>
      <c r="HT39" s="407"/>
      <c r="HU39" s="394"/>
      <c r="HV39" s="161" t="s">
        <v>8</v>
      </c>
      <c r="HW39" s="143"/>
      <c r="HX39" s="142">
        <f t="shared" si="10"/>
        <v>0</v>
      </c>
      <c r="HY39" s="390"/>
      <c r="IA39" s="361"/>
      <c r="IB39" s="368"/>
      <c r="IC39" s="413"/>
      <c r="ID39" s="168" t="s">
        <v>8</v>
      </c>
      <c r="IE39" s="156"/>
      <c r="IF39" s="154">
        <f t="shared" si="29"/>
        <v>0</v>
      </c>
      <c r="IG39" s="388"/>
      <c r="II39" s="361"/>
      <c r="IJ39" s="368"/>
      <c r="IK39" s="413"/>
      <c r="IL39" s="168" t="s">
        <v>8</v>
      </c>
      <c r="IM39" s="156"/>
      <c r="IN39" s="154">
        <f t="shared" si="12"/>
        <v>0</v>
      </c>
      <c r="IO39" s="388"/>
    </row>
    <row r="40" spans="1:249" ht="15" customHeight="1" thickBot="1" x14ac:dyDescent="0.3">
      <c r="A40" s="13"/>
      <c r="B40" s="363"/>
      <c r="C40" s="369"/>
      <c r="D40" s="414"/>
      <c r="E40" s="169" t="s">
        <v>8</v>
      </c>
      <c r="F40" s="28">
        <v>45</v>
      </c>
      <c r="G40" s="158">
        <f t="shared" si="39"/>
        <v>225</v>
      </c>
      <c r="H40" s="284"/>
      <c r="I40" s="125"/>
      <c r="J40" s="363"/>
      <c r="K40" s="369"/>
      <c r="L40" s="414"/>
      <c r="M40" s="35" t="s">
        <v>8</v>
      </c>
      <c r="N40" s="28">
        <v>104</v>
      </c>
      <c r="O40" s="29">
        <f t="shared" si="40"/>
        <v>520</v>
      </c>
      <c r="P40" s="284"/>
      <c r="R40" s="363"/>
      <c r="S40" s="369"/>
      <c r="T40" s="414"/>
      <c r="U40" s="35" t="s">
        <v>8</v>
      </c>
      <c r="V40" s="28">
        <v>12.5</v>
      </c>
      <c r="W40" s="158">
        <f t="shared" si="41"/>
        <v>62.5</v>
      </c>
      <c r="X40" s="389"/>
      <c r="Z40" s="363"/>
      <c r="AA40" s="369"/>
      <c r="AB40" s="414"/>
      <c r="AC40" s="169" t="s">
        <v>8</v>
      </c>
      <c r="AD40" s="157">
        <v>5.8</v>
      </c>
      <c r="AE40" s="158">
        <f t="shared" si="30"/>
        <v>29</v>
      </c>
      <c r="AF40" s="389"/>
      <c r="AH40" s="378"/>
      <c r="AI40" s="408"/>
      <c r="AJ40" s="414"/>
      <c r="AK40" s="35" t="s">
        <v>8</v>
      </c>
      <c r="AL40" s="28"/>
      <c r="AM40" s="29"/>
      <c r="AN40" s="284"/>
      <c r="AP40" s="363"/>
      <c r="AQ40" s="369"/>
      <c r="AR40" s="414"/>
      <c r="AS40" s="35" t="s">
        <v>8</v>
      </c>
      <c r="AT40" s="28">
        <v>16</v>
      </c>
      <c r="AU40" s="29">
        <f t="shared" si="31"/>
        <v>80</v>
      </c>
      <c r="AV40" s="284"/>
      <c r="AX40" s="363"/>
      <c r="AY40" s="369"/>
      <c r="AZ40" s="414"/>
      <c r="BA40" s="169" t="s">
        <v>8</v>
      </c>
      <c r="BB40" s="157"/>
      <c r="BC40" s="158"/>
      <c r="BD40" s="389"/>
      <c r="BF40" s="363"/>
      <c r="BG40" s="369"/>
      <c r="BH40" s="414"/>
      <c r="BI40" s="35" t="s">
        <v>8</v>
      </c>
      <c r="BJ40" s="28">
        <v>88</v>
      </c>
      <c r="BK40" s="29">
        <f t="shared" si="32"/>
        <v>440</v>
      </c>
      <c r="BL40" s="284"/>
      <c r="BN40" s="378"/>
      <c r="BO40" s="408"/>
      <c r="BP40" s="414"/>
      <c r="BQ40" s="169" t="s">
        <v>8</v>
      </c>
      <c r="BR40" s="157">
        <v>0.5</v>
      </c>
      <c r="BS40" s="158">
        <f t="shared" si="33"/>
        <v>62.5</v>
      </c>
      <c r="BT40" s="389"/>
      <c r="BV40" s="363"/>
      <c r="BW40" s="369"/>
      <c r="BX40" s="414"/>
      <c r="BY40" s="35" t="s">
        <v>8</v>
      </c>
      <c r="BZ40" s="28">
        <v>7.3</v>
      </c>
      <c r="CA40" s="29">
        <f t="shared" ref="CA40:CA45" si="44">BZ40*5</f>
        <v>36.5</v>
      </c>
      <c r="CB40" s="284"/>
      <c r="CD40" s="363"/>
      <c r="CE40" s="369"/>
      <c r="CF40" s="414"/>
      <c r="CG40" s="35" t="s">
        <v>8</v>
      </c>
      <c r="CH40" s="28"/>
      <c r="CI40" s="29"/>
      <c r="CJ40" s="284"/>
      <c r="CL40" s="363"/>
      <c r="CM40" s="369"/>
      <c r="CN40" s="414"/>
      <c r="CO40" s="169" t="s">
        <v>8</v>
      </c>
      <c r="CP40" s="157">
        <v>11.4</v>
      </c>
      <c r="CQ40" s="158">
        <f t="shared" ref="CQ40:CQ45" si="45">SUM(CP40*5)</f>
        <v>57</v>
      </c>
      <c r="CR40" s="389"/>
      <c r="CT40" s="378"/>
      <c r="CU40" s="408"/>
      <c r="CV40" s="414"/>
      <c r="CW40" s="169" t="s">
        <v>8</v>
      </c>
      <c r="CX40" s="157">
        <v>0.5</v>
      </c>
      <c r="CY40" s="158">
        <f>CX40*125</f>
        <v>62.5</v>
      </c>
      <c r="CZ40" s="389"/>
      <c r="DB40" s="363"/>
      <c r="DC40" s="369"/>
      <c r="DD40" s="414"/>
      <c r="DE40" s="35" t="s">
        <v>8</v>
      </c>
      <c r="DF40" s="28">
        <v>25</v>
      </c>
      <c r="DG40" s="29">
        <f t="shared" si="42"/>
        <v>125</v>
      </c>
      <c r="DH40" s="284"/>
      <c r="DJ40" s="363"/>
      <c r="DK40" s="369"/>
      <c r="DL40" s="414"/>
      <c r="DM40" s="35" t="s">
        <v>8</v>
      </c>
      <c r="DN40" s="28">
        <v>12.4</v>
      </c>
      <c r="DO40" s="29">
        <f t="shared" si="23"/>
        <v>62</v>
      </c>
      <c r="DP40" s="284"/>
      <c r="DR40" s="363"/>
      <c r="DS40" s="369"/>
      <c r="DT40" s="414"/>
      <c r="DU40" s="35" t="s">
        <v>8</v>
      </c>
      <c r="DV40" s="28">
        <v>6.3</v>
      </c>
      <c r="DW40" s="29">
        <f t="shared" si="24"/>
        <v>31.5</v>
      </c>
      <c r="DX40" s="284"/>
      <c r="EA40" s="363"/>
      <c r="EB40" s="369"/>
      <c r="EC40" s="414"/>
      <c r="ED40" s="35" t="s">
        <v>8</v>
      </c>
      <c r="EE40" s="28">
        <v>121</v>
      </c>
      <c r="EF40" s="29">
        <f t="shared" si="43"/>
        <v>605</v>
      </c>
      <c r="EG40" s="284"/>
      <c r="EI40" s="363"/>
      <c r="EJ40" s="369"/>
      <c r="EK40" s="414"/>
      <c r="EL40" s="35" t="s">
        <v>8</v>
      </c>
      <c r="EM40" s="157">
        <v>22</v>
      </c>
      <c r="EN40" s="29">
        <f t="shared" si="25"/>
        <v>110</v>
      </c>
      <c r="EO40" s="284"/>
      <c r="EQ40" s="363"/>
      <c r="ER40" s="369"/>
      <c r="ES40" s="414"/>
      <c r="ET40" s="35" t="s">
        <v>8</v>
      </c>
      <c r="EU40" s="157"/>
      <c r="EV40" s="29"/>
      <c r="EW40" s="284"/>
      <c r="EY40" s="363"/>
      <c r="EZ40" s="369"/>
      <c r="FA40" s="414"/>
      <c r="FB40" s="35" t="s">
        <v>8</v>
      </c>
      <c r="FC40" s="157"/>
      <c r="FD40" s="29"/>
      <c r="FE40" s="284"/>
      <c r="FG40" s="363"/>
      <c r="FH40" s="369"/>
      <c r="FI40" s="395"/>
      <c r="FJ40" s="163" t="s">
        <v>8</v>
      </c>
      <c r="FK40" s="144"/>
      <c r="FL40" s="145"/>
      <c r="FM40" s="391"/>
      <c r="FO40" s="378"/>
      <c r="FP40" s="408"/>
      <c r="FQ40" s="414"/>
      <c r="FR40" s="35" t="s">
        <v>8</v>
      </c>
      <c r="FS40" s="157"/>
      <c r="FT40" s="158"/>
      <c r="FU40" s="389"/>
      <c r="FW40" s="363"/>
      <c r="FX40" s="369"/>
      <c r="FY40" s="395"/>
      <c r="FZ40" s="163" t="s">
        <v>8</v>
      </c>
      <c r="GA40" s="144"/>
      <c r="GB40" s="145"/>
      <c r="GC40" s="391"/>
      <c r="GE40" s="363"/>
      <c r="GF40" s="369"/>
      <c r="GG40" s="414"/>
      <c r="GH40" s="35" t="s">
        <v>8</v>
      </c>
      <c r="GI40" s="157">
        <v>2.7</v>
      </c>
      <c r="GJ40" s="29">
        <f t="shared" si="27"/>
        <v>13.5</v>
      </c>
      <c r="GK40" s="284"/>
      <c r="GM40" s="378"/>
      <c r="GN40" s="408"/>
      <c r="GO40" s="414"/>
      <c r="GP40" s="169" t="s">
        <v>8</v>
      </c>
      <c r="GQ40" s="157">
        <v>0.5</v>
      </c>
      <c r="GR40" s="29">
        <f>GQ40*125</f>
        <v>62.5</v>
      </c>
      <c r="GS40" s="389"/>
      <c r="GU40" s="378"/>
      <c r="GV40" s="408"/>
      <c r="GW40" s="395"/>
      <c r="GX40" s="163" t="s">
        <v>8</v>
      </c>
      <c r="GY40" s="144"/>
      <c r="GZ40" s="145"/>
      <c r="HA40" s="391"/>
      <c r="HC40" s="363"/>
      <c r="HD40" s="369"/>
      <c r="HE40" s="414"/>
      <c r="HF40" s="169"/>
      <c r="HG40" s="157">
        <v>2</v>
      </c>
      <c r="HH40" s="158">
        <f t="shared" si="28"/>
        <v>10</v>
      </c>
      <c r="HI40" s="389"/>
      <c r="HK40" s="378"/>
      <c r="HL40" s="408"/>
      <c r="HM40" s="395"/>
      <c r="HN40" s="163" t="s">
        <v>8</v>
      </c>
      <c r="HO40" s="144"/>
      <c r="HP40" s="145">
        <f t="shared" si="9"/>
        <v>0</v>
      </c>
      <c r="HQ40" s="391"/>
      <c r="HS40" s="378"/>
      <c r="HT40" s="408"/>
      <c r="HU40" s="395"/>
      <c r="HV40" s="163" t="s">
        <v>8</v>
      </c>
      <c r="HW40" s="144"/>
      <c r="HX40" s="145">
        <f t="shared" si="10"/>
        <v>0</v>
      </c>
      <c r="HY40" s="391"/>
      <c r="IA40" s="363"/>
      <c r="IB40" s="369"/>
      <c r="IC40" s="414"/>
      <c r="ID40" s="169" t="s">
        <v>8</v>
      </c>
      <c r="IE40" s="157"/>
      <c r="IF40" s="158">
        <f t="shared" si="29"/>
        <v>0</v>
      </c>
      <c r="IG40" s="389"/>
      <c r="II40" s="363"/>
      <c r="IJ40" s="369"/>
      <c r="IK40" s="414"/>
      <c r="IL40" s="169" t="s">
        <v>8</v>
      </c>
      <c r="IM40" s="157"/>
      <c r="IN40" s="158">
        <f t="shared" si="12"/>
        <v>0</v>
      </c>
      <c r="IO40" s="389"/>
    </row>
    <row r="41" spans="1:249" ht="15" customHeight="1" x14ac:dyDescent="0.25">
      <c r="A41" s="13"/>
      <c r="B41" s="359" t="s">
        <v>2</v>
      </c>
      <c r="C41" s="367"/>
      <c r="D41" s="412" t="s">
        <v>633</v>
      </c>
      <c r="E41" s="164" t="s">
        <v>4</v>
      </c>
      <c r="F41" s="16">
        <v>45</v>
      </c>
      <c r="G41" s="152">
        <f t="shared" si="13"/>
        <v>225</v>
      </c>
      <c r="H41" s="283" t="s">
        <v>376</v>
      </c>
      <c r="I41" s="125"/>
      <c r="J41" s="359" t="s">
        <v>2</v>
      </c>
      <c r="K41" s="367"/>
      <c r="L41" s="412" t="s">
        <v>633</v>
      </c>
      <c r="M41" s="30" t="s">
        <v>4</v>
      </c>
      <c r="N41" s="16">
        <v>104</v>
      </c>
      <c r="O41" s="34">
        <f t="shared" si="14"/>
        <v>520</v>
      </c>
      <c r="P41" s="283" t="s">
        <v>376</v>
      </c>
      <c r="R41" s="359" t="s">
        <v>2</v>
      </c>
      <c r="S41" s="367"/>
      <c r="T41" s="412" t="s">
        <v>633</v>
      </c>
      <c r="U41" s="30" t="s">
        <v>4</v>
      </c>
      <c r="V41" s="16">
        <v>12.5</v>
      </c>
      <c r="W41" s="152">
        <f t="shared" si="15"/>
        <v>62.5</v>
      </c>
      <c r="X41" s="388" t="s">
        <v>238</v>
      </c>
      <c r="Z41" s="359" t="s">
        <v>2</v>
      </c>
      <c r="AA41" s="367"/>
      <c r="AB41" s="412" t="s">
        <v>633</v>
      </c>
      <c r="AC41" s="164" t="s">
        <v>4</v>
      </c>
      <c r="AD41" s="151">
        <v>5.8</v>
      </c>
      <c r="AE41" s="152">
        <f t="shared" si="30"/>
        <v>29</v>
      </c>
      <c r="AF41" s="388" t="s">
        <v>635</v>
      </c>
      <c r="AH41" s="380" t="s">
        <v>9</v>
      </c>
      <c r="AI41" s="406"/>
      <c r="AJ41" s="412" t="s">
        <v>633</v>
      </c>
      <c r="AK41" s="30" t="s">
        <v>4</v>
      </c>
      <c r="AL41" s="16">
        <v>1.2</v>
      </c>
      <c r="AM41" s="19">
        <f>AL41*125</f>
        <v>150</v>
      </c>
      <c r="AN41" s="283" t="s">
        <v>636</v>
      </c>
      <c r="AP41" s="359" t="s">
        <v>2</v>
      </c>
      <c r="AQ41" s="367"/>
      <c r="AR41" s="412" t="s">
        <v>633</v>
      </c>
      <c r="AS41" s="30" t="s">
        <v>4</v>
      </c>
      <c r="AT41" s="16">
        <v>16</v>
      </c>
      <c r="AU41" s="19">
        <f t="shared" si="31"/>
        <v>80</v>
      </c>
      <c r="AV41" s="283" t="s">
        <v>279</v>
      </c>
      <c r="AX41" s="359" t="s">
        <v>2</v>
      </c>
      <c r="AY41" s="367"/>
      <c r="AZ41" s="412" t="s">
        <v>633</v>
      </c>
      <c r="BA41" s="164" t="s">
        <v>4</v>
      </c>
      <c r="BB41" s="151"/>
      <c r="BC41" s="152"/>
      <c r="BD41" s="388" t="s">
        <v>637</v>
      </c>
      <c r="BF41" s="359" t="s">
        <v>2</v>
      </c>
      <c r="BG41" s="367"/>
      <c r="BH41" s="412" t="s">
        <v>633</v>
      </c>
      <c r="BI41" s="30" t="s">
        <v>4</v>
      </c>
      <c r="BJ41" s="16">
        <v>88</v>
      </c>
      <c r="BK41" s="19">
        <f t="shared" si="32"/>
        <v>440</v>
      </c>
      <c r="BL41" s="283" t="s">
        <v>504</v>
      </c>
      <c r="BN41" s="380" t="s">
        <v>9</v>
      </c>
      <c r="BO41" s="406"/>
      <c r="BP41" s="412" t="s">
        <v>633</v>
      </c>
      <c r="BQ41" s="30" t="s">
        <v>4</v>
      </c>
      <c r="BR41" s="151">
        <v>0.5</v>
      </c>
      <c r="BS41" s="152">
        <f t="shared" si="33"/>
        <v>62.5</v>
      </c>
      <c r="BT41" s="388" t="s">
        <v>205</v>
      </c>
      <c r="BV41" s="359" t="s">
        <v>2</v>
      </c>
      <c r="BW41" s="367"/>
      <c r="BX41" s="412" t="s">
        <v>633</v>
      </c>
      <c r="BY41" s="30" t="s">
        <v>4</v>
      </c>
      <c r="BZ41" s="16">
        <v>7.3</v>
      </c>
      <c r="CA41" s="19">
        <f t="shared" si="44"/>
        <v>36.5</v>
      </c>
      <c r="CB41" s="283" t="s">
        <v>639</v>
      </c>
      <c r="CD41" s="359" t="s">
        <v>2</v>
      </c>
      <c r="CE41" s="367"/>
      <c r="CF41" s="412" t="s">
        <v>633</v>
      </c>
      <c r="CG41" s="30" t="s">
        <v>4</v>
      </c>
      <c r="CH41" s="16">
        <v>11.2</v>
      </c>
      <c r="CI41" s="19">
        <f>CH41*5</f>
        <v>56</v>
      </c>
      <c r="CJ41" s="283" t="s">
        <v>530</v>
      </c>
      <c r="CL41" s="359" t="s">
        <v>2</v>
      </c>
      <c r="CM41" s="367"/>
      <c r="CN41" s="412" t="s">
        <v>633</v>
      </c>
      <c r="CO41" s="30" t="s">
        <v>4</v>
      </c>
      <c r="CP41" s="151">
        <v>11.4</v>
      </c>
      <c r="CQ41" s="152">
        <f t="shared" si="45"/>
        <v>57</v>
      </c>
      <c r="CR41" s="283" t="s">
        <v>196</v>
      </c>
      <c r="CT41" s="380" t="s">
        <v>9</v>
      </c>
      <c r="CU41" s="406"/>
      <c r="CV41" s="412" t="s">
        <v>633</v>
      </c>
      <c r="CW41" s="30" t="s">
        <v>4</v>
      </c>
      <c r="CX41" s="151">
        <v>0.5</v>
      </c>
      <c r="CY41" s="152">
        <f>CX41*125</f>
        <v>62.5</v>
      </c>
      <c r="CZ41" s="422" t="s">
        <v>100</v>
      </c>
      <c r="DB41" s="359" t="s">
        <v>2</v>
      </c>
      <c r="DC41" s="367"/>
      <c r="DD41" s="412" t="s">
        <v>633</v>
      </c>
      <c r="DE41" s="30" t="s">
        <v>4</v>
      </c>
      <c r="DF41" s="16">
        <v>25</v>
      </c>
      <c r="DG41" s="19">
        <f t="shared" si="0"/>
        <v>125</v>
      </c>
      <c r="DH41" s="283" t="s">
        <v>641</v>
      </c>
      <c r="DJ41" s="359" t="s">
        <v>2</v>
      </c>
      <c r="DK41" s="367"/>
      <c r="DL41" s="412" t="s">
        <v>633</v>
      </c>
      <c r="DM41" s="30" t="s">
        <v>4</v>
      </c>
      <c r="DN41" s="16">
        <v>12.4</v>
      </c>
      <c r="DO41" s="19">
        <f t="shared" si="23"/>
        <v>62</v>
      </c>
      <c r="DP41" s="283" t="s">
        <v>642</v>
      </c>
      <c r="DR41" s="359" t="s">
        <v>2</v>
      </c>
      <c r="DS41" s="367"/>
      <c r="DT41" s="412" t="s">
        <v>633</v>
      </c>
      <c r="DU41" s="30" t="s">
        <v>4</v>
      </c>
      <c r="DV41" s="16">
        <v>6.3</v>
      </c>
      <c r="DW41" s="19">
        <f t="shared" si="24"/>
        <v>31.5</v>
      </c>
      <c r="DX41" s="283" t="s">
        <v>643</v>
      </c>
      <c r="EA41" s="359" t="s">
        <v>2</v>
      </c>
      <c r="EB41" s="367"/>
      <c r="EC41" s="412" t="s">
        <v>633</v>
      </c>
      <c r="ED41" s="30" t="s">
        <v>4</v>
      </c>
      <c r="EE41" s="16">
        <v>121</v>
      </c>
      <c r="EF41" s="19">
        <f t="shared" si="3"/>
        <v>605</v>
      </c>
      <c r="EG41" s="283" t="s">
        <v>279</v>
      </c>
      <c r="EI41" s="359" t="s">
        <v>2</v>
      </c>
      <c r="EJ41" s="367"/>
      <c r="EK41" s="412" t="s">
        <v>633</v>
      </c>
      <c r="EL41" s="30" t="s">
        <v>4</v>
      </c>
      <c r="EM41" s="151">
        <v>22</v>
      </c>
      <c r="EN41" s="19">
        <f t="shared" si="25"/>
        <v>110</v>
      </c>
      <c r="EO41" s="283" t="s">
        <v>592</v>
      </c>
      <c r="EQ41" s="359" t="s">
        <v>2</v>
      </c>
      <c r="ER41" s="367"/>
      <c r="ES41" s="412" t="s">
        <v>633</v>
      </c>
      <c r="ET41" s="30" t="s">
        <v>4</v>
      </c>
      <c r="EU41" s="151">
        <v>9.1999999999999993</v>
      </c>
      <c r="EV41" s="19">
        <f>EU41*5</f>
        <v>46</v>
      </c>
      <c r="EW41" s="283" t="s">
        <v>644</v>
      </c>
      <c r="EY41" s="359" t="s">
        <v>2</v>
      </c>
      <c r="EZ41" s="367"/>
      <c r="FA41" s="412" t="s">
        <v>633</v>
      </c>
      <c r="FB41" s="30" t="s">
        <v>4</v>
      </c>
      <c r="FC41" s="151">
        <v>7.8</v>
      </c>
      <c r="FD41" s="19">
        <f>FC41*5</f>
        <v>39</v>
      </c>
      <c r="FE41" s="283" t="s">
        <v>234</v>
      </c>
      <c r="FG41" s="359" t="s">
        <v>2</v>
      </c>
      <c r="FH41" s="367"/>
      <c r="FI41" s="393" t="s">
        <v>633</v>
      </c>
      <c r="FJ41" s="159" t="s">
        <v>4</v>
      </c>
      <c r="FK41" s="139"/>
      <c r="FL41" s="140"/>
      <c r="FM41" s="390"/>
      <c r="FO41" s="380" t="s">
        <v>9</v>
      </c>
      <c r="FP41" s="406"/>
      <c r="FQ41" s="412" t="s">
        <v>633</v>
      </c>
      <c r="FR41" s="30" t="s">
        <v>4</v>
      </c>
      <c r="FS41" s="151"/>
      <c r="FT41" s="152"/>
      <c r="FU41" s="388" t="s">
        <v>646</v>
      </c>
      <c r="FW41" s="359" t="s">
        <v>2</v>
      </c>
      <c r="FX41" s="367"/>
      <c r="FY41" s="393" t="s">
        <v>633</v>
      </c>
      <c r="FZ41" s="159" t="s">
        <v>4</v>
      </c>
      <c r="GA41" s="139"/>
      <c r="GB41" s="140"/>
      <c r="GC41" s="390"/>
      <c r="GE41" s="359" t="s">
        <v>2</v>
      </c>
      <c r="GF41" s="367"/>
      <c r="GG41" s="412" t="s">
        <v>633</v>
      </c>
      <c r="GH41" s="30" t="s">
        <v>4</v>
      </c>
      <c r="GI41" s="151">
        <v>2.7</v>
      </c>
      <c r="GJ41" s="19">
        <f t="shared" si="27"/>
        <v>13.5</v>
      </c>
      <c r="GK41" s="283" t="s">
        <v>647</v>
      </c>
      <c r="GM41" s="380" t="s">
        <v>9</v>
      </c>
      <c r="GN41" s="406"/>
      <c r="GO41" s="412" t="s">
        <v>633</v>
      </c>
      <c r="GP41" s="30" t="s">
        <v>4</v>
      </c>
      <c r="GQ41" s="151">
        <v>0.5</v>
      </c>
      <c r="GR41" s="19">
        <f t="shared" si="7"/>
        <v>62.5</v>
      </c>
      <c r="GS41" s="283" t="s">
        <v>426</v>
      </c>
      <c r="GU41" s="380" t="s">
        <v>9</v>
      </c>
      <c r="GV41" s="406"/>
      <c r="GW41" s="412" t="s">
        <v>633</v>
      </c>
      <c r="GX41" s="30" t="s">
        <v>4</v>
      </c>
      <c r="GY41" s="151"/>
      <c r="GZ41" s="19">
        <f t="shared" ref="GZ41:GZ47" si="46">GY41*125</f>
        <v>0</v>
      </c>
      <c r="HA41" s="388" t="s">
        <v>155</v>
      </c>
      <c r="HC41" s="359" t="s">
        <v>2</v>
      </c>
      <c r="HD41" s="367"/>
      <c r="HE41" s="412" t="s">
        <v>633</v>
      </c>
      <c r="HF41" s="30"/>
      <c r="HG41" s="151">
        <v>2</v>
      </c>
      <c r="HH41" s="152">
        <f t="shared" si="28"/>
        <v>10</v>
      </c>
      <c r="HI41" s="388" t="s">
        <v>651</v>
      </c>
      <c r="HK41" s="380" t="s">
        <v>9</v>
      </c>
      <c r="HL41" s="406"/>
      <c r="HM41" s="412" t="s">
        <v>633</v>
      </c>
      <c r="HN41" s="30" t="s">
        <v>4</v>
      </c>
      <c r="HO41" s="151"/>
      <c r="HP41" s="19">
        <f t="shared" si="9"/>
        <v>0</v>
      </c>
      <c r="HQ41" s="388" t="s">
        <v>652</v>
      </c>
      <c r="HS41" s="380" t="s">
        <v>9</v>
      </c>
      <c r="HT41" s="406"/>
      <c r="HU41" s="412" t="s">
        <v>633</v>
      </c>
      <c r="HV41" s="30" t="s">
        <v>4</v>
      </c>
      <c r="HW41" s="151">
        <v>1.5</v>
      </c>
      <c r="HX41" s="19">
        <f t="shared" si="10"/>
        <v>187.5</v>
      </c>
      <c r="HY41" s="388" t="s">
        <v>646</v>
      </c>
      <c r="IA41" s="359" t="s">
        <v>2</v>
      </c>
      <c r="IB41" s="367"/>
      <c r="IC41" s="412" t="s">
        <v>633</v>
      </c>
      <c r="ID41" s="30" t="s">
        <v>4</v>
      </c>
      <c r="IE41" s="151">
        <v>2.2999999999999998</v>
      </c>
      <c r="IF41" s="152">
        <f t="shared" si="29"/>
        <v>11.5</v>
      </c>
      <c r="IG41" s="388" t="s">
        <v>645</v>
      </c>
      <c r="II41" s="359" t="s">
        <v>2</v>
      </c>
      <c r="IJ41" s="367"/>
      <c r="IK41" s="412" t="s">
        <v>633</v>
      </c>
      <c r="IL41" s="30" t="s">
        <v>4</v>
      </c>
      <c r="IM41" s="151"/>
      <c r="IN41" s="19">
        <f t="shared" si="12"/>
        <v>0</v>
      </c>
      <c r="IO41" s="388" t="s">
        <v>653</v>
      </c>
    </row>
    <row r="42" spans="1:249" ht="15" customHeight="1" x14ac:dyDescent="0.25">
      <c r="A42" s="13"/>
      <c r="B42" s="361"/>
      <c r="C42" s="368"/>
      <c r="D42" s="413"/>
      <c r="E42" s="165" t="s">
        <v>5</v>
      </c>
      <c r="F42" s="83">
        <v>45</v>
      </c>
      <c r="G42" s="154">
        <f t="shared" si="13"/>
        <v>225</v>
      </c>
      <c r="H42" s="283"/>
      <c r="I42" s="125"/>
      <c r="J42" s="361"/>
      <c r="K42" s="368"/>
      <c r="L42" s="413"/>
      <c r="M42" s="21" t="s">
        <v>5</v>
      </c>
      <c r="N42" s="83">
        <v>104</v>
      </c>
      <c r="O42" s="25">
        <f t="shared" si="14"/>
        <v>520</v>
      </c>
      <c r="P42" s="283"/>
      <c r="R42" s="361"/>
      <c r="S42" s="368"/>
      <c r="T42" s="413"/>
      <c r="U42" s="21" t="s">
        <v>5</v>
      </c>
      <c r="V42" s="83">
        <v>12.5</v>
      </c>
      <c r="W42" s="154">
        <f t="shared" si="15"/>
        <v>62.5</v>
      </c>
      <c r="X42" s="388"/>
      <c r="Z42" s="361"/>
      <c r="AA42" s="368"/>
      <c r="AB42" s="413"/>
      <c r="AC42" s="165" t="s">
        <v>5</v>
      </c>
      <c r="AD42" s="153">
        <v>5.8</v>
      </c>
      <c r="AE42" s="154">
        <f t="shared" si="30"/>
        <v>29</v>
      </c>
      <c r="AF42" s="388"/>
      <c r="AH42" s="376"/>
      <c r="AI42" s="407"/>
      <c r="AJ42" s="413"/>
      <c r="AK42" s="21" t="s">
        <v>5</v>
      </c>
      <c r="AL42" s="83">
        <v>1.2</v>
      </c>
      <c r="AM42" s="25">
        <f>AL42*125</f>
        <v>150</v>
      </c>
      <c r="AN42" s="283"/>
      <c r="AP42" s="361"/>
      <c r="AQ42" s="368"/>
      <c r="AR42" s="413"/>
      <c r="AS42" s="21" t="s">
        <v>5</v>
      </c>
      <c r="AT42" s="83">
        <v>16</v>
      </c>
      <c r="AU42" s="25">
        <f t="shared" si="31"/>
        <v>80</v>
      </c>
      <c r="AV42" s="283"/>
      <c r="AX42" s="361"/>
      <c r="AY42" s="368"/>
      <c r="AZ42" s="413"/>
      <c r="BA42" s="165" t="s">
        <v>5</v>
      </c>
      <c r="BB42" s="153"/>
      <c r="BC42" s="154"/>
      <c r="BD42" s="388"/>
      <c r="BF42" s="361"/>
      <c r="BG42" s="368"/>
      <c r="BH42" s="413"/>
      <c r="BI42" s="21" t="s">
        <v>5</v>
      </c>
      <c r="BJ42" s="83">
        <v>88</v>
      </c>
      <c r="BK42" s="25">
        <f t="shared" si="32"/>
        <v>440</v>
      </c>
      <c r="BL42" s="283"/>
      <c r="BN42" s="376"/>
      <c r="BO42" s="407"/>
      <c r="BP42" s="413"/>
      <c r="BQ42" s="21" t="s">
        <v>5</v>
      </c>
      <c r="BR42" s="153">
        <v>0.5</v>
      </c>
      <c r="BS42" s="154">
        <f t="shared" si="33"/>
        <v>62.5</v>
      </c>
      <c r="BT42" s="388"/>
      <c r="BV42" s="361"/>
      <c r="BW42" s="368"/>
      <c r="BX42" s="413"/>
      <c r="BY42" s="21" t="s">
        <v>5</v>
      </c>
      <c r="BZ42" s="83">
        <v>7.3</v>
      </c>
      <c r="CA42" s="25">
        <f t="shared" si="44"/>
        <v>36.5</v>
      </c>
      <c r="CB42" s="283"/>
      <c r="CD42" s="361"/>
      <c r="CE42" s="368"/>
      <c r="CF42" s="413"/>
      <c r="CG42" s="21" t="s">
        <v>5</v>
      </c>
      <c r="CH42" s="83">
        <v>11.2</v>
      </c>
      <c r="CI42" s="25">
        <f>CH42*5</f>
        <v>56</v>
      </c>
      <c r="CJ42" s="283"/>
      <c r="CL42" s="361"/>
      <c r="CM42" s="368"/>
      <c r="CN42" s="413"/>
      <c r="CO42" s="21" t="s">
        <v>5</v>
      </c>
      <c r="CP42" s="153">
        <v>11.4</v>
      </c>
      <c r="CQ42" s="154">
        <f t="shared" si="45"/>
        <v>57</v>
      </c>
      <c r="CR42" s="283"/>
      <c r="CT42" s="376"/>
      <c r="CU42" s="407"/>
      <c r="CV42" s="413"/>
      <c r="CW42" s="21" t="s">
        <v>5</v>
      </c>
      <c r="CX42" s="153"/>
      <c r="CY42" s="154"/>
      <c r="CZ42" s="283"/>
      <c r="DB42" s="361"/>
      <c r="DC42" s="368"/>
      <c r="DD42" s="413"/>
      <c r="DE42" s="21" t="s">
        <v>5</v>
      </c>
      <c r="DF42" s="83">
        <v>25</v>
      </c>
      <c r="DG42" s="25">
        <f t="shared" si="0"/>
        <v>125</v>
      </c>
      <c r="DH42" s="283"/>
      <c r="DJ42" s="361"/>
      <c r="DK42" s="368"/>
      <c r="DL42" s="413"/>
      <c r="DM42" s="21" t="s">
        <v>5</v>
      </c>
      <c r="DN42" s="83">
        <v>12.4</v>
      </c>
      <c r="DO42" s="25">
        <f t="shared" si="23"/>
        <v>62</v>
      </c>
      <c r="DP42" s="283"/>
      <c r="DR42" s="361"/>
      <c r="DS42" s="368"/>
      <c r="DT42" s="413"/>
      <c r="DU42" s="21" t="s">
        <v>5</v>
      </c>
      <c r="DV42" s="83">
        <v>6.3</v>
      </c>
      <c r="DW42" s="25">
        <f t="shared" si="24"/>
        <v>31.5</v>
      </c>
      <c r="DX42" s="283"/>
      <c r="EA42" s="361"/>
      <c r="EB42" s="368"/>
      <c r="EC42" s="413"/>
      <c r="ED42" s="21" t="s">
        <v>5</v>
      </c>
      <c r="EE42" s="83">
        <v>121</v>
      </c>
      <c r="EF42" s="25">
        <f t="shared" si="3"/>
        <v>605</v>
      </c>
      <c r="EG42" s="283"/>
      <c r="EI42" s="361"/>
      <c r="EJ42" s="368"/>
      <c r="EK42" s="413"/>
      <c r="EL42" s="21" t="s">
        <v>5</v>
      </c>
      <c r="EM42" s="153">
        <v>22</v>
      </c>
      <c r="EN42" s="25">
        <f t="shared" si="25"/>
        <v>110</v>
      </c>
      <c r="EO42" s="283"/>
      <c r="EQ42" s="361"/>
      <c r="ER42" s="368"/>
      <c r="ES42" s="413"/>
      <c r="ET42" s="21" t="s">
        <v>5</v>
      </c>
      <c r="EU42" s="153">
        <v>9.1999999999999993</v>
      </c>
      <c r="EV42" s="25">
        <f>EU42*5</f>
        <v>46</v>
      </c>
      <c r="EW42" s="283"/>
      <c r="EY42" s="361"/>
      <c r="EZ42" s="368"/>
      <c r="FA42" s="413"/>
      <c r="FB42" s="21" t="s">
        <v>5</v>
      </c>
      <c r="FC42" s="153">
        <v>7.8</v>
      </c>
      <c r="FD42" s="25">
        <f>FC42*5</f>
        <v>39</v>
      </c>
      <c r="FE42" s="283"/>
      <c r="FG42" s="361"/>
      <c r="FH42" s="368"/>
      <c r="FI42" s="394"/>
      <c r="FJ42" s="160" t="s">
        <v>5</v>
      </c>
      <c r="FK42" s="141"/>
      <c r="FL42" s="142"/>
      <c r="FM42" s="390"/>
      <c r="FO42" s="376"/>
      <c r="FP42" s="407"/>
      <c r="FQ42" s="413"/>
      <c r="FR42" s="21" t="s">
        <v>5</v>
      </c>
      <c r="FS42" s="153"/>
      <c r="FT42" s="154"/>
      <c r="FU42" s="388"/>
      <c r="FW42" s="361"/>
      <c r="FX42" s="368"/>
      <c r="FY42" s="394"/>
      <c r="FZ42" s="160" t="s">
        <v>5</v>
      </c>
      <c r="GA42" s="141"/>
      <c r="GB42" s="142"/>
      <c r="GC42" s="390"/>
      <c r="GE42" s="361"/>
      <c r="GF42" s="368"/>
      <c r="GG42" s="413"/>
      <c r="GH42" s="21" t="s">
        <v>5</v>
      </c>
      <c r="GI42" s="153">
        <v>2.7</v>
      </c>
      <c r="GJ42" s="25">
        <f t="shared" si="27"/>
        <v>13.5</v>
      </c>
      <c r="GK42" s="283"/>
      <c r="GM42" s="376"/>
      <c r="GN42" s="407"/>
      <c r="GO42" s="413"/>
      <c r="GP42" s="21" t="s">
        <v>5</v>
      </c>
      <c r="GQ42" s="153">
        <v>0.5</v>
      </c>
      <c r="GR42" s="25">
        <f t="shared" si="7"/>
        <v>62.5</v>
      </c>
      <c r="GS42" s="283"/>
      <c r="GU42" s="376"/>
      <c r="GV42" s="407"/>
      <c r="GW42" s="413"/>
      <c r="GX42" s="21" t="s">
        <v>5</v>
      </c>
      <c r="GY42" s="153">
        <v>2</v>
      </c>
      <c r="GZ42" s="25">
        <f t="shared" si="46"/>
        <v>250</v>
      </c>
      <c r="HA42" s="388"/>
      <c r="HC42" s="361"/>
      <c r="HD42" s="368"/>
      <c r="HE42" s="413"/>
      <c r="HF42" s="21"/>
      <c r="HG42" s="153">
        <v>2</v>
      </c>
      <c r="HH42" s="154">
        <f t="shared" si="28"/>
        <v>10</v>
      </c>
      <c r="HI42" s="388"/>
      <c r="HK42" s="376"/>
      <c r="HL42" s="407"/>
      <c r="HM42" s="413"/>
      <c r="HN42" s="21" t="s">
        <v>5</v>
      </c>
      <c r="HO42" s="153"/>
      <c r="HP42" s="25">
        <f t="shared" si="9"/>
        <v>0</v>
      </c>
      <c r="HQ42" s="388"/>
      <c r="HS42" s="376"/>
      <c r="HT42" s="407"/>
      <c r="HU42" s="413"/>
      <c r="HV42" s="21" t="s">
        <v>5</v>
      </c>
      <c r="HW42" s="153"/>
      <c r="HX42" s="25">
        <f t="shared" si="10"/>
        <v>0</v>
      </c>
      <c r="HY42" s="388"/>
      <c r="IA42" s="361"/>
      <c r="IB42" s="368"/>
      <c r="IC42" s="413"/>
      <c r="ID42" s="21" t="s">
        <v>5</v>
      </c>
      <c r="IE42" s="153">
        <v>2.2999999999999998</v>
      </c>
      <c r="IF42" s="154">
        <f t="shared" si="29"/>
        <v>11.5</v>
      </c>
      <c r="IG42" s="388"/>
      <c r="II42" s="361"/>
      <c r="IJ42" s="368"/>
      <c r="IK42" s="413"/>
      <c r="IL42" s="21" t="s">
        <v>5</v>
      </c>
      <c r="IM42" s="153"/>
      <c r="IN42" s="25">
        <f t="shared" si="12"/>
        <v>0</v>
      </c>
      <c r="IO42" s="388"/>
    </row>
    <row r="43" spans="1:249" ht="15" customHeight="1" x14ac:dyDescent="0.25">
      <c r="A43" s="13"/>
      <c r="B43" s="361"/>
      <c r="C43" s="368"/>
      <c r="D43" s="413"/>
      <c r="E43" s="165" t="s">
        <v>6</v>
      </c>
      <c r="F43" s="16">
        <v>45</v>
      </c>
      <c r="G43" s="154">
        <f t="shared" si="13"/>
        <v>225</v>
      </c>
      <c r="H43" s="283"/>
      <c r="I43" s="125"/>
      <c r="J43" s="361"/>
      <c r="K43" s="368"/>
      <c r="L43" s="413"/>
      <c r="M43" s="21" t="s">
        <v>6</v>
      </c>
      <c r="N43" s="16">
        <v>104</v>
      </c>
      <c r="O43" s="25">
        <f t="shared" si="14"/>
        <v>520</v>
      </c>
      <c r="P43" s="283"/>
      <c r="R43" s="361"/>
      <c r="S43" s="368"/>
      <c r="T43" s="413"/>
      <c r="U43" s="21" t="s">
        <v>6</v>
      </c>
      <c r="V43" s="16">
        <v>12.5</v>
      </c>
      <c r="W43" s="154">
        <f t="shared" si="15"/>
        <v>62.5</v>
      </c>
      <c r="X43" s="388"/>
      <c r="Z43" s="361"/>
      <c r="AA43" s="368"/>
      <c r="AB43" s="413"/>
      <c r="AC43" s="165" t="s">
        <v>6</v>
      </c>
      <c r="AD43" s="151">
        <v>5.8</v>
      </c>
      <c r="AE43" s="154">
        <f t="shared" si="30"/>
        <v>29</v>
      </c>
      <c r="AF43" s="388"/>
      <c r="AH43" s="376"/>
      <c r="AI43" s="407"/>
      <c r="AJ43" s="413"/>
      <c r="AK43" s="21" t="s">
        <v>6</v>
      </c>
      <c r="AL43" s="16">
        <v>1.2</v>
      </c>
      <c r="AM43" s="25">
        <f>AL43*125</f>
        <v>150</v>
      </c>
      <c r="AN43" s="283"/>
      <c r="AP43" s="361"/>
      <c r="AQ43" s="368"/>
      <c r="AR43" s="413"/>
      <c r="AS43" s="21" t="s">
        <v>6</v>
      </c>
      <c r="AT43" s="16">
        <v>16</v>
      </c>
      <c r="AU43" s="25">
        <f t="shared" si="31"/>
        <v>80</v>
      </c>
      <c r="AV43" s="283"/>
      <c r="AX43" s="361"/>
      <c r="AY43" s="368"/>
      <c r="AZ43" s="413"/>
      <c r="BA43" s="165" t="s">
        <v>6</v>
      </c>
      <c r="BB43" s="151">
        <v>3</v>
      </c>
      <c r="BC43" s="154">
        <f>BB43*5</f>
        <v>15</v>
      </c>
      <c r="BD43" s="388"/>
      <c r="BF43" s="361"/>
      <c r="BG43" s="368"/>
      <c r="BH43" s="413"/>
      <c r="BI43" s="21" t="s">
        <v>6</v>
      </c>
      <c r="BJ43" s="16">
        <v>88</v>
      </c>
      <c r="BK43" s="25">
        <f t="shared" si="32"/>
        <v>440</v>
      </c>
      <c r="BL43" s="283"/>
      <c r="BN43" s="376"/>
      <c r="BO43" s="407"/>
      <c r="BP43" s="413"/>
      <c r="BQ43" s="21" t="s">
        <v>6</v>
      </c>
      <c r="BR43" s="151">
        <v>0.5</v>
      </c>
      <c r="BS43" s="154">
        <f t="shared" si="33"/>
        <v>62.5</v>
      </c>
      <c r="BT43" s="388"/>
      <c r="BV43" s="361"/>
      <c r="BW43" s="368"/>
      <c r="BX43" s="413"/>
      <c r="BY43" s="21" t="s">
        <v>6</v>
      </c>
      <c r="BZ43" s="83">
        <v>7.3</v>
      </c>
      <c r="CA43" s="126">
        <f t="shared" si="44"/>
        <v>36.5</v>
      </c>
      <c r="CB43" s="283"/>
      <c r="CD43" s="361"/>
      <c r="CE43" s="368"/>
      <c r="CF43" s="413"/>
      <c r="CG43" s="21" t="s">
        <v>6</v>
      </c>
      <c r="CH43" s="16">
        <v>11.2</v>
      </c>
      <c r="CI43" s="25">
        <f>CH43*5</f>
        <v>56</v>
      </c>
      <c r="CJ43" s="283"/>
      <c r="CL43" s="361"/>
      <c r="CM43" s="368"/>
      <c r="CN43" s="413"/>
      <c r="CO43" s="21" t="s">
        <v>6</v>
      </c>
      <c r="CP43" s="151">
        <v>11.4</v>
      </c>
      <c r="CQ43" s="154">
        <f t="shared" si="45"/>
        <v>57</v>
      </c>
      <c r="CR43" s="283"/>
      <c r="CT43" s="376"/>
      <c r="CU43" s="407"/>
      <c r="CV43" s="413"/>
      <c r="CW43" s="21" t="s">
        <v>6</v>
      </c>
      <c r="CX43" s="151"/>
      <c r="CY43" s="154"/>
      <c r="CZ43" s="283"/>
      <c r="DB43" s="361"/>
      <c r="DC43" s="368"/>
      <c r="DD43" s="413"/>
      <c r="DE43" s="21" t="s">
        <v>6</v>
      </c>
      <c r="DF43" s="16">
        <v>25</v>
      </c>
      <c r="DG43" s="25">
        <f t="shared" si="0"/>
        <v>125</v>
      </c>
      <c r="DH43" s="283"/>
      <c r="DJ43" s="361"/>
      <c r="DK43" s="368"/>
      <c r="DL43" s="413"/>
      <c r="DM43" s="21" t="s">
        <v>6</v>
      </c>
      <c r="DN43" s="16">
        <v>12.4</v>
      </c>
      <c r="DO43" s="25">
        <f t="shared" si="23"/>
        <v>62</v>
      </c>
      <c r="DP43" s="283"/>
      <c r="DR43" s="361"/>
      <c r="DS43" s="368"/>
      <c r="DT43" s="413"/>
      <c r="DU43" s="21" t="s">
        <v>6</v>
      </c>
      <c r="DV43" s="16">
        <v>6.3</v>
      </c>
      <c r="DW43" s="25">
        <f t="shared" si="24"/>
        <v>31.5</v>
      </c>
      <c r="DX43" s="283"/>
      <c r="EA43" s="361"/>
      <c r="EB43" s="368"/>
      <c r="EC43" s="413"/>
      <c r="ED43" s="21" t="s">
        <v>6</v>
      </c>
      <c r="EE43" s="16">
        <v>121</v>
      </c>
      <c r="EF43" s="25">
        <f t="shared" si="3"/>
        <v>605</v>
      </c>
      <c r="EG43" s="283"/>
      <c r="EI43" s="361"/>
      <c r="EJ43" s="368"/>
      <c r="EK43" s="413"/>
      <c r="EL43" s="21" t="s">
        <v>6</v>
      </c>
      <c r="EM43" s="151">
        <v>22</v>
      </c>
      <c r="EN43" s="25">
        <f t="shared" si="25"/>
        <v>110</v>
      </c>
      <c r="EO43" s="283"/>
      <c r="EQ43" s="361"/>
      <c r="ER43" s="368"/>
      <c r="ES43" s="413"/>
      <c r="ET43" s="21" t="s">
        <v>6</v>
      </c>
      <c r="EU43" s="151">
        <v>9.1999999999999993</v>
      </c>
      <c r="EV43" s="25">
        <f>EU43*5</f>
        <v>46</v>
      </c>
      <c r="EW43" s="283"/>
      <c r="EY43" s="361"/>
      <c r="EZ43" s="368"/>
      <c r="FA43" s="413"/>
      <c r="FB43" s="21" t="s">
        <v>6</v>
      </c>
      <c r="FC43" s="151">
        <v>7.8</v>
      </c>
      <c r="FD43" s="25">
        <f>FC43*5</f>
        <v>39</v>
      </c>
      <c r="FE43" s="283"/>
      <c r="FG43" s="361"/>
      <c r="FH43" s="368"/>
      <c r="FI43" s="394"/>
      <c r="FJ43" s="160" t="s">
        <v>6</v>
      </c>
      <c r="FK43" s="139"/>
      <c r="FL43" s="142"/>
      <c r="FM43" s="390"/>
      <c r="FO43" s="376"/>
      <c r="FP43" s="407"/>
      <c r="FQ43" s="413"/>
      <c r="FR43" s="21" t="s">
        <v>6</v>
      </c>
      <c r="FS43" s="151">
        <v>2.2999999999999998</v>
      </c>
      <c r="FT43" s="154">
        <f>SUM(FS43)*125</f>
        <v>287.5</v>
      </c>
      <c r="FU43" s="388"/>
      <c r="FW43" s="361"/>
      <c r="FX43" s="368"/>
      <c r="FY43" s="394"/>
      <c r="FZ43" s="160" t="s">
        <v>6</v>
      </c>
      <c r="GA43" s="139"/>
      <c r="GB43" s="142"/>
      <c r="GC43" s="390"/>
      <c r="GE43" s="361"/>
      <c r="GF43" s="368"/>
      <c r="GG43" s="413"/>
      <c r="GH43" s="21" t="s">
        <v>6</v>
      </c>
      <c r="GI43" s="151">
        <v>2.7</v>
      </c>
      <c r="GJ43" s="25">
        <f t="shared" si="27"/>
        <v>13.5</v>
      </c>
      <c r="GK43" s="283"/>
      <c r="GM43" s="376"/>
      <c r="GN43" s="407"/>
      <c r="GO43" s="413"/>
      <c r="GP43" s="21" t="s">
        <v>6</v>
      </c>
      <c r="GQ43" s="151">
        <v>0.5</v>
      </c>
      <c r="GR43" s="25">
        <f t="shared" si="7"/>
        <v>62.5</v>
      </c>
      <c r="GS43" s="283"/>
      <c r="GU43" s="376"/>
      <c r="GV43" s="407"/>
      <c r="GW43" s="413"/>
      <c r="GX43" s="21" t="s">
        <v>6</v>
      </c>
      <c r="GY43" s="151">
        <v>2</v>
      </c>
      <c r="GZ43" s="25">
        <f t="shared" si="46"/>
        <v>250</v>
      </c>
      <c r="HA43" s="388"/>
      <c r="HC43" s="361"/>
      <c r="HD43" s="368"/>
      <c r="HE43" s="413"/>
      <c r="HF43" s="21"/>
      <c r="HG43" s="151">
        <v>2</v>
      </c>
      <c r="HH43" s="154">
        <f t="shared" si="28"/>
        <v>10</v>
      </c>
      <c r="HI43" s="388"/>
      <c r="HK43" s="376"/>
      <c r="HL43" s="407"/>
      <c r="HM43" s="413"/>
      <c r="HN43" s="21" t="s">
        <v>6</v>
      </c>
      <c r="HO43" s="151">
        <v>2</v>
      </c>
      <c r="HP43" s="25">
        <f t="shared" si="9"/>
        <v>250</v>
      </c>
      <c r="HQ43" s="388"/>
      <c r="HS43" s="376"/>
      <c r="HT43" s="407"/>
      <c r="HU43" s="413"/>
      <c r="HV43" s="21" t="s">
        <v>6</v>
      </c>
      <c r="HW43" s="151">
        <v>1.5</v>
      </c>
      <c r="HX43" s="25">
        <f t="shared" si="10"/>
        <v>187.5</v>
      </c>
      <c r="HY43" s="388"/>
      <c r="IA43" s="361"/>
      <c r="IB43" s="368"/>
      <c r="IC43" s="413"/>
      <c r="ID43" s="21" t="s">
        <v>6</v>
      </c>
      <c r="IE43" s="151"/>
      <c r="IF43" s="154">
        <f t="shared" si="29"/>
        <v>0</v>
      </c>
      <c r="IG43" s="388"/>
      <c r="II43" s="361"/>
      <c r="IJ43" s="368"/>
      <c r="IK43" s="413"/>
      <c r="IL43" s="21" t="s">
        <v>6</v>
      </c>
      <c r="IM43" s="151"/>
      <c r="IN43" s="25">
        <f t="shared" si="12"/>
        <v>0</v>
      </c>
      <c r="IO43" s="388"/>
    </row>
    <row r="44" spans="1:249" ht="15" customHeight="1" x14ac:dyDescent="0.25">
      <c r="A44" s="13"/>
      <c r="B44" s="361"/>
      <c r="C44" s="368"/>
      <c r="D44" s="413"/>
      <c r="E44" s="165" t="s">
        <v>5</v>
      </c>
      <c r="F44" s="83">
        <v>45</v>
      </c>
      <c r="G44" s="166">
        <f t="shared" si="13"/>
        <v>225</v>
      </c>
      <c r="H44" s="283"/>
      <c r="I44" s="125"/>
      <c r="J44" s="361"/>
      <c r="K44" s="368"/>
      <c r="L44" s="413"/>
      <c r="M44" s="21" t="s">
        <v>5</v>
      </c>
      <c r="N44" s="83">
        <v>104</v>
      </c>
      <c r="O44" s="25">
        <f t="shared" si="14"/>
        <v>520</v>
      </c>
      <c r="P44" s="283"/>
      <c r="R44" s="361"/>
      <c r="S44" s="368"/>
      <c r="T44" s="413"/>
      <c r="U44" s="21" t="s">
        <v>5</v>
      </c>
      <c r="V44" s="83">
        <v>12.5</v>
      </c>
      <c r="W44" s="166">
        <f t="shared" si="15"/>
        <v>62.5</v>
      </c>
      <c r="X44" s="388"/>
      <c r="Z44" s="361"/>
      <c r="AA44" s="368"/>
      <c r="AB44" s="413"/>
      <c r="AC44" s="165" t="s">
        <v>5</v>
      </c>
      <c r="AD44" s="153">
        <v>5.8</v>
      </c>
      <c r="AE44" s="154">
        <f t="shared" si="30"/>
        <v>29</v>
      </c>
      <c r="AF44" s="388"/>
      <c r="AH44" s="376"/>
      <c r="AI44" s="407"/>
      <c r="AJ44" s="413"/>
      <c r="AK44" s="21" t="s">
        <v>5</v>
      </c>
      <c r="AL44" s="83">
        <v>1.2</v>
      </c>
      <c r="AM44" s="25">
        <f>AL44*125</f>
        <v>150</v>
      </c>
      <c r="AN44" s="283"/>
      <c r="AP44" s="361"/>
      <c r="AQ44" s="368"/>
      <c r="AR44" s="413"/>
      <c r="AS44" s="21" t="s">
        <v>5</v>
      </c>
      <c r="AT44" s="83">
        <v>16</v>
      </c>
      <c r="AU44" s="25">
        <f t="shared" si="31"/>
        <v>80</v>
      </c>
      <c r="AV44" s="283"/>
      <c r="AX44" s="361"/>
      <c r="AY44" s="368"/>
      <c r="AZ44" s="413"/>
      <c r="BA44" s="165" t="s">
        <v>5</v>
      </c>
      <c r="BB44" s="153">
        <v>3</v>
      </c>
      <c r="BC44" s="154">
        <f>BB44*5</f>
        <v>15</v>
      </c>
      <c r="BD44" s="388"/>
      <c r="BF44" s="361"/>
      <c r="BG44" s="368"/>
      <c r="BH44" s="413"/>
      <c r="BI44" s="21" t="s">
        <v>5</v>
      </c>
      <c r="BJ44" s="83">
        <v>88</v>
      </c>
      <c r="BK44" s="25">
        <f t="shared" si="32"/>
        <v>440</v>
      </c>
      <c r="BL44" s="283"/>
      <c r="BN44" s="376"/>
      <c r="BO44" s="407"/>
      <c r="BP44" s="413"/>
      <c r="BQ44" s="21" t="s">
        <v>5</v>
      </c>
      <c r="BR44" s="153">
        <v>0.5</v>
      </c>
      <c r="BS44" s="154">
        <f t="shared" si="33"/>
        <v>62.5</v>
      </c>
      <c r="BT44" s="388"/>
      <c r="BV44" s="361"/>
      <c r="BW44" s="368"/>
      <c r="BX44" s="413"/>
      <c r="BY44" s="21" t="s">
        <v>5</v>
      </c>
      <c r="BZ44" s="127">
        <v>7.3</v>
      </c>
      <c r="CA44" s="19">
        <f t="shared" si="44"/>
        <v>36.5</v>
      </c>
      <c r="CB44" s="283"/>
      <c r="CD44" s="361"/>
      <c r="CE44" s="368"/>
      <c r="CF44" s="413"/>
      <c r="CG44" s="21" t="s">
        <v>5</v>
      </c>
      <c r="CH44" s="83">
        <v>11.2</v>
      </c>
      <c r="CI44" s="25">
        <f>CH44*5</f>
        <v>56</v>
      </c>
      <c r="CJ44" s="283"/>
      <c r="CL44" s="361"/>
      <c r="CM44" s="368"/>
      <c r="CN44" s="413"/>
      <c r="CO44" s="21" t="s">
        <v>5</v>
      </c>
      <c r="CP44" s="153">
        <v>11.4</v>
      </c>
      <c r="CQ44" s="154">
        <f t="shared" si="45"/>
        <v>57</v>
      </c>
      <c r="CR44" s="283"/>
      <c r="CT44" s="376"/>
      <c r="CU44" s="407"/>
      <c r="CV44" s="413"/>
      <c r="CW44" s="21" t="s">
        <v>5</v>
      </c>
      <c r="CX44" s="153"/>
      <c r="CY44" s="154"/>
      <c r="CZ44" s="283"/>
      <c r="DB44" s="361"/>
      <c r="DC44" s="368"/>
      <c r="DD44" s="413"/>
      <c r="DE44" s="21" t="s">
        <v>5</v>
      </c>
      <c r="DF44" s="83">
        <v>25</v>
      </c>
      <c r="DG44" s="25">
        <f t="shared" si="0"/>
        <v>125</v>
      </c>
      <c r="DH44" s="283"/>
      <c r="DJ44" s="361"/>
      <c r="DK44" s="368"/>
      <c r="DL44" s="413"/>
      <c r="DM44" s="21" t="s">
        <v>5</v>
      </c>
      <c r="DN44" s="83">
        <v>12.4</v>
      </c>
      <c r="DO44" s="25">
        <f t="shared" si="23"/>
        <v>62</v>
      </c>
      <c r="DP44" s="283"/>
      <c r="DR44" s="361"/>
      <c r="DS44" s="368"/>
      <c r="DT44" s="413"/>
      <c r="DU44" s="21" t="s">
        <v>5</v>
      </c>
      <c r="DV44" s="83">
        <v>6.3</v>
      </c>
      <c r="DW44" s="25">
        <f t="shared" si="24"/>
        <v>31.5</v>
      </c>
      <c r="DX44" s="283"/>
      <c r="EA44" s="361"/>
      <c r="EB44" s="368"/>
      <c r="EC44" s="413"/>
      <c r="ED44" s="21" t="s">
        <v>5</v>
      </c>
      <c r="EE44" s="83">
        <v>121</v>
      </c>
      <c r="EF44" s="25">
        <f t="shared" si="3"/>
        <v>605</v>
      </c>
      <c r="EG44" s="283"/>
      <c r="EI44" s="361"/>
      <c r="EJ44" s="368"/>
      <c r="EK44" s="413"/>
      <c r="EL44" s="21" t="s">
        <v>5</v>
      </c>
      <c r="EM44" s="153">
        <v>22</v>
      </c>
      <c r="EN44" s="25">
        <f t="shared" si="25"/>
        <v>110</v>
      </c>
      <c r="EO44" s="283"/>
      <c r="EQ44" s="361"/>
      <c r="ER44" s="368"/>
      <c r="ES44" s="413"/>
      <c r="ET44" s="21" t="s">
        <v>5</v>
      </c>
      <c r="EU44" s="153">
        <v>9.1999999999999993</v>
      </c>
      <c r="EV44" s="25">
        <f>EU44*5</f>
        <v>46</v>
      </c>
      <c r="EW44" s="283"/>
      <c r="EY44" s="361"/>
      <c r="EZ44" s="368"/>
      <c r="FA44" s="413"/>
      <c r="FB44" s="21" t="s">
        <v>5</v>
      </c>
      <c r="FC44" s="153">
        <v>7.8</v>
      </c>
      <c r="FD44" s="25">
        <f>FC44*5</f>
        <v>39</v>
      </c>
      <c r="FE44" s="283"/>
      <c r="FG44" s="361"/>
      <c r="FH44" s="368"/>
      <c r="FI44" s="394"/>
      <c r="FJ44" s="160" t="s">
        <v>5</v>
      </c>
      <c r="FK44" s="141"/>
      <c r="FL44" s="142"/>
      <c r="FM44" s="390"/>
      <c r="FO44" s="376"/>
      <c r="FP44" s="407"/>
      <c r="FQ44" s="413"/>
      <c r="FR44" s="21" t="s">
        <v>5</v>
      </c>
      <c r="FS44" s="153"/>
      <c r="FT44" s="154"/>
      <c r="FU44" s="388"/>
      <c r="FW44" s="361"/>
      <c r="FX44" s="368"/>
      <c r="FY44" s="394"/>
      <c r="FZ44" s="160" t="s">
        <v>5</v>
      </c>
      <c r="GA44" s="141"/>
      <c r="GB44" s="142"/>
      <c r="GC44" s="390"/>
      <c r="GE44" s="361"/>
      <c r="GF44" s="368"/>
      <c r="GG44" s="413"/>
      <c r="GH44" s="21" t="s">
        <v>5</v>
      </c>
      <c r="GI44" s="153">
        <v>2.7</v>
      </c>
      <c r="GJ44" s="25">
        <f t="shared" si="27"/>
        <v>13.5</v>
      </c>
      <c r="GK44" s="283"/>
      <c r="GM44" s="376"/>
      <c r="GN44" s="407"/>
      <c r="GO44" s="413"/>
      <c r="GP44" s="21" t="s">
        <v>5</v>
      </c>
      <c r="GQ44" s="153">
        <v>0.5</v>
      </c>
      <c r="GR44" s="25">
        <f t="shared" si="7"/>
        <v>62.5</v>
      </c>
      <c r="GS44" s="283"/>
      <c r="GU44" s="376"/>
      <c r="GV44" s="407"/>
      <c r="GW44" s="413"/>
      <c r="GX44" s="21" t="s">
        <v>5</v>
      </c>
      <c r="GY44" s="153"/>
      <c r="GZ44" s="25">
        <f t="shared" si="46"/>
        <v>0</v>
      </c>
      <c r="HA44" s="388"/>
      <c r="HC44" s="361"/>
      <c r="HD44" s="368"/>
      <c r="HE44" s="413"/>
      <c r="HF44" s="21"/>
      <c r="HG44" s="153">
        <v>2</v>
      </c>
      <c r="HH44" s="154">
        <f t="shared" si="28"/>
        <v>10</v>
      </c>
      <c r="HI44" s="388"/>
      <c r="HK44" s="376"/>
      <c r="HL44" s="407"/>
      <c r="HM44" s="413"/>
      <c r="HN44" s="21" t="s">
        <v>5</v>
      </c>
      <c r="HO44" s="153">
        <v>2</v>
      </c>
      <c r="HP44" s="25">
        <f t="shared" si="9"/>
        <v>250</v>
      </c>
      <c r="HQ44" s="388"/>
      <c r="HS44" s="376"/>
      <c r="HT44" s="407"/>
      <c r="HU44" s="413"/>
      <c r="HV44" s="21" t="s">
        <v>5</v>
      </c>
      <c r="HW44" s="153">
        <v>1.5</v>
      </c>
      <c r="HX44" s="25">
        <f t="shared" si="10"/>
        <v>187.5</v>
      </c>
      <c r="HY44" s="388"/>
      <c r="IA44" s="361"/>
      <c r="IB44" s="368"/>
      <c r="IC44" s="413"/>
      <c r="ID44" s="21" t="s">
        <v>5</v>
      </c>
      <c r="IE44" s="153"/>
      <c r="IF44" s="154">
        <f t="shared" si="29"/>
        <v>0</v>
      </c>
      <c r="IG44" s="388"/>
      <c r="II44" s="361"/>
      <c r="IJ44" s="368"/>
      <c r="IK44" s="413"/>
      <c r="IL44" s="21" t="s">
        <v>5</v>
      </c>
      <c r="IM44" s="153">
        <v>2</v>
      </c>
      <c r="IN44" s="25">
        <f t="shared" si="12"/>
        <v>10</v>
      </c>
      <c r="IO44" s="388"/>
    </row>
    <row r="45" spans="1:249" ht="15" customHeight="1" x14ac:dyDescent="0.25">
      <c r="A45" s="13"/>
      <c r="B45" s="361"/>
      <c r="C45" s="368"/>
      <c r="D45" s="413"/>
      <c r="E45" s="165" t="s">
        <v>7</v>
      </c>
      <c r="F45" s="16">
        <v>45</v>
      </c>
      <c r="G45" s="166">
        <f t="shared" si="13"/>
        <v>225</v>
      </c>
      <c r="H45" s="283"/>
      <c r="I45" s="125"/>
      <c r="J45" s="361"/>
      <c r="K45" s="368"/>
      <c r="L45" s="413"/>
      <c r="M45" s="21" t="s">
        <v>7</v>
      </c>
      <c r="N45" s="16">
        <v>104</v>
      </c>
      <c r="O45" s="25">
        <f t="shared" si="14"/>
        <v>520</v>
      </c>
      <c r="P45" s="283"/>
      <c r="R45" s="361"/>
      <c r="S45" s="368"/>
      <c r="T45" s="413"/>
      <c r="U45" s="21" t="s">
        <v>7</v>
      </c>
      <c r="V45" s="16">
        <v>12.5</v>
      </c>
      <c r="W45" s="166">
        <f t="shared" si="15"/>
        <v>62.5</v>
      </c>
      <c r="X45" s="388"/>
      <c r="Z45" s="361"/>
      <c r="AA45" s="368"/>
      <c r="AB45" s="413"/>
      <c r="AC45" s="165" t="s">
        <v>7</v>
      </c>
      <c r="AD45" s="151">
        <v>5.8</v>
      </c>
      <c r="AE45" s="154">
        <f t="shared" si="30"/>
        <v>29</v>
      </c>
      <c r="AF45" s="388"/>
      <c r="AH45" s="376"/>
      <c r="AI45" s="407"/>
      <c r="AJ45" s="413"/>
      <c r="AK45" s="21" t="s">
        <v>7</v>
      </c>
      <c r="AL45" s="16">
        <v>1.2</v>
      </c>
      <c r="AM45" s="25">
        <f>AL45*125</f>
        <v>150</v>
      </c>
      <c r="AN45" s="283"/>
      <c r="AP45" s="361"/>
      <c r="AQ45" s="368"/>
      <c r="AR45" s="413"/>
      <c r="AS45" s="21" t="s">
        <v>7</v>
      </c>
      <c r="AT45" s="16">
        <v>16</v>
      </c>
      <c r="AU45" s="25">
        <f t="shared" si="31"/>
        <v>80</v>
      </c>
      <c r="AV45" s="283"/>
      <c r="AX45" s="361"/>
      <c r="AY45" s="368"/>
      <c r="AZ45" s="413"/>
      <c r="BA45" s="165" t="s">
        <v>7</v>
      </c>
      <c r="BB45" s="151"/>
      <c r="BC45" s="154"/>
      <c r="BD45" s="388"/>
      <c r="BF45" s="361"/>
      <c r="BG45" s="368"/>
      <c r="BH45" s="413"/>
      <c r="BI45" s="21" t="s">
        <v>7</v>
      </c>
      <c r="BJ45" s="16">
        <v>88</v>
      </c>
      <c r="BK45" s="25">
        <f t="shared" si="32"/>
        <v>440</v>
      </c>
      <c r="BL45" s="283"/>
      <c r="BN45" s="376"/>
      <c r="BO45" s="407"/>
      <c r="BP45" s="413"/>
      <c r="BQ45" s="21" t="s">
        <v>7</v>
      </c>
      <c r="BR45" s="151">
        <v>0.5</v>
      </c>
      <c r="BS45" s="154">
        <f t="shared" si="33"/>
        <v>62.5</v>
      </c>
      <c r="BT45" s="388"/>
      <c r="BV45" s="361"/>
      <c r="BW45" s="368"/>
      <c r="BX45" s="413"/>
      <c r="BY45" s="21" t="s">
        <v>7</v>
      </c>
      <c r="BZ45" s="16">
        <v>7.3</v>
      </c>
      <c r="CA45" s="25">
        <f t="shared" si="44"/>
        <v>36.5</v>
      </c>
      <c r="CB45" s="283"/>
      <c r="CD45" s="361"/>
      <c r="CE45" s="368"/>
      <c r="CF45" s="413"/>
      <c r="CG45" s="21" t="s">
        <v>7</v>
      </c>
      <c r="CH45" s="16">
        <v>11.2</v>
      </c>
      <c r="CI45" s="25">
        <f>CH45*5</f>
        <v>56</v>
      </c>
      <c r="CJ45" s="283"/>
      <c r="CL45" s="361"/>
      <c r="CM45" s="368"/>
      <c r="CN45" s="413"/>
      <c r="CO45" s="21" t="s">
        <v>7</v>
      </c>
      <c r="CP45" s="151">
        <v>11.4</v>
      </c>
      <c r="CQ45" s="154">
        <f t="shared" si="45"/>
        <v>57</v>
      </c>
      <c r="CR45" s="283"/>
      <c r="CT45" s="376"/>
      <c r="CU45" s="407"/>
      <c r="CV45" s="413"/>
      <c r="CW45" s="21" t="s">
        <v>7</v>
      </c>
      <c r="CX45" s="151"/>
      <c r="CY45" s="154"/>
      <c r="CZ45" s="283"/>
      <c r="DB45" s="361"/>
      <c r="DC45" s="368"/>
      <c r="DD45" s="413"/>
      <c r="DE45" s="21" t="s">
        <v>7</v>
      </c>
      <c r="DF45" s="16">
        <v>25</v>
      </c>
      <c r="DG45" s="25">
        <f t="shared" si="0"/>
        <v>125</v>
      </c>
      <c r="DH45" s="283"/>
      <c r="DJ45" s="361"/>
      <c r="DK45" s="368"/>
      <c r="DL45" s="413"/>
      <c r="DM45" s="21" t="s">
        <v>7</v>
      </c>
      <c r="DN45" s="16">
        <v>12.4</v>
      </c>
      <c r="DO45" s="25">
        <f t="shared" si="23"/>
        <v>62</v>
      </c>
      <c r="DP45" s="283"/>
      <c r="DR45" s="361"/>
      <c r="DS45" s="368"/>
      <c r="DT45" s="413"/>
      <c r="DU45" s="21" t="s">
        <v>7</v>
      </c>
      <c r="DV45" s="16">
        <v>6.3</v>
      </c>
      <c r="DW45" s="25">
        <f t="shared" si="24"/>
        <v>31.5</v>
      </c>
      <c r="DX45" s="283"/>
      <c r="EA45" s="361"/>
      <c r="EB45" s="368"/>
      <c r="EC45" s="413"/>
      <c r="ED45" s="21" t="s">
        <v>7</v>
      </c>
      <c r="EE45" s="16">
        <v>121</v>
      </c>
      <c r="EF45" s="25">
        <f t="shared" si="3"/>
        <v>605</v>
      </c>
      <c r="EG45" s="283"/>
      <c r="EI45" s="361"/>
      <c r="EJ45" s="368"/>
      <c r="EK45" s="413"/>
      <c r="EL45" s="21" t="s">
        <v>7</v>
      </c>
      <c r="EM45" s="151">
        <v>22</v>
      </c>
      <c r="EN45" s="25">
        <f t="shared" si="25"/>
        <v>110</v>
      </c>
      <c r="EO45" s="283"/>
      <c r="EQ45" s="361"/>
      <c r="ER45" s="368"/>
      <c r="ES45" s="413"/>
      <c r="ET45" s="21" t="s">
        <v>7</v>
      </c>
      <c r="EU45" s="153">
        <v>9.1999999999999993</v>
      </c>
      <c r="EV45" s="25">
        <f>EU45*5</f>
        <v>46</v>
      </c>
      <c r="EW45" s="283"/>
      <c r="EY45" s="361"/>
      <c r="EZ45" s="368"/>
      <c r="FA45" s="413"/>
      <c r="FB45" s="21" t="s">
        <v>7</v>
      </c>
      <c r="FC45" s="151">
        <v>7.8</v>
      </c>
      <c r="FD45" s="25">
        <f>FC45*5</f>
        <v>39</v>
      </c>
      <c r="FE45" s="283"/>
      <c r="FG45" s="361"/>
      <c r="FH45" s="368"/>
      <c r="FI45" s="394"/>
      <c r="FJ45" s="160" t="s">
        <v>7</v>
      </c>
      <c r="FK45" s="139"/>
      <c r="FL45" s="142"/>
      <c r="FM45" s="390"/>
      <c r="FO45" s="376"/>
      <c r="FP45" s="407"/>
      <c r="FQ45" s="413"/>
      <c r="FR45" s="21" t="s">
        <v>7</v>
      </c>
      <c r="FS45" s="151"/>
      <c r="FT45" s="154"/>
      <c r="FU45" s="388"/>
      <c r="FW45" s="361"/>
      <c r="FX45" s="368"/>
      <c r="FY45" s="394"/>
      <c r="FZ45" s="160" t="s">
        <v>7</v>
      </c>
      <c r="GA45" s="139"/>
      <c r="GB45" s="142"/>
      <c r="GC45" s="390"/>
      <c r="GE45" s="361"/>
      <c r="GF45" s="368"/>
      <c r="GG45" s="413"/>
      <c r="GH45" s="21" t="s">
        <v>7</v>
      </c>
      <c r="GI45" s="151">
        <v>2.7</v>
      </c>
      <c r="GJ45" s="25">
        <f t="shared" si="27"/>
        <v>13.5</v>
      </c>
      <c r="GK45" s="283"/>
      <c r="GM45" s="376"/>
      <c r="GN45" s="407"/>
      <c r="GO45" s="413"/>
      <c r="GP45" s="21" t="s">
        <v>7</v>
      </c>
      <c r="GQ45" s="151">
        <v>0.5</v>
      </c>
      <c r="GR45" s="25">
        <f t="shared" si="7"/>
        <v>62.5</v>
      </c>
      <c r="GS45" s="283"/>
      <c r="GU45" s="376"/>
      <c r="GV45" s="407"/>
      <c r="GW45" s="413"/>
      <c r="GX45" s="21" t="s">
        <v>7</v>
      </c>
      <c r="GY45" s="151"/>
      <c r="GZ45" s="25">
        <f t="shared" si="46"/>
        <v>0</v>
      </c>
      <c r="HA45" s="388"/>
      <c r="HC45" s="361"/>
      <c r="HD45" s="368"/>
      <c r="HE45" s="413"/>
      <c r="HF45" s="21"/>
      <c r="HG45" s="151">
        <v>2</v>
      </c>
      <c r="HH45" s="154">
        <f t="shared" si="28"/>
        <v>10</v>
      </c>
      <c r="HI45" s="388"/>
      <c r="HK45" s="376"/>
      <c r="HL45" s="407"/>
      <c r="HM45" s="413"/>
      <c r="HN45" s="21" t="s">
        <v>7</v>
      </c>
      <c r="HO45" s="151"/>
      <c r="HP45" s="25">
        <f t="shared" si="9"/>
        <v>0</v>
      </c>
      <c r="HQ45" s="388"/>
      <c r="HS45" s="376"/>
      <c r="HT45" s="407"/>
      <c r="HU45" s="413"/>
      <c r="HV45" s="21" t="s">
        <v>7</v>
      </c>
      <c r="HW45" s="151"/>
      <c r="HX45" s="25">
        <f t="shared" si="10"/>
        <v>0</v>
      </c>
      <c r="HY45" s="388"/>
      <c r="IA45" s="361"/>
      <c r="IB45" s="368"/>
      <c r="IC45" s="413"/>
      <c r="ID45" s="21" t="s">
        <v>7</v>
      </c>
      <c r="IE45" s="151"/>
      <c r="IF45" s="154">
        <f t="shared" si="29"/>
        <v>0</v>
      </c>
      <c r="IG45" s="388"/>
      <c r="II45" s="361"/>
      <c r="IJ45" s="368"/>
      <c r="IK45" s="413"/>
      <c r="IL45" s="21" t="s">
        <v>7</v>
      </c>
      <c r="IM45" s="151"/>
      <c r="IN45" s="25">
        <f t="shared" si="12"/>
        <v>0</v>
      </c>
      <c r="IO45" s="388"/>
    </row>
    <row r="46" spans="1:249" ht="15" customHeight="1" x14ac:dyDescent="0.25">
      <c r="A46" s="13"/>
      <c r="B46" s="361"/>
      <c r="C46" s="368"/>
      <c r="D46" s="413"/>
      <c r="E46" s="168" t="s">
        <v>8</v>
      </c>
      <c r="F46" s="22">
        <v>45</v>
      </c>
      <c r="G46" s="154">
        <f t="shared" si="13"/>
        <v>225</v>
      </c>
      <c r="H46" s="283"/>
      <c r="I46" s="125"/>
      <c r="J46" s="361"/>
      <c r="K46" s="368"/>
      <c r="L46" s="413"/>
      <c r="M46" s="27" t="s">
        <v>8</v>
      </c>
      <c r="N46" s="22">
        <v>104</v>
      </c>
      <c r="O46" s="25">
        <f t="shared" si="14"/>
        <v>520</v>
      </c>
      <c r="P46" s="283"/>
      <c r="R46" s="361"/>
      <c r="S46" s="368"/>
      <c r="T46" s="413"/>
      <c r="U46" s="27" t="s">
        <v>8</v>
      </c>
      <c r="V46" s="22">
        <v>12.5</v>
      </c>
      <c r="W46" s="154">
        <f t="shared" si="15"/>
        <v>62.5</v>
      </c>
      <c r="X46" s="388"/>
      <c r="Z46" s="361"/>
      <c r="AA46" s="368"/>
      <c r="AB46" s="413"/>
      <c r="AC46" s="168" t="s">
        <v>8</v>
      </c>
      <c r="AD46" s="156">
        <v>5.8</v>
      </c>
      <c r="AE46" s="154">
        <f t="shared" si="30"/>
        <v>29</v>
      </c>
      <c r="AF46" s="388"/>
      <c r="AH46" s="376"/>
      <c r="AI46" s="407"/>
      <c r="AJ46" s="413"/>
      <c r="AK46" s="27" t="s">
        <v>8</v>
      </c>
      <c r="AL46" s="22"/>
      <c r="AM46" s="25"/>
      <c r="AN46" s="283"/>
      <c r="AP46" s="361"/>
      <c r="AQ46" s="368"/>
      <c r="AR46" s="413"/>
      <c r="AS46" s="27" t="s">
        <v>8</v>
      </c>
      <c r="AT46" s="22">
        <v>16</v>
      </c>
      <c r="AU46" s="25">
        <f t="shared" si="31"/>
        <v>80</v>
      </c>
      <c r="AV46" s="283"/>
      <c r="AX46" s="361"/>
      <c r="AY46" s="368"/>
      <c r="AZ46" s="413"/>
      <c r="BA46" s="168" t="s">
        <v>8</v>
      </c>
      <c r="BB46" s="156"/>
      <c r="BC46" s="154"/>
      <c r="BD46" s="388"/>
      <c r="BF46" s="361"/>
      <c r="BG46" s="368"/>
      <c r="BH46" s="413"/>
      <c r="BI46" s="27" t="s">
        <v>8</v>
      </c>
      <c r="BJ46" s="22">
        <v>88</v>
      </c>
      <c r="BK46" s="25">
        <f t="shared" si="32"/>
        <v>440</v>
      </c>
      <c r="BL46" s="283"/>
      <c r="BN46" s="376"/>
      <c r="BO46" s="407"/>
      <c r="BP46" s="413"/>
      <c r="BQ46" s="27" t="s">
        <v>8</v>
      </c>
      <c r="BR46" s="156">
        <v>0.5</v>
      </c>
      <c r="BS46" s="154">
        <f t="shared" si="33"/>
        <v>62.5</v>
      </c>
      <c r="BT46" s="388"/>
      <c r="BV46" s="361"/>
      <c r="BW46" s="368"/>
      <c r="BX46" s="413"/>
      <c r="BY46" s="27" t="s">
        <v>8</v>
      </c>
      <c r="BZ46" s="22"/>
      <c r="CA46" s="25"/>
      <c r="CB46" s="283"/>
      <c r="CD46" s="361"/>
      <c r="CE46" s="368"/>
      <c r="CF46" s="413"/>
      <c r="CG46" s="27" t="s">
        <v>8</v>
      </c>
      <c r="CH46" s="22"/>
      <c r="CI46" s="25"/>
      <c r="CJ46" s="283"/>
      <c r="CL46" s="361"/>
      <c r="CM46" s="368"/>
      <c r="CN46" s="413"/>
      <c r="CO46" s="27" t="s">
        <v>8</v>
      </c>
      <c r="CP46" s="156"/>
      <c r="CQ46" s="154"/>
      <c r="CR46" s="283"/>
      <c r="CT46" s="376"/>
      <c r="CU46" s="407"/>
      <c r="CV46" s="413"/>
      <c r="CW46" s="27" t="s">
        <v>8</v>
      </c>
      <c r="CX46" s="156"/>
      <c r="CY46" s="154"/>
      <c r="CZ46" s="283"/>
      <c r="DB46" s="361"/>
      <c r="DC46" s="368"/>
      <c r="DD46" s="413"/>
      <c r="DE46" s="27" t="s">
        <v>8</v>
      </c>
      <c r="DF46" s="22">
        <v>25</v>
      </c>
      <c r="DG46" s="25">
        <f t="shared" si="0"/>
        <v>125</v>
      </c>
      <c r="DH46" s="283"/>
      <c r="DJ46" s="361"/>
      <c r="DK46" s="368"/>
      <c r="DL46" s="413"/>
      <c r="DM46" s="27" t="s">
        <v>8</v>
      </c>
      <c r="DN46" s="22">
        <v>12.4</v>
      </c>
      <c r="DO46" s="25">
        <f t="shared" si="23"/>
        <v>62</v>
      </c>
      <c r="DP46" s="283"/>
      <c r="DR46" s="361"/>
      <c r="DS46" s="368"/>
      <c r="DT46" s="413"/>
      <c r="DU46" s="27" t="s">
        <v>8</v>
      </c>
      <c r="DV46" s="22">
        <v>6.3</v>
      </c>
      <c r="DW46" s="25">
        <f t="shared" si="24"/>
        <v>31.5</v>
      </c>
      <c r="DX46" s="283"/>
      <c r="EA46" s="361"/>
      <c r="EB46" s="368"/>
      <c r="EC46" s="413"/>
      <c r="ED46" s="27" t="s">
        <v>8</v>
      </c>
      <c r="EE46" s="22">
        <v>121</v>
      </c>
      <c r="EF46" s="25">
        <f t="shared" si="3"/>
        <v>605</v>
      </c>
      <c r="EG46" s="283"/>
      <c r="EI46" s="361"/>
      <c r="EJ46" s="368"/>
      <c r="EK46" s="413"/>
      <c r="EL46" s="27" t="s">
        <v>8</v>
      </c>
      <c r="EM46" s="156">
        <v>22</v>
      </c>
      <c r="EN46" s="25">
        <f t="shared" si="25"/>
        <v>110</v>
      </c>
      <c r="EO46" s="283"/>
      <c r="EQ46" s="361"/>
      <c r="ER46" s="368"/>
      <c r="ES46" s="413"/>
      <c r="ET46" s="27" t="s">
        <v>8</v>
      </c>
      <c r="EU46" s="156"/>
      <c r="EV46" s="25"/>
      <c r="EW46" s="283"/>
      <c r="EY46" s="361"/>
      <c r="EZ46" s="368"/>
      <c r="FA46" s="413"/>
      <c r="FB46" s="27" t="s">
        <v>8</v>
      </c>
      <c r="FC46" s="156"/>
      <c r="FD46" s="25"/>
      <c r="FE46" s="283"/>
      <c r="FG46" s="361"/>
      <c r="FH46" s="368"/>
      <c r="FI46" s="394"/>
      <c r="FJ46" s="161" t="s">
        <v>8</v>
      </c>
      <c r="FK46" s="143"/>
      <c r="FL46" s="142"/>
      <c r="FM46" s="390"/>
      <c r="FO46" s="376"/>
      <c r="FP46" s="407"/>
      <c r="FQ46" s="413"/>
      <c r="FR46" s="27" t="s">
        <v>8</v>
      </c>
      <c r="FS46" s="156">
        <v>2.2999999999999998</v>
      </c>
      <c r="FT46" s="154">
        <f>SUM(FS46)*125</f>
        <v>287.5</v>
      </c>
      <c r="FU46" s="388"/>
      <c r="FW46" s="361"/>
      <c r="FX46" s="368"/>
      <c r="FY46" s="394"/>
      <c r="FZ46" s="161" t="s">
        <v>8</v>
      </c>
      <c r="GA46" s="143"/>
      <c r="GB46" s="142"/>
      <c r="GC46" s="390"/>
      <c r="GE46" s="361"/>
      <c r="GF46" s="368"/>
      <c r="GG46" s="413"/>
      <c r="GH46" s="27" t="s">
        <v>8</v>
      </c>
      <c r="GI46" s="156">
        <v>2.7</v>
      </c>
      <c r="GJ46" s="25">
        <f t="shared" si="27"/>
        <v>13.5</v>
      </c>
      <c r="GK46" s="283"/>
      <c r="GM46" s="376"/>
      <c r="GN46" s="407"/>
      <c r="GO46" s="413"/>
      <c r="GP46" s="27" t="s">
        <v>8</v>
      </c>
      <c r="GQ46" s="156">
        <v>0.5</v>
      </c>
      <c r="GR46" s="25">
        <f t="shared" si="7"/>
        <v>62.5</v>
      </c>
      <c r="GS46" s="283"/>
      <c r="GU46" s="376"/>
      <c r="GV46" s="407"/>
      <c r="GW46" s="413"/>
      <c r="GX46" s="27" t="s">
        <v>8</v>
      </c>
      <c r="GY46" s="156"/>
      <c r="GZ46" s="25">
        <f t="shared" si="46"/>
        <v>0</v>
      </c>
      <c r="HA46" s="388"/>
      <c r="HC46" s="361"/>
      <c r="HD46" s="368"/>
      <c r="HE46" s="413"/>
      <c r="HF46" s="27"/>
      <c r="HG46" s="156">
        <v>2</v>
      </c>
      <c r="HH46" s="154">
        <f t="shared" si="28"/>
        <v>10</v>
      </c>
      <c r="HI46" s="388"/>
      <c r="HK46" s="376"/>
      <c r="HL46" s="407"/>
      <c r="HM46" s="413"/>
      <c r="HN46" s="27" t="s">
        <v>8</v>
      </c>
      <c r="HO46" s="156"/>
      <c r="HP46" s="25">
        <f t="shared" si="9"/>
        <v>0</v>
      </c>
      <c r="HQ46" s="388"/>
      <c r="HS46" s="376"/>
      <c r="HT46" s="407"/>
      <c r="HU46" s="413"/>
      <c r="HV46" s="27" t="s">
        <v>8</v>
      </c>
      <c r="HW46" s="156"/>
      <c r="HX46" s="25">
        <f t="shared" si="10"/>
        <v>0</v>
      </c>
      <c r="HY46" s="388"/>
      <c r="IA46" s="361"/>
      <c r="IB46" s="368"/>
      <c r="IC46" s="413"/>
      <c r="ID46" s="27" t="s">
        <v>8</v>
      </c>
      <c r="IE46" s="156"/>
      <c r="IF46" s="154">
        <f t="shared" si="29"/>
        <v>0</v>
      </c>
      <c r="IG46" s="388"/>
      <c r="II46" s="361"/>
      <c r="IJ46" s="368"/>
      <c r="IK46" s="413"/>
      <c r="IL46" s="27" t="s">
        <v>8</v>
      </c>
      <c r="IM46" s="156"/>
      <c r="IN46" s="25">
        <f t="shared" si="12"/>
        <v>0</v>
      </c>
      <c r="IO46" s="388"/>
    </row>
    <row r="47" spans="1:249" ht="15" customHeight="1" thickBot="1" x14ac:dyDescent="0.3">
      <c r="A47" s="13"/>
      <c r="B47" s="363"/>
      <c r="C47" s="369"/>
      <c r="D47" s="414"/>
      <c r="E47" s="169" t="s">
        <v>8</v>
      </c>
      <c r="F47" s="28">
        <v>45</v>
      </c>
      <c r="G47" s="158">
        <f t="shared" si="13"/>
        <v>225</v>
      </c>
      <c r="H47" s="284"/>
      <c r="I47" s="125"/>
      <c r="J47" s="363"/>
      <c r="K47" s="369"/>
      <c r="L47" s="414"/>
      <c r="M47" s="35" t="s">
        <v>8</v>
      </c>
      <c r="N47" s="28">
        <v>104</v>
      </c>
      <c r="O47" s="29">
        <f t="shared" si="14"/>
        <v>520</v>
      </c>
      <c r="P47" s="284"/>
      <c r="R47" s="363"/>
      <c r="S47" s="369"/>
      <c r="T47" s="414"/>
      <c r="U47" s="35" t="s">
        <v>8</v>
      </c>
      <c r="V47" s="28">
        <v>12.5</v>
      </c>
      <c r="W47" s="158">
        <f t="shared" si="15"/>
        <v>62.5</v>
      </c>
      <c r="X47" s="389"/>
      <c r="Z47" s="363"/>
      <c r="AA47" s="369"/>
      <c r="AB47" s="414"/>
      <c r="AC47" s="169" t="s">
        <v>8</v>
      </c>
      <c r="AD47" s="157">
        <v>5.8</v>
      </c>
      <c r="AE47" s="158">
        <f t="shared" si="30"/>
        <v>29</v>
      </c>
      <c r="AF47" s="389"/>
      <c r="AH47" s="378"/>
      <c r="AI47" s="408"/>
      <c r="AJ47" s="414"/>
      <c r="AK47" s="35" t="s">
        <v>8</v>
      </c>
      <c r="AL47" s="28"/>
      <c r="AM47" s="29"/>
      <c r="AN47" s="284"/>
      <c r="AP47" s="363"/>
      <c r="AQ47" s="369"/>
      <c r="AR47" s="414"/>
      <c r="AS47" s="35" t="s">
        <v>8</v>
      </c>
      <c r="AT47" s="28">
        <v>16</v>
      </c>
      <c r="AU47" s="29">
        <f t="shared" si="31"/>
        <v>80</v>
      </c>
      <c r="AV47" s="284"/>
      <c r="AX47" s="363"/>
      <c r="AY47" s="369"/>
      <c r="AZ47" s="414"/>
      <c r="BA47" s="169" t="s">
        <v>8</v>
      </c>
      <c r="BB47" s="157"/>
      <c r="BC47" s="158"/>
      <c r="BD47" s="389"/>
      <c r="BF47" s="363"/>
      <c r="BG47" s="369"/>
      <c r="BH47" s="414"/>
      <c r="BI47" s="35" t="s">
        <v>8</v>
      </c>
      <c r="BJ47" s="28">
        <v>88</v>
      </c>
      <c r="BK47" s="29">
        <f t="shared" si="32"/>
        <v>440</v>
      </c>
      <c r="BL47" s="284"/>
      <c r="BN47" s="378"/>
      <c r="BO47" s="408"/>
      <c r="BP47" s="414"/>
      <c r="BQ47" s="35" t="s">
        <v>8</v>
      </c>
      <c r="BR47" s="157">
        <v>0.5</v>
      </c>
      <c r="BS47" s="158">
        <f t="shared" si="33"/>
        <v>62.5</v>
      </c>
      <c r="BT47" s="389"/>
      <c r="BV47" s="363"/>
      <c r="BW47" s="369"/>
      <c r="BX47" s="414"/>
      <c r="BY47" s="35" t="s">
        <v>8</v>
      </c>
      <c r="BZ47" s="28">
        <v>7.3</v>
      </c>
      <c r="CA47" s="29">
        <f>BZ47*5</f>
        <v>36.5</v>
      </c>
      <c r="CB47" s="284"/>
      <c r="CD47" s="363"/>
      <c r="CE47" s="369"/>
      <c r="CF47" s="414"/>
      <c r="CG47" s="35" t="s">
        <v>8</v>
      </c>
      <c r="CH47" s="28"/>
      <c r="CI47" s="29"/>
      <c r="CJ47" s="284"/>
      <c r="CL47" s="363"/>
      <c r="CM47" s="369"/>
      <c r="CN47" s="414"/>
      <c r="CO47" s="35" t="s">
        <v>8</v>
      </c>
      <c r="CP47" s="157">
        <v>11.4</v>
      </c>
      <c r="CQ47" s="158">
        <f>SUM(CP47*5)</f>
        <v>57</v>
      </c>
      <c r="CR47" s="284"/>
      <c r="CT47" s="378"/>
      <c r="CU47" s="408"/>
      <c r="CV47" s="414"/>
      <c r="CW47" s="35" t="s">
        <v>8</v>
      </c>
      <c r="CX47" s="157">
        <v>0.5</v>
      </c>
      <c r="CY47" s="158">
        <f>CX47*125</f>
        <v>62.5</v>
      </c>
      <c r="CZ47" s="284"/>
      <c r="DB47" s="363"/>
      <c r="DC47" s="369"/>
      <c r="DD47" s="414"/>
      <c r="DE47" s="35" t="s">
        <v>8</v>
      </c>
      <c r="DF47" s="28">
        <v>25</v>
      </c>
      <c r="DG47" s="29">
        <f t="shared" si="0"/>
        <v>125</v>
      </c>
      <c r="DH47" s="284"/>
      <c r="DJ47" s="363"/>
      <c r="DK47" s="369"/>
      <c r="DL47" s="414"/>
      <c r="DM47" s="35" t="s">
        <v>8</v>
      </c>
      <c r="DN47" s="28">
        <v>12.4</v>
      </c>
      <c r="DO47" s="29">
        <f t="shared" si="23"/>
        <v>62</v>
      </c>
      <c r="DP47" s="284"/>
      <c r="DR47" s="363"/>
      <c r="DS47" s="369"/>
      <c r="DT47" s="414"/>
      <c r="DU47" s="35" t="s">
        <v>8</v>
      </c>
      <c r="DV47" s="28">
        <v>6.3</v>
      </c>
      <c r="DW47" s="29">
        <f t="shared" si="24"/>
        <v>31.5</v>
      </c>
      <c r="DX47" s="284"/>
      <c r="EA47" s="363"/>
      <c r="EB47" s="369"/>
      <c r="EC47" s="414"/>
      <c r="ED47" s="35" t="s">
        <v>8</v>
      </c>
      <c r="EE47" s="28">
        <v>121</v>
      </c>
      <c r="EF47" s="29">
        <f t="shared" si="3"/>
        <v>605</v>
      </c>
      <c r="EG47" s="284"/>
      <c r="EI47" s="363"/>
      <c r="EJ47" s="369"/>
      <c r="EK47" s="414"/>
      <c r="EL47" s="35" t="s">
        <v>8</v>
      </c>
      <c r="EM47" s="157">
        <v>22</v>
      </c>
      <c r="EN47" s="29">
        <f t="shared" si="25"/>
        <v>110</v>
      </c>
      <c r="EO47" s="284"/>
      <c r="EQ47" s="363"/>
      <c r="ER47" s="369"/>
      <c r="ES47" s="414"/>
      <c r="ET47" s="35" t="s">
        <v>8</v>
      </c>
      <c r="EU47" s="157"/>
      <c r="EV47" s="29"/>
      <c r="EW47" s="284"/>
      <c r="EY47" s="363"/>
      <c r="EZ47" s="369"/>
      <c r="FA47" s="414"/>
      <c r="FB47" s="35" t="s">
        <v>8</v>
      </c>
      <c r="FC47" s="157"/>
      <c r="FD47" s="29"/>
      <c r="FE47" s="284"/>
      <c r="FG47" s="363"/>
      <c r="FH47" s="369"/>
      <c r="FI47" s="395"/>
      <c r="FJ47" s="163" t="s">
        <v>8</v>
      </c>
      <c r="FK47" s="144"/>
      <c r="FL47" s="145"/>
      <c r="FM47" s="391"/>
      <c r="FO47" s="378"/>
      <c r="FP47" s="408"/>
      <c r="FQ47" s="414"/>
      <c r="FR47" s="35" t="s">
        <v>8</v>
      </c>
      <c r="FS47" s="157"/>
      <c r="FT47" s="158"/>
      <c r="FU47" s="389"/>
      <c r="FW47" s="363"/>
      <c r="FX47" s="369"/>
      <c r="FY47" s="395"/>
      <c r="FZ47" s="163" t="s">
        <v>8</v>
      </c>
      <c r="GA47" s="144"/>
      <c r="GB47" s="145"/>
      <c r="GC47" s="391"/>
      <c r="GE47" s="363"/>
      <c r="GF47" s="369"/>
      <c r="GG47" s="414"/>
      <c r="GH47" s="35" t="s">
        <v>8</v>
      </c>
      <c r="GI47" s="157">
        <v>2.7</v>
      </c>
      <c r="GJ47" s="29">
        <f t="shared" si="27"/>
        <v>13.5</v>
      </c>
      <c r="GK47" s="284"/>
      <c r="GM47" s="378"/>
      <c r="GN47" s="408"/>
      <c r="GO47" s="414"/>
      <c r="GP47" s="35" t="s">
        <v>8</v>
      </c>
      <c r="GQ47" s="157">
        <v>0.5</v>
      </c>
      <c r="GR47" s="29">
        <f>GQ47*125</f>
        <v>62.5</v>
      </c>
      <c r="GS47" s="284"/>
      <c r="GU47" s="378"/>
      <c r="GV47" s="408"/>
      <c r="GW47" s="414"/>
      <c r="GX47" s="35" t="s">
        <v>8</v>
      </c>
      <c r="GY47" s="157"/>
      <c r="GZ47" s="29">
        <f t="shared" si="46"/>
        <v>0</v>
      </c>
      <c r="HA47" s="389"/>
      <c r="HC47" s="363"/>
      <c r="HD47" s="369"/>
      <c r="HE47" s="414"/>
      <c r="HF47" s="35"/>
      <c r="HG47" s="157">
        <v>2</v>
      </c>
      <c r="HH47" s="158">
        <f t="shared" si="28"/>
        <v>10</v>
      </c>
      <c r="HI47" s="389"/>
      <c r="HK47" s="378"/>
      <c r="HL47" s="408"/>
      <c r="HM47" s="414"/>
      <c r="HN47" s="35" t="s">
        <v>8</v>
      </c>
      <c r="HO47" s="157"/>
      <c r="HP47" s="29">
        <f t="shared" si="9"/>
        <v>0</v>
      </c>
      <c r="HQ47" s="389"/>
      <c r="HS47" s="378"/>
      <c r="HT47" s="408"/>
      <c r="HU47" s="414"/>
      <c r="HV47" s="35" t="s">
        <v>8</v>
      </c>
      <c r="HW47" s="157"/>
      <c r="HX47" s="29">
        <f>HW47*125</f>
        <v>0</v>
      </c>
      <c r="HY47" s="389"/>
      <c r="IA47" s="363"/>
      <c r="IB47" s="369"/>
      <c r="IC47" s="414"/>
      <c r="ID47" s="35" t="s">
        <v>8</v>
      </c>
      <c r="IE47" s="157"/>
      <c r="IF47" s="158">
        <f t="shared" si="29"/>
        <v>0</v>
      </c>
      <c r="IG47" s="389"/>
      <c r="II47" s="363"/>
      <c r="IJ47" s="369"/>
      <c r="IK47" s="414"/>
      <c r="IL47" s="35" t="s">
        <v>8</v>
      </c>
      <c r="IM47" s="157"/>
      <c r="IN47" s="29">
        <f t="shared" si="12"/>
        <v>0</v>
      </c>
      <c r="IO47" s="389"/>
    </row>
    <row r="48" spans="1:249" ht="15" customHeight="1" thickBot="1" x14ac:dyDescent="0.3">
      <c r="A48" s="13"/>
      <c r="B48" s="13"/>
      <c r="C48" s="14"/>
      <c r="D48" s="13"/>
      <c r="E48" s="13"/>
      <c r="F48" s="14"/>
      <c r="G48" s="37"/>
      <c r="H48" s="13"/>
      <c r="I48" s="125"/>
      <c r="J48" s="13"/>
      <c r="K48" s="14"/>
      <c r="L48" s="13"/>
      <c r="M48" s="13"/>
      <c r="N48" s="14"/>
      <c r="O48" s="37"/>
      <c r="P48" s="13"/>
      <c r="R48" s="13"/>
      <c r="S48" s="14"/>
      <c r="T48" s="13"/>
      <c r="U48" s="13"/>
      <c r="V48" s="14"/>
      <c r="W48" s="37"/>
      <c r="X48" s="13"/>
      <c r="Z48" s="13"/>
      <c r="AA48" s="14"/>
      <c r="AB48" s="13"/>
      <c r="AC48" s="13"/>
      <c r="AD48" s="14"/>
      <c r="AE48" s="37"/>
      <c r="AF48" s="13"/>
      <c r="AH48" s="13"/>
      <c r="AI48" s="14"/>
      <c r="AJ48" s="13"/>
      <c r="AK48" s="13"/>
      <c r="AL48" s="14"/>
      <c r="AM48" s="37"/>
      <c r="AN48" s="13"/>
      <c r="AP48" s="13"/>
      <c r="AQ48" s="14"/>
      <c r="AR48" s="13"/>
      <c r="AS48" s="13"/>
      <c r="AT48" s="14"/>
      <c r="AU48" s="37"/>
      <c r="AV48" s="13"/>
      <c r="AX48" s="13"/>
      <c r="AY48" s="14"/>
      <c r="AZ48" s="13"/>
      <c r="BA48" s="13"/>
      <c r="BB48" s="14"/>
      <c r="BC48" s="37"/>
      <c r="BD48" s="13"/>
      <c r="BF48" s="13"/>
      <c r="BG48" s="14"/>
      <c r="BH48" s="13"/>
      <c r="BI48" s="13"/>
      <c r="BJ48" s="14"/>
      <c r="BK48" s="37"/>
      <c r="BL48" s="13"/>
      <c r="BN48" s="13"/>
      <c r="BO48" s="14"/>
      <c r="BP48" s="13"/>
      <c r="BQ48" s="13"/>
      <c r="BR48" s="14"/>
      <c r="BS48" s="37"/>
      <c r="BT48" s="13"/>
      <c r="BV48" s="13"/>
      <c r="BW48" s="14"/>
      <c r="BX48" s="13"/>
      <c r="BY48" s="13"/>
      <c r="BZ48" s="14"/>
      <c r="CA48" s="37"/>
      <c r="CB48" s="13"/>
      <c r="CD48" s="13"/>
      <c r="CE48" s="14"/>
      <c r="CF48" s="13"/>
      <c r="CG48" s="13"/>
      <c r="CH48" s="14"/>
      <c r="CI48" s="37"/>
      <c r="CJ48" s="13"/>
      <c r="CL48" s="13"/>
      <c r="CM48" s="14"/>
      <c r="CN48" s="13"/>
      <c r="CO48" s="13"/>
      <c r="CP48" s="14"/>
      <c r="CQ48" s="37"/>
      <c r="CR48" s="13"/>
      <c r="CT48" s="13"/>
      <c r="CU48" s="14"/>
      <c r="CV48" s="13"/>
      <c r="CW48" s="13"/>
      <c r="CX48" s="14"/>
      <c r="CY48" s="37"/>
      <c r="CZ48" s="13"/>
      <c r="DB48" s="13"/>
      <c r="DC48" s="14"/>
      <c r="DD48" s="13"/>
      <c r="DE48" s="13"/>
      <c r="DF48" s="14"/>
      <c r="DG48" s="37"/>
      <c r="DH48" s="13"/>
      <c r="DJ48" s="13"/>
      <c r="DK48" s="14"/>
      <c r="DL48" s="13"/>
      <c r="DM48" s="13"/>
      <c r="DN48" s="14"/>
      <c r="DO48" s="37"/>
      <c r="DP48" s="13"/>
      <c r="DR48" s="13"/>
      <c r="DS48" s="14"/>
      <c r="DT48" s="13"/>
      <c r="DU48" s="13"/>
      <c r="DV48" s="14"/>
      <c r="DW48" s="37"/>
      <c r="DX48" s="13"/>
      <c r="EA48" s="13"/>
      <c r="EB48" s="14"/>
      <c r="EC48" s="13"/>
      <c r="ED48" s="13"/>
      <c r="EE48" s="14"/>
      <c r="EF48" s="37"/>
      <c r="EG48" s="13"/>
      <c r="EI48" s="13"/>
      <c r="EJ48" s="14"/>
      <c r="EK48" s="13"/>
      <c r="EL48" s="13"/>
      <c r="EM48" s="14"/>
      <c r="EN48" s="37"/>
      <c r="EO48" s="13"/>
      <c r="EQ48" s="13"/>
      <c r="ER48" s="14"/>
      <c r="ES48" s="13"/>
      <c r="ET48" s="13"/>
      <c r="EU48" s="14"/>
      <c r="EV48" s="37"/>
      <c r="EW48" s="13"/>
      <c r="EY48" s="13"/>
      <c r="EZ48" s="14"/>
      <c r="FA48" s="13"/>
      <c r="FB48" s="13"/>
      <c r="FC48" s="14"/>
      <c r="FD48" s="37"/>
      <c r="FE48" s="13"/>
      <c r="FG48" s="13"/>
      <c r="FH48" s="14"/>
      <c r="FI48" s="13"/>
      <c r="FJ48" s="13"/>
      <c r="FK48" s="14"/>
      <c r="FL48" s="37"/>
      <c r="FM48" s="13"/>
      <c r="FO48" s="13"/>
      <c r="FP48" s="14"/>
      <c r="FQ48" s="13"/>
      <c r="FR48" s="13"/>
      <c r="FS48" s="14"/>
      <c r="FT48" s="37"/>
      <c r="FU48" s="13"/>
      <c r="FW48" s="13"/>
      <c r="FX48" s="14"/>
      <c r="FY48" s="13"/>
      <c r="FZ48" s="13"/>
      <c r="GA48" s="14"/>
      <c r="GB48" s="37"/>
      <c r="GC48" s="13"/>
      <c r="GE48" s="13"/>
      <c r="GF48" s="14"/>
      <c r="GG48" s="13"/>
      <c r="GH48" s="13"/>
      <c r="GI48" s="14"/>
      <c r="GJ48" s="37"/>
      <c r="GK48" s="13"/>
      <c r="GM48" s="13"/>
      <c r="GN48" s="14"/>
      <c r="GO48" s="13"/>
      <c r="GP48" s="13"/>
      <c r="GQ48" s="14"/>
      <c r="GR48" s="37"/>
      <c r="GS48" s="13"/>
      <c r="GU48" s="13"/>
      <c r="GV48" s="14"/>
      <c r="GW48" s="13"/>
      <c r="GX48" s="13"/>
      <c r="GY48" s="14"/>
      <c r="GZ48" s="37"/>
      <c r="HA48" s="13"/>
      <c r="HC48" s="13"/>
      <c r="HD48" s="14"/>
      <c r="HE48" s="13"/>
      <c r="HF48" s="13"/>
      <c r="HG48" s="14"/>
      <c r="HH48" s="37"/>
      <c r="HI48" s="13"/>
      <c r="HK48" s="13"/>
      <c r="HL48" s="14"/>
      <c r="HM48" s="13"/>
      <c r="HN48" s="13"/>
      <c r="HO48" s="14"/>
      <c r="HP48" s="37"/>
      <c r="HQ48" s="13"/>
      <c r="HS48" s="13"/>
      <c r="HT48" s="14"/>
      <c r="HU48" s="13"/>
      <c r="HV48" s="13"/>
      <c r="HW48" s="14"/>
      <c r="HX48" s="37"/>
      <c r="HY48" s="13"/>
      <c r="IA48" s="13"/>
      <c r="IB48" s="14"/>
      <c r="IC48" s="13"/>
      <c r="ID48" s="13"/>
      <c r="IE48" s="14"/>
      <c r="IF48" s="37"/>
      <c r="IG48" s="13"/>
      <c r="II48" s="13"/>
      <c r="IJ48" s="14"/>
      <c r="IK48" s="13"/>
      <c r="IL48" s="13"/>
      <c r="IM48" s="14"/>
      <c r="IN48" s="37"/>
      <c r="IO48" s="13"/>
    </row>
    <row r="49" spans="1:249" ht="15" customHeight="1" x14ac:dyDescent="0.25">
      <c r="A49" s="13"/>
      <c r="B49" s="317" t="s">
        <v>629</v>
      </c>
      <c r="C49" s="318"/>
      <c r="D49" s="315" t="s">
        <v>1</v>
      </c>
      <c r="E49" s="315"/>
      <c r="F49" s="33">
        <f>SUM(F13:F47)</f>
        <v>1575</v>
      </c>
      <c r="G49" s="34">
        <f>SUM(G13:G47)</f>
        <v>7875</v>
      </c>
      <c r="H49" s="38"/>
      <c r="I49" s="125"/>
      <c r="J49" s="317" t="s">
        <v>629</v>
      </c>
      <c r="K49" s="318"/>
      <c r="L49" s="315" t="s">
        <v>1</v>
      </c>
      <c r="M49" s="315"/>
      <c r="N49" s="33">
        <f>SUM(N13:N47)</f>
        <v>3640</v>
      </c>
      <c r="O49" s="34">
        <f>SUM(O13:O47)</f>
        <v>18200</v>
      </c>
      <c r="P49" s="38"/>
      <c r="R49" s="317" t="s">
        <v>629</v>
      </c>
      <c r="S49" s="318"/>
      <c r="T49" s="315" t="s">
        <v>1</v>
      </c>
      <c r="U49" s="315"/>
      <c r="V49" s="33">
        <f>SUM(V13:V47)</f>
        <v>437.5</v>
      </c>
      <c r="W49" s="34">
        <f>SUM(W13:W47)</f>
        <v>2187.5</v>
      </c>
      <c r="X49" s="38"/>
      <c r="Z49" s="317" t="s">
        <v>629</v>
      </c>
      <c r="AA49" s="318"/>
      <c r="AB49" s="315" t="s">
        <v>1</v>
      </c>
      <c r="AC49" s="315"/>
      <c r="AD49" s="33">
        <f>SUM(AD13:AD48)</f>
        <v>203.00000000000009</v>
      </c>
      <c r="AE49" s="34">
        <f>SUM(AE13:AE48)</f>
        <v>1015</v>
      </c>
      <c r="AF49" s="38"/>
      <c r="AH49" s="317" t="s">
        <v>629</v>
      </c>
      <c r="AI49" s="318"/>
      <c r="AJ49" s="315" t="s">
        <v>1</v>
      </c>
      <c r="AK49" s="315"/>
      <c r="AL49" s="33">
        <f>SUM(AL13:AL47)</f>
        <v>29.999999999999989</v>
      </c>
      <c r="AM49" s="34">
        <f>SUM(AM13:AM47)</f>
        <v>3750</v>
      </c>
      <c r="AN49" s="38"/>
      <c r="AP49" s="317" t="s">
        <v>629</v>
      </c>
      <c r="AQ49" s="318"/>
      <c r="AR49" s="315" t="s">
        <v>1</v>
      </c>
      <c r="AS49" s="315"/>
      <c r="AT49" s="33">
        <f>SUM(AT13:AT47)</f>
        <v>560</v>
      </c>
      <c r="AU49" s="34">
        <f>SUM(AU13:AU47)</f>
        <v>2800</v>
      </c>
      <c r="AV49" s="38"/>
      <c r="AX49" s="317" t="s">
        <v>629</v>
      </c>
      <c r="AY49" s="318"/>
      <c r="AZ49" s="315" t="s">
        <v>1</v>
      </c>
      <c r="BA49" s="315"/>
      <c r="BB49" s="33">
        <f>SUM(BB13:BB47)</f>
        <v>30</v>
      </c>
      <c r="BC49" s="34">
        <f>SUM(BC13:BC47)</f>
        <v>150</v>
      </c>
      <c r="BD49" s="38"/>
      <c r="BF49" s="317" t="s">
        <v>629</v>
      </c>
      <c r="BG49" s="318"/>
      <c r="BH49" s="315" t="s">
        <v>1</v>
      </c>
      <c r="BI49" s="315"/>
      <c r="BJ49" s="33">
        <f>SUM(BJ13:BJ47)</f>
        <v>3080</v>
      </c>
      <c r="BK49" s="34">
        <f>SUM(BK13:BK47)</f>
        <v>15400</v>
      </c>
      <c r="BL49" s="38"/>
      <c r="BN49" s="317" t="s">
        <v>629</v>
      </c>
      <c r="BO49" s="318"/>
      <c r="BP49" s="315" t="s">
        <v>1</v>
      </c>
      <c r="BQ49" s="315"/>
      <c r="BR49" s="33">
        <f>SUM(BR13:BR47)</f>
        <v>17.5</v>
      </c>
      <c r="BS49" s="34">
        <f>SUM(BS13:BS47)</f>
        <v>2187.5</v>
      </c>
      <c r="BT49" s="38"/>
      <c r="BV49" s="317" t="s">
        <v>629</v>
      </c>
      <c r="BW49" s="318"/>
      <c r="BX49" s="315" t="s">
        <v>1</v>
      </c>
      <c r="BY49" s="315"/>
      <c r="BZ49" s="33">
        <f>SUM(BZ13:BZ47)</f>
        <v>219.00000000000011</v>
      </c>
      <c r="CA49" s="34">
        <f>SUM(CA13:CA47)</f>
        <v>1095</v>
      </c>
      <c r="CB49" s="38"/>
      <c r="CD49" s="317" t="s">
        <v>629</v>
      </c>
      <c r="CE49" s="318"/>
      <c r="CF49" s="315" t="s">
        <v>1</v>
      </c>
      <c r="CG49" s="315"/>
      <c r="CH49" s="33">
        <f>SUM(CH13:CH47)</f>
        <v>279.99999999999989</v>
      </c>
      <c r="CI49" s="34">
        <f>SUM(CI13:CI47)</f>
        <v>1400</v>
      </c>
      <c r="CJ49" s="38"/>
      <c r="CL49" s="317" t="s">
        <v>629</v>
      </c>
      <c r="CM49" s="318"/>
      <c r="CN49" s="315" t="s">
        <v>1</v>
      </c>
      <c r="CO49" s="315"/>
      <c r="CP49" s="33">
        <f>SUM(CP13:CP47)</f>
        <v>341.99999999999994</v>
      </c>
      <c r="CQ49" s="34">
        <f>SUM(CQ13:CQ47)</f>
        <v>1710</v>
      </c>
      <c r="CR49" s="38"/>
      <c r="CT49" s="317" t="s">
        <v>629</v>
      </c>
      <c r="CU49" s="318"/>
      <c r="CV49" s="315" t="s">
        <v>1</v>
      </c>
      <c r="CW49" s="315"/>
      <c r="CX49" s="33">
        <f>SUM(CX13:CX47)</f>
        <v>5</v>
      </c>
      <c r="CY49" s="34">
        <f>SUM(CY13:CY47)</f>
        <v>625</v>
      </c>
      <c r="CZ49" s="38"/>
      <c r="DB49" s="317" t="s">
        <v>629</v>
      </c>
      <c r="DC49" s="318"/>
      <c r="DD49" s="315" t="s">
        <v>1</v>
      </c>
      <c r="DE49" s="315"/>
      <c r="DF49" s="33">
        <f>SUM(DF13:DF47)</f>
        <v>875</v>
      </c>
      <c r="DG49" s="34">
        <f>SUM(DG13:DG47)</f>
        <v>4375</v>
      </c>
      <c r="DH49" s="38"/>
      <c r="DJ49" s="317" t="s">
        <v>629</v>
      </c>
      <c r="DK49" s="318"/>
      <c r="DL49" s="315" t="s">
        <v>1</v>
      </c>
      <c r="DM49" s="315"/>
      <c r="DN49" s="33">
        <f>SUM(DN13:DN47)</f>
        <v>433.99999999999977</v>
      </c>
      <c r="DO49" s="34">
        <f>SUM(DO13:DO47)</f>
        <v>2170</v>
      </c>
      <c r="DP49" s="38"/>
      <c r="DR49" s="317" t="s">
        <v>629</v>
      </c>
      <c r="DS49" s="318"/>
      <c r="DT49" s="315" t="s">
        <v>1</v>
      </c>
      <c r="DU49" s="315"/>
      <c r="DV49" s="33">
        <f>SUM(DV13:DV47)</f>
        <v>220.50000000000011</v>
      </c>
      <c r="DW49" s="34">
        <f>SUM(DW13:DW47)</f>
        <v>1102.5</v>
      </c>
      <c r="DX49" s="38"/>
      <c r="EA49" s="317" t="s">
        <v>629</v>
      </c>
      <c r="EB49" s="318"/>
      <c r="EC49" s="315" t="s">
        <v>1</v>
      </c>
      <c r="ED49" s="315"/>
      <c r="EE49" s="33">
        <f>SUM(EE13:EE47)</f>
        <v>4235</v>
      </c>
      <c r="EF49" s="34">
        <f>SUM(EF13:EF47)</f>
        <v>21175</v>
      </c>
      <c r="EG49" s="38"/>
      <c r="EI49" s="317" t="s">
        <v>629</v>
      </c>
      <c r="EJ49" s="318"/>
      <c r="EK49" s="315" t="s">
        <v>1</v>
      </c>
      <c r="EL49" s="315"/>
      <c r="EM49" s="33">
        <f>SUM(EM13:EM47)</f>
        <v>770</v>
      </c>
      <c r="EN49" s="34">
        <f>SUM(EN13:EN47)</f>
        <v>3850</v>
      </c>
      <c r="EO49" s="38"/>
      <c r="EQ49" s="317" t="s">
        <v>629</v>
      </c>
      <c r="ER49" s="318"/>
      <c r="ES49" s="315" t="s">
        <v>1</v>
      </c>
      <c r="ET49" s="315"/>
      <c r="EU49" s="33">
        <f>SUM(EU13:EU47)</f>
        <v>229.99999999999989</v>
      </c>
      <c r="EV49" s="34">
        <f>SUM(EV13:EV47)</f>
        <v>1150</v>
      </c>
      <c r="EW49" s="38"/>
      <c r="EY49" s="317" t="s">
        <v>629</v>
      </c>
      <c r="EZ49" s="318"/>
      <c r="FA49" s="315" t="s">
        <v>1</v>
      </c>
      <c r="FB49" s="315"/>
      <c r="FC49" s="33">
        <f>SUM(FC13:FC47)</f>
        <v>195.00000000000006</v>
      </c>
      <c r="FD49" s="34">
        <f>SUM(FD13:FD47)</f>
        <v>975</v>
      </c>
      <c r="FE49" s="38"/>
      <c r="FG49" s="317" t="s">
        <v>629</v>
      </c>
      <c r="FH49" s="318"/>
      <c r="FI49" s="315" t="s">
        <v>1</v>
      </c>
      <c r="FJ49" s="315"/>
      <c r="FK49" s="33">
        <f>SUM(FK13:FK47)</f>
        <v>16.200000000000003</v>
      </c>
      <c r="FL49" s="34">
        <f>SUM(FL13:FL47)</f>
        <v>81</v>
      </c>
      <c r="FM49" s="38"/>
      <c r="FO49" s="317" t="s">
        <v>629</v>
      </c>
      <c r="FP49" s="318"/>
      <c r="FQ49" s="315" t="s">
        <v>1</v>
      </c>
      <c r="FR49" s="315"/>
      <c r="FS49" s="33">
        <f>SUM(FS13:FS47)</f>
        <v>23.000000000000004</v>
      </c>
      <c r="FT49" s="34">
        <f>SUM(FT13:FT47)</f>
        <v>2875</v>
      </c>
      <c r="FU49" s="38"/>
      <c r="FW49" s="317" t="s">
        <v>629</v>
      </c>
      <c r="FX49" s="318"/>
      <c r="FY49" s="329" t="s">
        <v>1</v>
      </c>
      <c r="FZ49" s="315"/>
      <c r="GA49" s="33">
        <f>SUM(GA13:GA47)</f>
        <v>71.399999999999991</v>
      </c>
      <c r="GB49" s="34">
        <f>SUM(GB13:GB47)</f>
        <v>357</v>
      </c>
      <c r="GC49" s="38"/>
      <c r="GE49" s="317" t="s">
        <v>629</v>
      </c>
      <c r="GF49" s="318"/>
      <c r="GG49" s="315" t="s">
        <v>1</v>
      </c>
      <c r="GH49" s="315"/>
      <c r="GI49" s="33">
        <f>SUM(GI13:GI47)</f>
        <v>94.500000000000057</v>
      </c>
      <c r="GJ49" s="34">
        <f>SUM(GJ13:GJ47)</f>
        <v>472.5</v>
      </c>
      <c r="GK49" s="38"/>
      <c r="GM49" s="317" t="s">
        <v>629</v>
      </c>
      <c r="GN49" s="318"/>
      <c r="GO49" s="315" t="s">
        <v>1</v>
      </c>
      <c r="GP49" s="315"/>
      <c r="GQ49" s="33">
        <f>SUM(GQ13:GQ47)</f>
        <v>17.5</v>
      </c>
      <c r="GR49" s="34">
        <f>SUM(GR13:GR47)</f>
        <v>2187.5</v>
      </c>
      <c r="GS49" s="38"/>
      <c r="GU49" s="317" t="s">
        <v>629</v>
      </c>
      <c r="GV49" s="318"/>
      <c r="GW49" s="315" t="s">
        <v>1</v>
      </c>
      <c r="GX49" s="315"/>
      <c r="GY49" s="33">
        <f>SUM(GY13:GY47)</f>
        <v>4</v>
      </c>
      <c r="GZ49" s="34">
        <f>SUM(GZ13:GZ47)</f>
        <v>500</v>
      </c>
      <c r="HA49" s="38"/>
      <c r="HC49" s="317" t="s">
        <v>629</v>
      </c>
      <c r="HD49" s="318"/>
      <c r="HE49" s="329" t="s">
        <v>1</v>
      </c>
      <c r="HF49" s="315"/>
      <c r="HG49" s="33">
        <f>SUM(HG13:HG47)</f>
        <v>70</v>
      </c>
      <c r="HH49" s="34">
        <f>SUM(HH13:HH47)</f>
        <v>350</v>
      </c>
      <c r="HI49" s="38"/>
      <c r="HK49" s="317" t="s">
        <v>629</v>
      </c>
      <c r="HL49" s="318"/>
      <c r="HM49" s="315" t="s">
        <v>1</v>
      </c>
      <c r="HN49" s="315"/>
      <c r="HO49" s="33">
        <f>SUM(HO13:HO47)</f>
        <v>8</v>
      </c>
      <c r="HP49" s="34">
        <f>SUM(HP13:HP47)</f>
        <v>1000</v>
      </c>
      <c r="HQ49" s="38"/>
      <c r="HS49" s="317" t="s">
        <v>629</v>
      </c>
      <c r="HT49" s="318"/>
      <c r="HU49" s="315" t="s">
        <v>1</v>
      </c>
      <c r="HV49" s="315"/>
      <c r="HW49" s="33">
        <f>SUM(HW13:HW47)</f>
        <v>4.5</v>
      </c>
      <c r="HX49" s="34">
        <f>SUM(HX13:HX47)</f>
        <v>562.5</v>
      </c>
      <c r="HY49" s="38"/>
      <c r="IA49" s="317" t="s">
        <v>629</v>
      </c>
      <c r="IB49" s="318"/>
      <c r="IC49" s="329" t="s">
        <v>1</v>
      </c>
      <c r="ID49" s="315"/>
      <c r="IE49" s="33">
        <f>SUM(IE13:IE47)</f>
        <v>23.000000000000004</v>
      </c>
      <c r="IF49" s="34">
        <f>SUM(IF13:IF47)</f>
        <v>115</v>
      </c>
      <c r="IG49" s="38"/>
      <c r="II49" s="317" t="s">
        <v>629</v>
      </c>
      <c r="IJ49" s="318"/>
      <c r="IK49" s="329" t="s">
        <v>1</v>
      </c>
      <c r="IL49" s="315"/>
      <c r="IM49" s="33">
        <f>SUM(IM13:IM47)</f>
        <v>10</v>
      </c>
      <c r="IN49" s="34">
        <f>SUM(IN13:IN47)</f>
        <v>50</v>
      </c>
      <c r="IO49" s="38"/>
    </row>
    <row r="50" spans="1:249" ht="15" customHeight="1" thickBot="1" x14ac:dyDescent="0.3">
      <c r="A50" s="13"/>
      <c r="B50" s="319"/>
      <c r="C50" s="320"/>
      <c r="D50" s="316" t="s">
        <v>3</v>
      </c>
      <c r="E50" s="316"/>
      <c r="F50" s="39">
        <v>14</v>
      </c>
      <c r="G50" s="40">
        <f>SUM(F50)*300</f>
        <v>4200</v>
      </c>
      <c r="H50" s="41"/>
      <c r="I50" s="125"/>
      <c r="J50" s="319"/>
      <c r="K50" s="320"/>
      <c r="L50" s="316" t="s">
        <v>3</v>
      </c>
      <c r="M50" s="316"/>
      <c r="N50" s="39">
        <v>52</v>
      </c>
      <c r="O50" s="40">
        <f>SUM(N50)*300</f>
        <v>15600</v>
      </c>
      <c r="P50" s="41"/>
      <c r="R50" s="319"/>
      <c r="S50" s="320"/>
      <c r="T50" s="316" t="s">
        <v>3</v>
      </c>
      <c r="U50" s="316"/>
      <c r="V50" s="39">
        <v>5</v>
      </c>
      <c r="W50" s="40">
        <f>SUM(V50)*300</f>
        <v>1500</v>
      </c>
      <c r="X50" s="41"/>
      <c r="Z50" s="319"/>
      <c r="AA50" s="320"/>
      <c r="AB50" s="316" t="s">
        <v>3</v>
      </c>
      <c r="AC50" s="316"/>
      <c r="AD50" s="39">
        <v>1</v>
      </c>
      <c r="AE50" s="40">
        <f>AD50*300</f>
        <v>300</v>
      </c>
      <c r="AF50" s="41"/>
      <c r="AH50" s="319"/>
      <c r="AI50" s="320"/>
      <c r="AJ50" s="316" t="s">
        <v>3</v>
      </c>
      <c r="AK50" s="316"/>
      <c r="AL50" s="39">
        <v>30</v>
      </c>
      <c r="AM50" s="40">
        <f>SUM(AL50)*175</f>
        <v>5250</v>
      </c>
      <c r="AN50" s="41"/>
      <c r="AP50" s="319"/>
      <c r="AQ50" s="320"/>
      <c r="AR50" s="316" t="s">
        <v>3</v>
      </c>
      <c r="AS50" s="316"/>
      <c r="AT50" s="39">
        <v>24</v>
      </c>
      <c r="AU50" s="40">
        <f>SUM(AT50)*300</f>
        <v>7200</v>
      </c>
      <c r="AV50" s="41"/>
      <c r="AX50" s="319"/>
      <c r="AY50" s="320"/>
      <c r="AZ50" s="316" t="s">
        <v>3</v>
      </c>
      <c r="BA50" s="316"/>
      <c r="BB50" s="39">
        <v>3</v>
      </c>
      <c r="BC50" s="40">
        <f>SUM(BB50)*300</f>
        <v>900</v>
      </c>
      <c r="BD50" s="41"/>
      <c r="BF50" s="319"/>
      <c r="BG50" s="320"/>
      <c r="BH50" s="316" t="s">
        <v>3</v>
      </c>
      <c r="BI50" s="316"/>
      <c r="BJ50" s="39">
        <v>62</v>
      </c>
      <c r="BK50" s="40">
        <f>SUM(BJ50)*300</f>
        <v>18600</v>
      </c>
      <c r="BL50" s="41"/>
      <c r="BN50" s="319"/>
      <c r="BO50" s="320"/>
      <c r="BP50" s="316" t="s">
        <v>3</v>
      </c>
      <c r="BQ50" s="316"/>
      <c r="BR50" s="39">
        <v>17.5</v>
      </c>
      <c r="BS50" s="40">
        <f>SUM(BR50)*175</f>
        <v>3062.5</v>
      </c>
      <c r="BT50" s="41"/>
      <c r="BV50" s="319"/>
      <c r="BW50" s="320"/>
      <c r="BX50" s="316" t="s">
        <v>3</v>
      </c>
      <c r="BY50" s="316"/>
      <c r="BZ50" s="39">
        <v>5</v>
      </c>
      <c r="CA50" s="40">
        <f>SUM(BZ50)*300</f>
        <v>1500</v>
      </c>
      <c r="CB50" s="41"/>
      <c r="CD50" s="319"/>
      <c r="CE50" s="320"/>
      <c r="CF50" s="316" t="s">
        <v>3</v>
      </c>
      <c r="CG50" s="316"/>
      <c r="CH50" s="39">
        <v>3.5</v>
      </c>
      <c r="CI50" s="40">
        <f>SUM(CH50)*300</f>
        <v>1050</v>
      </c>
      <c r="CJ50" s="41"/>
      <c r="CL50" s="319"/>
      <c r="CM50" s="320"/>
      <c r="CN50" s="316" t="s">
        <v>3</v>
      </c>
      <c r="CO50" s="316"/>
      <c r="CP50" s="39">
        <v>18</v>
      </c>
      <c r="CQ50" s="40">
        <f>SUM(CP50)*300</f>
        <v>5400</v>
      </c>
      <c r="CR50" s="41"/>
      <c r="CT50" s="319"/>
      <c r="CU50" s="320"/>
      <c r="CV50" s="316" t="s">
        <v>3</v>
      </c>
      <c r="CW50" s="316"/>
      <c r="CX50" s="39">
        <v>5</v>
      </c>
      <c r="CY50" s="40">
        <f>SUM(CX50)*175</f>
        <v>875</v>
      </c>
      <c r="CZ50" s="41"/>
      <c r="DB50" s="319"/>
      <c r="DC50" s="320"/>
      <c r="DD50" s="316" t="s">
        <v>3</v>
      </c>
      <c r="DE50" s="316"/>
      <c r="DF50" s="39">
        <v>9.5</v>
      </c>
      <c r="DG50" s="40">
        <f>SUM(DF50)*300</f>
        <v>2850</v>
      </c>
      <c r="DH50" s="41"/>
      <c r="DJ50" s="319"/>
      <c r="DK50" s="320"/>
      <c r="DL50" s="316" t="s">
        <v>3</v>
      </c>
      <c r="DM50" s="316"/>
      <c r="DN50" s="39">
        <v>6</v>
      </c>
      <c r="DO50" s="40">
        <f>SUM(DN50)*300</f>
        <v>1800</v>
      </c>
      <c r="DP50" s="41"/>
      <c r="DR50" s="319"/>
      <c r="DS50" s="320"/>
      <c r="DT50" s="316" t="s">
        <v>3</v>
      </c>
      <c r="DU50" s="316"/>
      <c r="DV50" s="39">
        <v>2</v>
      </c>
      <c r="DW50" s="40">
        <f>SUM(DV50)*300</f>
        <v>600</v>
      </c>
      <c r="DX50" s="41"/>
      <c r="EA50" s="319"/>
      <c r="EB50" s="320"/>
      <c r="EC50" s="316" t="s">
        <v>3</v>
      </c>
      <c r="ED50" s="316"/>
      <c r="EE50" s="39">
        <v>38</v>
      </c>
      <c r="EF50" s="40">
        <f>SUM(EE50)*300</f>
        <v>11400</v>
      </c>
      <c r="EG50" s="41"/>
      <c r="EI50" s="319"/>
      <c r="EJ50" s="320"/>
      <c r="EK50" s="316" t="s">
        <v>3</v>
      </c>
      <c r="EL50" s="316"/>
      <c r="EM50" s="39">
        <v>10</v>
      </c>
      <c r="EN50" s="40">
        <f>SUM(EM50)*300</f>
        <v>3000</v>
      </c>
      <c r="EO50" s="41"/>
      <c r="EQ50" s="319"/>
      <c r="ER50" s="320"/>
      <c r="ES50" s="316" t="s">
        <v>3</v>
      </c>
      <c r="ET50" s="316"/>
      <c r="EU50" s="39">
        <v>11</v>
      </c>
      <c r="EV50" s="40">
        <f>SUM(EU50)*300</f>
        <v>3300</v>
      </c>
      <c r="EW50" s="41"/>
      <c r="EY50" s="319"/>
      <c r="EZ50" s="320"/>
      <c r="FA50" s="316" t="s">
        <v>3</v>
      </c>
      <c r="FB50" s="316"/>
      <c r="FC50" s="39">
        <v>4</v>
      </c>
      <c r="FD50" s="40">
        <f>SUM(FC50)*300</f>
        <v>1200</v>
      </c>
      <c r="FE50" s="41"/>
      <c r="FG50" s="319"/>
      <c r="FH50" s="320"/>
      <c r="FI50" s="316" t="s">
        <v>3</v>
      </c>
      <c r="FJ50" s="316"/>
      <c r="FK50" s="39">
        <v>2</v>
      </c>
      <c r="FL50" s="40">
        <f>SUM(FK50)*300</f>
        <v>600</v>
      </c>
      <c r="FM50" s="41"/>
      <c r="FO50" s="319"/>
      <c r="FP50" s="320"/>
      <c r="FQ50" s="316" t="s">
        <v>3</v>
      </c>
      <c r="FR50" s="316"/>
      <c r="FS50" s="39">
        <v>23</v>
      </c>
      <c r="FT50" s="40">
        <f>SUM(FS50)*175</f>
        <v>4025</v>
      </c>
      <c r="FU50" s="41"/>
      <c r="FW50" s="319"/>
      <c r="FX50" s="320"/>
      <c r="FY50" s="330" t="s">
        <v>3</v>
      </c>
      <c r="FZ50" s="316"/>
      <c r="GA50" s="39">
        <v>1</v>
      </c>
      <c r="GB50" s="40">
        <f>SUM(GA50)*300</f>
        <v>300</v>
      </c>
      <c r="GC50" s="41"/>
      <c r="GE50" s="319"/>
      <c r="GF50" s="320"/>
      <c r="GG50" s="316" t="s">
        <v>3</v>
      </c>
      <c r="GH50" s="316"/>
      <c r="GI50" s="39">
        <v>2</v>
      </c>
      <c r="GJ50" s="40">
        <f>SUM(GI50)*300</f>
        <v>600</v>
      </c>
      <c r="GK50" s="41"/>
      <c r="GM50" s="319"/>
      <c r="GN50" s="320"/>
      <c r="GO50" s="316" t="s">
        <v>3</v>
      </c>
      <c r="GP50" s="316"/>
      <c r="GQ50" s="39">
        <v>17.5</v>
      </c>
      <c r="GR50" s="40">
        <f>SUM(GQ50)*175</f>
        <v>3062.5</v>
      </c>
      <c r="GS50" s="41"/>
      <c r="GU50" s="319"/>
      <c r="GV50" s="320"/>
      <c r="GW50" s="316" t="s">
        <v>3</v>
      </c>
      <c r="GX50" s="316"/>
      <c r="GY50" s="39">
        <v>4</v>
      </c>
      <c r="GZ50" s="40">
        <f>SUM(GY50)*175</f>
        <v>700</v>
      </c>
      <c r="HA50" s="41"/>
      <c r="HC50" s="319"/>
      <c r="HD50" s="320"/>
      <c r="HE50" s="330" t="s">
        <v>3</v>
      </c>
      <c r="HF50" s="316"/>
      <c r="HG50" s="39">
        <v>1</v>
      </c>
      <c r="HH50" s="40">
        <f>SUM(HG50)*300</f>
        <v>300</v>
      </c>
      <c r="HI50" s="41"/>
      <c r="HK50" s="319"/>
      <c r="HL50" s="320"/>
      <c r="HM50" s="316" t="s">
        <v>3</v>
      </c>
      <c r="HN50" s="316"/>
      <c r="HO50" s="39">
        <v>8</v>
      </c>
      <c r="HP50" s="40">
        <f>SUM(HO50)*175</f>
        <v>1400</v>
      </c>
      <c r="HQ50" s="41"/>
      <c r="HS50" s="319"/>
      <c r="HT50" s="320"/>
      <c r="HU50" s="316" t="s">
        <v>3</v>
      </c>
      <c r="HV50" s="316"/>
      <c r="HW50" s="39">
        <v>4.5</v>
      </c>
      <c r="HX50" s="40">
        <f>SUM(HW50)*175</f>
        <v>787.5</v>
      </c>
      <c r="HY50" s="41"/>
      <c r="IA50" s="319"/>
      <c r="IB50" s="320"/>
      <c r="IC50" s="330" t="s">
        <v>3</v>
      </c>
      <c r="ID50" s="316"/>
      <c r="IE50" s="39">
        <v>2</v>
      </c>
      <c r="IF50" s="40">
        <f>SUM(IE50)*300</f>
        <v>600</v>
      </c>
      <c r="IG50" s="41"/>
      <c r="II50" s="319"/>
      <c r="IJ50" s="320"/>
      <c r="IK50" s="330" t="s">
        <v>3</v>
      </c>
      <c r="IL50" s="316"/>
      <c r="IM50" s="39">
        <v>1.5</v>
      </c>
      <c r="IN50" s="40">
        <f>SUM(IM50)*300</f>
        <v>450</v>
      </c>
      <c r="IO50" s="41"/>
    </row>
    <row r="51" spans="1:249" ht="15" customHeight="1" x14ac:dyDescent="0.25">
      <c r="A51" s="13"/>
      <c r="B51" s="211"/>
      <c r="C51" s="211"/>
      <c r="D51" s="210"/>
      <c r="E51" s="210"/>
      <c r="F51" s="18"/>
      <c r="G51" s="20"/>
      <c r="H51" s="98"/>
      <c r="I51" s="125"/>
      <c r="J51" s="211"/>
      <c r="K51" s="211"/>
      <c r="L51" s="210"/>
      <c r="M51" s="210"/>
      <c r="N51" s="18"/>
      <c r="O51" s="20"/>
      <c r="P51" s="98"/>
      <c r="R51" s="211"/>
      <c r="S51" s="211"/>
      <c r="T51" s="210"/>
      <c r="U51" s="210"/>
      <c r="V51" s="18"/>
      <c r="W51" s="20"/>
      <c r="X51" s="98"/>
      <c r="Z51" s="211"/>
      <c r="AA51" s="211"/>
      <c r="AB51" s="210"/>
      <c r="AC51" s="210"/>
      <c r="AD51" s="18"/>
      <c r="AE51" s="20"/>
      <c r="AF51" s="98"/>
      <c r="AH51" s="211"/>
      <c r="AI51" s="211"/>
      <c r="AJ51" s="210"/>
      <c r="AK51" s="210"/>
      <c r="AL51" s="18"/>
      <c r="AM51" s="20"/>
      <c r="AN51" s="98"/>
      <c r="AP51" s="211"/>
      <c r="AQ51" s="211"/>
      <c r="AR51" s="210"/>
      <c r="AS51" s="210"/>
      <c r="AT51" s="18"/>
      <c r="AU51" s="20"/>
      <c r="AV51" s="98"/>
      <c r="AX51" s="211"/>
      <c r="AY51" s="211"/>
      <c r="AZ51" s="210"/>
      <c r="BA51" s="210"/>
      <c r="BB51" s="18"/>
      <c r="BC51" s="20"/>
      <c r="BD51" s="98"/>
      <c r="BF51" s="211"/>
      <c r="BG51" s="211"/>
      <c r="BH51" s="210"/>
      <c r="BI51" s="210"/>
      <c r="BJ51" s="18"/>
      <c r="BK51" s="20"/>
      <c r="BL51" s="98"/>
      <c r="BN51" s="211"/>
      <c r="BO51" s="211"/>
      <c r="BP51" s="210"/>
      <c r="BQ51" s="210"/>
      <c r="BR51" s="18"/>
      <c r="BS51" s="20"/>
      <c r="BT51" s="98"/>
      <c r="BV51" s="211"/>
      <c r="BW51" s="211"/>
      <c r="BX51" s="210"/>
      <c r="BY51" s="210"/>
      <c r="BZ51" s="18"/>
      <c r="CA51" s="20"/>
      <c r="CB51" s="98"/>
      <c r="CD51" s="211"/>
      <c r="CE51" s="211"/>
      <c r="CF51" s="210"/>
      <c r="CG51" s="210"/>
      <c r="CH51" s="18"/>
      <c r="CI51" s="20"/>
      <c r="CJ51" s="98"/>
      <c r="CL51" s="211"/>
      <c r="CM51" s="211"/>
      <c r="CN51" s="210"/>
      <c r="CO51" s="210"/>
      <c r="CP51" s="18"/>
      <c r="CQ51" s="20"/>
      <c r="CR51" s="98"/>
      <c r="CT51" s="211"/>
      <c r="CU51" s="211"/>
      <c r="CV51" s="210"/>
      <c r="CW51" s="210"/>
      <c r="CX51" s="18"/>
      <c r="CY51" s="20"/>
      <c r="CZ51" s="98"/>
      <c r="DB51" s="211"/>
      <c r="DC51" s="211"/>
      <c r="DD51" s="210"/>
      <c r="DE51" s="210"/>
      <c r="DF51" s="18"/>
      <c r="DG51" s="20"/>
      <c r="DH51" s="98"/>
      <c r="DJ51" s="211"/>
      <c r="DK51" s="211"/>
      <c r="DL51" s="210"/>
      <c r="DM51" s="210"/>
      <c r="DN51" s="18"/>
      <c r="DO51" s="20"/>
      <c r="DP51" s="98"/>
      <c r="DR51" s="211"/>
      <c r="DS51" s="211"/>
      <c r="DT51" s="210"/>
      <c r="DU51" s="210"/>
      <c r="DV51" s="18"/>
      <c r="DW51" s="20"/>
      <c r="DX51" s="98"/>
      <c r="EA51" s="211"/>
      <c r="EB51" s="211"/>
      <c r="EC51" s="210"/>
      <c r="ED51" s="210"/>
      <c r="EE51" s="18"/>
      <c r="EF51" s="20"/>
      <c r="EG51" s="98"/>
      <c r="EI51" s="211"/>
      <c r="EJ51" s="211"/>
      <c r="EK51" s="210"/>
      <c r="EL51" s="210"/>
      <c r="EM51" s="18"/>
      <c r="EN51" s="20"/>
      <c r="EO51" s="98"/>
      <c r="EQ51" s="211"/>
      <c r="ER51" s="211"/>
      <c r="ES51" s="210"/>
      <c r="ET51" s="210"/>
      <c r="EU51" s="18"/>
      <c r="EV51" s="20"/>
      <c r="EW51" s="98"/>
      <c r="EY51" s="211"/>
      <c r="EZ51" s="211"/>
      <c r="FA51" s="210"/>
      <c r="FB51" s="210"/>
      <c r="FC51" s="18"/>
      <c r="FD51" s="20"/>
      <c r="FE51" s="98"/>
      <c r="FG51" s="211"/>
      <c r="FH51" s="211"/>
      <c r="FI51" s="210"/>
      <c r="FJ51" s="210"/>
      <c r="FK51" s="18"/>
      <c r="FL51" s="20"/>
      <c r="FM51" s="98"/>
      <c r="FO51" s="211"/>
      <c r="FP51" s="211"/>
      <c r="FQ51" s="210"/>
      <c r="FR51" s="210"/>
      <c r="FS51" s="18"/>
      <c r="FT51" s="20"/>
      <c r="FU51" s="98"/>
      <c r="FW51" s="211"/>
      <c r="FX51" s="211"/>
      <c r="FY51" s="210"/>
      <c r="FZ51" s="210"/>
      <c r="GA51" s="18"/>
      <c r="GB51" s="20"/>
      <c r="GC51" s="98"/>
      <c r="GE51" s="211"/>
      <c r="GF51" s="211"/>
      <c r="GG51" s="210"/>
      <c r="GH51" s="210"/>
      <c r="GI51" s="18"/>
      <c r="GJ51" s="20"/>
      <c r="GK51" s="98"/>
      <c r="GM51" s="211"/>
      <c r="GN51" s="211"/>
      <c r="GO51" s="210"/>
      <c r="GP51" s="210"/>
      <c r="GQ51" s="18"/>
      <c r="GR51" s="20"/>
      <c r="GS51" s="98"/>
      <c r="GU51" s="211"/>
      <c r="GV51" s="211"/>
      <c r="GW51" s="210"/>
      <c r="GX51" s="210"/>
      <c r="GY51" s="18"/>
      <c r="GZ51" s="20"/>
      <c r="HA51" s="98"/>
      <c r="HC51" s="211"/>
      <c r="HD51" s="211"/>
      <c r="HE51" s="210"/>
      <c r="HF51" s="210"/>
      <c r="HG51" s="18"/>
      <c r="HH51" s="20"/>
      <c r="HI51" s="98"/>
      <c r="HK51" s="211"/>
      <c r="HL51" s="211"/>
      <c r="HM51" s="210"/>
      <c r="HN51" s="210"/>
      <c r="HO51" s="18"/>
      <c r="HP51" s="20"/>
      <c r="HQ51" s="98"/>
      <c r="HS51" s="211"/>
      <c r="HT51" s="211"/>
      <c r="HU51" s="210"/>
      <c r="HV51" s="210"/>
      <c r="HW51" s="18"/>
      <c r="HX51" s="20"/>
      <c r="HY51" s="98"/>
      <c r="IA51" s="211"/>
      <c r="IB51" s="211"/>
      <c r="IC51" s="210"/>
      <c r="ID51" s="210"/>
      <c r="IE51" s="18"/>
      <c r="IF51" s="20"/>
      <c r="IG51" s="98"/>
      <c r="II51" s="211"/>
      <c r="IJ51" s="211"/>
      <c r="IK51" s="210"/>
      <c r="IL51" s="210"/>
      <c r="IM51" s="18"/>
      <c r="IN51" s="20"/>
      <c r="IO51" s="98"/>
    </row>
    <row r="52" spans="1:249" s="105" customFormat="1" x14ac:dyDescent="0.25">
      <c r="B52" s="426">
        <v>44197</v>
      </c>
      <c r="C52" s="426"/>
      <c r="F52" s="106"/>
      <c r="J52" s="107"/>
      <c r="N52" s="106"/>
    </row>
    <row r="53" spans="1:249" ht="15.75" thickBot="1" x14ac:dyDescent="0.3">
      <c r="B53" s="11" t="s">
        <v>638</v>
      </c>
      <c r="J53" s="11"/>
    </row>
    <row r="54" spans="1:249" ht="15" customHeight="1" x14ac:dyDescent="0.25">
      <c r="A54" s="13"/>
      <c r="B54" s="359" t="s">
        <v>2</v>
      </c>
      <c r="C54" s="367"/>
      <c r="D54" s="393" t="s">
        <v>634</v>
      </c>
      <c r="E54" s="159" t="s">
        <v>4</v>
      </c>
      <c r="F54" s="216"/>
      <c r="G54" s="217"/>
      <c r="H54" s="392"/>
      <c r="I54" s="125"/>
      <c r="J54" s="359" t="s">
        <v>2</v>
      </c>
      <c r="K54" s="367"/>
      <c r="L54" s="393" t="s">
        <v>634</v>
      </c>
      <c r="M54" s="159" t="s">
        <v>4</v>
      </c>
      <c r="N54" s="216"/>
      <c r="O54" s="217"/>
      <c r="P54" s="392"/>
      <c r="R54" s="359" t="s">
        <v>2</v>
      </c>
      <c r="S54" s="367"/>
      <c r="T54" s="393" t="s">
        <v>634</v>
      </c>
      <c r="U54" s="159" t="s">
        <v>4</v>
      </c>
      <c r="V54" s="216"/>
      <c r="W54" s="217"/>
      <c r="X54" s="392"/>
      <c r="Z54" s="359" t="s">
        <v>2</v>
      </c>
      <c r="AA54" s="367"/>
      <c r="AB54" s="412" t="s">
        <v>634</v>
      </c>
      <c r="AC54" s="164" t="s">
        <v>4</v>
      </c>
      <c r="AD54" s="218">
        <v>5</v>
      </c>
      <c r="AE54" s="215">
        <f t="shared" ref="AE54:AE60" si="47">AD54*5</f>
        <v>25</v>
      </c>
      <c r="AF54" s="415" t="s">
        <v>635</v>
      </c>
      <c r="AH54" s="380" t="s">
        <v>9</v>
      </c>
      <c r="AI54" s="406"/>
      <c r="AJ54" s="412" t="s">
        <v>634</v>
      </c>
      <c r="AK54" s="30" t="s">
        <v>4</v>
      </c>
      <c r="AL54" s="31">
        <v>1.5</v>
      </c>
      <c r="AM54" s="34">
        <f>AL54*125</f>
        <v>187.5</v>
      </c>
      <c r="AN54" s="282" t="s">
        <v>636</v>
      </c>
      <c r="AP54" s="359" t="s">
        <v>2</v>
      </c>
      <c r="AQ54" s="367"/>
      <c r="AR54" s="412" t="s">
        <v>634</v>
      </c>
      <c r="AS54" s="30" t="s">
        <v>4</v>
      </c>
      <c r="AT54" s="31">
        <v>20</v>
      </c>
      <c r="AU54" s="34">
        <f t="shared" ref="AU54:AU60" si="48">AT54*5</f>
        <v>100</v>
      </c>
      <c r="AV54" s="282" t="s">
        <v>279</v>
      </c>
      <c r="AX54" s="359" t="s">
        <v>2</v>
      </c>
      <c r="AY54" s="367"/>
      <c r="AZ54" s="412" t="s">
        <v>634</v>
      </c>
      <c r="BA54" s="159" t="s">
        <v>4</v>
      </c>
      <c r="BB54" s="216"/>
      <c r="BC54" s="217"/>
      <c r="BD54" s="392"/>
      <c r="BF54" s="359" t="s">
        <v>2</v>
      </c>
      <c r="BG54" s="367"/>
      <c r="BH54" s="412" t="s">
        <v>634</v>
      </c>
      <c r="BI54" s="30" t="s">
        <v>4</v>
      </c>
      <c r="BJ54" s="31">
        <v>100</v>
      </c>
      <c r="BK54" s="34">
        <f t="shared" ref="BK54:BK60" si="49">BJ54*5</f>
        <v>500</v>
      </c>
      <c r="BL54" s="282" t="s">
        <v>504</v>
      </c>
      <c r="BN54" s="380" t="s">
        <v>9</v>
      </c>
      <c r="BO54" s="406"/>
      <c r="BP54" s="412" t="s">
        <v>634</v>
      </c>
      <c r="BQ54" s="30" t="s">
        <v>4</v>
      </c>
      <c r="BR54" s="218">
        <v>0.5</v>
      </c>
      <c r="BS54" s="215">
        <f t="shared" ref="BS54:BS60" si="50">SUM(BR54*125)</f>
        <v>62.5</v>
      </c>
      <c r="BT54" s="282" t="s">
        <v>161</v>
      </c>
      <c r="BV54" s="359" t="s">
        <v>2</v>
      </c>
      <c r="BW54" s="367"/>
      <c r="BX54" s="412" t="s">
        <v>634</v>
      </c>
      <c r="BY54" s="30" t="s">
        <v>4</v>
      </c>
      <c r="BZ54" s="31">
        <v>8</v>
      </c>
      <c r="CA54" s="34">
        <f>BZ54*5</f>
        <v>40</v>
      </c>
      <c r="CB54" s="282" t="s">
        <v>590</v>
      </c>
      <c r="CD54" s="359" t="s">
        <v>2</v>
      </c>
      <c r="CE54" s="367"/>
      <c r="CF54" s="412" t="s">
        <v>634</v>
      </c>
      <c r="CG54" s="30" t="s">
        <v>4</v>
      </c>
      <c r="CH54" s="31">
        <v>15</v>
      </c>
      <c r="CI54" s="34">
        <f>CH54*5</f>
        <v>75</v>
      </c>
      <c r="CJ54" s="282" t="s">
        <v>640</v>
      </c>
      <c r="CL54" s="359" t="s">
        <v>2</v>
      </c>
      <c r="CM54" s="367"/>
      <c r="CN54" s="393" t="s">
        <v>634</v>
      </c>
      <c r="CO54" s="159" t="s">
        <v>4</v>
      </c>
      <c r="CP54" s="216"/>
      <c r="CQ54" s="217"/>
      <c r="CR54" s="392"/>
      <c r="CT54" s="380" t="s">
        <v>9</v>
      </c>
      <c r="CU54" s="406"/>
      <c r="CV54" s="412" t="s">
        <v>634</v>
      </c>
      <c r="CW54" s="30" t="s">
        <v>4</v>
      </c>
      <c r="CX54" s="218">
        <v>7.5</v>
      </c>
      <c r="CY54" s="215">
        <f>CX54*125</f>
        <v>937.5</v>
      </c>
      <c r="CZ54" s="425" t="s">
        <v>100</v>
      </c>
      <c r="DB54" s="359" t="s">
        <v>2</v>
      </c>
      <c r="DC54" s="367"/>
      <c r="DD54" s="412" t="s">
        <v>634</v>
      </c>
      <c r="DE54" s="30" t="s">
        <v>4</v>
      </c>
      <c r="DF54" s="31">
        <v>25</v>
      </c>
      <c r="DG54" s="34">
        <f t="shared" ref="DG54:DG60" si="51">DF54*5</f>
        <v>125</v>
      </c>
      <c r="DH54" s="282" t="s">
        <v>641</v>
      </c>
      <c r="DJ54" s="359" t="s">
        <v>2</v>
      </c>
      <c r="DK54" s="367"/>
      <c r="DL54" s="412" t="s">
        <v>634</v>
      </c>
      <c r="DM54" s="30" t="s">
        <v>4</v>
      </c>
      <c r="DN54" s="31">
        <v>20</v>
      </c>
      <c r="DO54" s="34">
        <f t="shared" ref="DO54:DO60" si="52">DN54*5</f>
        <v>100</v>
      </c>
      <c r="DP54" s="282" t="s">
        <v>642</v>
      </c>
      <c r="DR54" s="359" t="s">
        <v>2</v>
      </c>
      <c r="DS54" s="367"/>
      <c r="DT54" s="412" t="s">
        <v>634</v>
      </c>
      <c r="DU54" s="30" t="s">
        <v>4</v>
      </c>
      <c r="DV54" s="31">
        <v>6</v>
      </c>
      <c r="DW54" s="34">
        <f t="shared" ref="DW54:DW60" si="53">DV54*5</f>
        <v>30</v>
      </c>
      <c r="DX54" s="282" t="s">
        <v>643</v>
      </c>
      <c r="EA54" s="359" t="s">
        <v>2</v>
      </c>
      <c r="EB54" s="367"/>
      <c r="EC54" s="412" t="s">
        <v>634</v>
      </c>
      <c r="ED54" s="30" t="s">
        <v>4</v>
      </c>
      <c r="EE54" s="31">
        <v>121</v>
      </c>
      <c r="EF54" s="34">
        <f t="shared" ref="EF54:EF60" si="54">EE54*5</f>
        <v>605</v>
      </c>
      <c r="EG54" s="282" t="s">
        <v>279</v>
      </c>
      <c r="EI54" s="359" t="s">
        <v>2</v>
      </c>
      <c r="EJ54" s="367"/>
      <c r="EK54" s="412" t="s">
        <v>634</v>
      </c>
      <c r="EL54" s="30" t="s">
        <v>4</v>
      </c>
      <c r="EM54" s="218">
        <v>28</v>
      </c>
      <c r="EN54" s="34">
        <f t="shared" ref="EN54:EN60" si="55">EM54*5</f>
        <v>140</v>
      </c>
      <c r="EO54" s="282" t="s">
        <v>592</v>
      </c>
      <c r="EQ54" s="359" t="s">
        <v>2</v>
      </c>
      <c r="ER54" s="367"/>
      <c r="ES54" s="412" t="s">
        <v>634</v>
      </c>
      <c r="ET54" s="30" t="s">
        <v>4</v>
      </c>
      <c r="EU54" s="218">
        <v>35</v>
      </c>
      <c r="EV54" s="34">
        <f t="shared" ref="EV54:EV60" si="56">EU54*5</f>
        <v>175</v>
      </c>
      <c r="EW54" s="282" t="s">
        <v>644</v>
      </c>
      <c r="EY54" s="359" t="s">
        <v>2</v>
      </c>
      <c r="EZ54" s="367"/>
      <c r="FA54" s="412" t="s">
        <v>634</v>
      </c>
      <c r="FB54" s="30" t="s">
        <v>4</v>
      </c>
      <c r="FC54" s="218">
        <v>4</v>
      </c>
      <c r="FD54" s="34">
        <f>FC54*5</f>
        <v>20</v>
      </c>
      <c r="FE54" s="282" t="s">
        <v>234</v>
      </c>
      <c r="FG54" s="359" t="s">
        <v>2</v>
      </c>
      <c r="FH54" s="367"/>
      <c r="FI54" s="393" t="s">
        <v>634</v>
      </c>
      <c r="FJ54" s="159" t="s">
        <v>4</v>
      </c>
      <c r="FK54" s="216"/>
      <c r="FL54" s="217"/>
      <c r="FM54" s="392"/>
      <c r="FO54" s="380" t="s">
        <v>9</v>
      </c>
      <c r="FP54" s="406"/>
      <c r="FQ54" s="393" t="s">
        <v>634</v>
      </c>
      <c r="FR54" s="159" t="s">
        <v>4</v>
      </c>
      <c r="FS54" s="216"/>
      <c r="FT54" s="217"/>
      <c r="FU54" s="392"/>
      <c r="FW54" s="359" t="s">
        <v>2</v>
      </c>
      <c r="FX54" s="367"/>
      <c r="FY54" s="393" t="s">
        <v>634</v>
      </c>
      <c r="FZ54" s="159" t="s">
        <v>4</v>
      </c>
      <c r="GA54" s="216"/>
      <c r="GB54" s="217"/>
      <c r="GC54" s="392"/>
      <c r="GE54" s="359" t="s">
        <v>2</v>
      </c>
      <c r="GF54" s="367"/>
      <c r="GG54" s="412" t="s">
        <v>634</v>
      </c>
      <c r="GH54" s="30" t="s">
        <v>4</v>
      </c>
      <c r="GI54" s="218">
        <v>4</v>
      </c>
      <c r="GJ54" s="34">
        <f t="shared" ref="GJ54:GJ59" si="57">GI54*5</f>
        <v>20</v>
      </c>
      <c r="GK54" s="282" t="s">
        <v>647</v>
      </c>
      <c r="GM54" s="380" t="s">
        <v>9</v>
      </c>
      <c r="GN54" s="406"/>
      <c r="GO54" s="412" t="s">
        <v>634</v>
      </c>
      <c r="GP54" s="219" t="s">
        <v>4</v>
      </c>
      <c r="GQ54" s="223">
        <v>1</v>
      </c>
      <c r="GR54" s="34">
        <f t="shared" ref="GR54:GR60" si="58">GQ54*125</f>
        <v>125</v>
      </c>
      <c r="GS54" s="282" t="s">
        <v>426</v>
      </c>
      <c r="GU54" s="380" t="s">
        <v>9</v>
      </c>
      <c r="GV54" s="406"/>
      <c r="GW54" s="412" t="s">
        <v>634</v>
      </c>
      <c r="GX54" s="219" t="s">
        <v>4</v>
      </c>
      <c r="GY54" s="218"/>
      <c r="GZ54" s="34">
        <f t="shared" ref="GZ54:GZ60" si="59">GY54*125</f>
        <v>0</v>
      </c>
      <c r="HA54" s="415" t="s">
        <v>155</v>
      </c>
      <c r="HC54" s="359" t="s">
        <v>2</v>
      </c>
      <c r="HD54" s="367"/>
      <c r="HE54" s="412" t="s">
        <v>634</v>
      </c>
      <c r="HF54" s="30" t="s">
        <v>4</v>
      </c>
      <c r="HG54" s="218">
        <v>2</v>
      </c>
      <c r="HH54" s="215">
        <f t="shared" ref="HH54:HH60" si="60">HG54*5</f>
        <v>10</v>
      </c>
      <c r="HI54" s="415" t="s">
        <v>651</v>
      </c>
      <c r="HK54" s="380" t="s">
        <v>9</v>
      </c>
      <c r="HL54" s="406"/>
      <c r="HM54" s="412" t="s">
        <v>634</v>
      </c>
      <c r="HN54" s="219" t="s">
        <v>4</v>
      </c>
      <c r="HO54" s="218"/>
      <c r="HP54" s="34">
        <f t="shared" ref="HP54:HP60" si="61">HO54*125</f>
        <v>0</v>
      </c>
      <c r="HQ54" s="415" t="s">
        <v>652</v>
      </c>
      <c r="HS54" s="380" t="s">
        <v>9</v>
      </c>
      <c r="HT54" s="406"/>
      <c r="HU54" s="412" t="s">
        <v>634</v>
      </c>
      <c r="HV54" s="219" t="s">
        <v>4</v>
      </c>
      <c r="HW54" s="218">
        <v>1.5</v>
      </c>
      <c r="HX54" s="34">
        <f t="shared" ref="HX54:HX59" si="62">HW54*125</f>
        <v>187.5</v>
      </c>
      <c r="HY54" s="415" t="s">
        <v>646</v>
      </c>
      <c r="IA54" s="359" t="s">
        <v>2</v>
      </c>
      <c r="IB54" s="367"/>
      <c r="IC54" s="412" t="s">
        <v>634</v>
      </c>
      <c r="ID54" s="30" t="s">
        <v>4</v>
      </c>
      <c r="IE54" s="218">
        <v>2.2999999999999998</v>
      </c>
      <c r="IF54" s="215">
        <f t="shared" ref="IF54:IF60" si="63">IE54*5</f>
        <v>11.5</v>
      </c>
      <c r="IG54" s="415" t="s">
        <v>645</v>
      </c>
      <c r="II54" s="431" t="s">
        <v>2</v>
      </c>
      <c r="IJ54" s="432"/>
      <c r="IK54" s="393" t="s">
        <v>634</v>
      </c>
      <c r="IL54" s="159" t="s">
        <v>4</v>
      </c>
      <c r="IM54" s="216"/>
      <c r="IN54" s="217"/>
      <c r="IO54" s="392"/>
    </row>
    <row r="55" spans="1:249" ht="15" customHeight="1" x14ac:dyDescent="0.25">
      <c r="A55" s="13"/>
      <c r="B55" s="361"/>
      <c r="C55" s="368"/>
      <c r="D55" s="394"/>
      <c r="E55" s="160" t="s">
        <v>5</v>
      </c>
      <c r="F55" s="141"/>
      <c r="G55" s="142"/>
      <c r="H55" s="390"/>
      <c r="I55" s="125"/>
      <c r="J55" s="361"/>
      <c r="K55" s="368"/>
      <c r="L55" s="394"/>
      <c r="M55" s="160" t="s">
        <v>5</v>
      </c>
      <c r="N55" s="141"/>
      <c r="O55" s="142"/>
      <c r="P55" s="390"/>
      <c r="R55" s="361"/>
      <c r="S55" s="368"/>
      <c r="T55" s="394"/>
      <c r="U55" s="160" t="s">
        <v>5</v>
      </c>
      <c r="V55" s="141"/>
      <c r="W55" s="142"/>
      <c r="X55" s="390"/>
      <c r="Z55" s="361"/>
      <c r="AA55" s="368"/>
      <c r="AB55" s="413"/>
      <c r="AC55" s="165" t="s">
        <v>5</v>
      </c>
      <c r="AD55" s="153">
        <v>5</v>
      </c>
      <c r="AE55" s="154">
        <f t="shared" si="47"/>
        <v>25</v>
      </c>
      <c r="AF55" s="388"/>
      <c r="AH55" s="376"/>
      <c r="AI55" s="407"/>
      <c r="AJ55" s="413"/>
      <c r="AK55" s="21" t="s">
        <v>5</v>
      </c>
      <c r="AL55" s="83">
        <v>1.5</v>
      </c>
      <c r="AM55" s="25">
        <f>AL55*125</f>
        <v>187.5</v>
      </c>
      <c r="AN55" s="283"/>
      <c r="AP55" s="361"/>
      <c r="AQ55" s="368"/>
      <c r="AR55" s="413"/>
      <c r="AS55" s="21" t="s">
        <v>5</v>
      </c>
      <c r="AT55" s="83">
        <v>20</v>
      </c>
      <c r="AU55" s="25">
        <f t="shared" si="48"/>
        <v>100</v>
      </c>
      <c r="AV55" s="283"/>
      <c r="AX55" s="361"/>
      <c r="AY55" s="368"/>
      <c r="AZ55" s="413"/>
      <c r="BA55" s="160" t="s">
        <v>5</v>
      </c>
      <c r="BB55" s="141"/>
      <c r="BC55" s="142"/>
      <c r="BD55" s="390"/>
      <c r="BF55" s="361"/>
      <c r="BG55" s="368"/>
      <c r="BH55" s="413"/>
      <c r="BI55" s="21" t="s">
        <v>5</v>
      </c>
      <c r="BJ55" s="83">
        <v>100</v>
      </c>
      <c r="BK55" s="25">
        <f t="shared" si="49"/>
        <v>500</v>
      </c>
      <c r="BL55" s="283"/>
      <c r="BN55" s="376"/>
      <c r="BO55" s="407"/>
      <c r="BP55" s="413"/>
      <c r="BQ55" s="21" t="s">
        <v>5</v>
      </c>
      <c r="BR55" s="153">
        <v>0.5</v>
      </c>
      <c r="BS55" s="154">
        <f t="shared" si="50"/>
        <v>62.5</v>
      </c>
      <c r="BT55" s="283"/>
      <c r="BV55" s="361"/>
      <c r="BW55" s="368"/>
      <c r="BX55" s="413"/>
      <c r="BY55" s="21" t="s">
        <v>5</v>
      </c>
      <c r="BZ55" s="83">
        <v>8</v>
      </c>
      <c r="CA55" s="25">
        <f>BZ55*5</f>
        <v>40</v>
      </c>
      <c r="CB55" s="283"/>
      <c r="CD55" s="361"/>
      <c r="CE55" s="368"/>
      <c r="CF55" s="413"/>
      <c r="CG55" s="21" t="s">
        <v>5</v>
      </c>
      <c r="CH55" s="83">
        <v>15</v>
      </c>
      <c r="CI55" s="25">
        <f>CH55*5</f>
        <v>75</v>
      </c>
      <c r="CJ55" s="283"/>
      <c r="CL55" s="361"/>
      <c r="CM55" s="368"/>
      <c r="CN55" s="394"/>
      <c r="CO55" s="160" t="s">
        <v>5</v>
      </c>
      <c r="CP55" s="141"/>
      <c r="CQ55" s="142"/>
      <c r="CR55" s="390"/>
      <c r="CT55" s="376"/>
      <c r="CU55" s="407"/>
      <c r="CV55" s="413"/>
      <c r="CW55" s="21" t="s">
        <v>5</v>
      </c>
      <c r="CX55" s="153">
        <v>7.5</v>
      </c>
      <c r="CY55" s="154">
        <f>CX55*125</f>
        <v>937.5</v>
      </c>
      <c r="CZ55" s="283"/>
      <c r="DB55" s="361"/>
      <c r="DC55" s="368"/>
      <c r="DD55" s="413"/>
      <c r="DE55" s="21" t="s">
        <v>5</v>
      </c>
      <c r="DF55" s="83">
        <v>25</v>
      </c>
      <c r="DG55" s="25">
        <f t="shared" si="51"/>
        <v>125</v>
      </c>
      <c r="DH55" s="283"/>
      <c r="DJ55" s="361"/>
      <c r="DK55" s="368"/>
      <c r="DL55" s="413"/>
      <c r="DM55" s="21" t="s">
        <v>5</v>
      </c>
      <c r="DN55" s="83">
        <v>20</v>
      </c>
      <c r="DO55" s="25">
        <f t="shared" si="52"/>
        <v>100</v>
      </c>
      <c r="DP55" s="283"/>
      <c r="DR55" s="361"/>
      <c r="DS55" s="368"/>
      <c r="DT55" s="413"/>
      <c r="DU55" s="21" t="s">
        <v>5</v>
      </c>
      <c r="DV55" s="83">
        <v>6</v>
      </c>
      <c r="DW55" s="25">
        <f t="shared" si="53"/>
        <v>30</v>
      </c>
      <c r="DX55" s="283"/>
      <c r="EA55" s="361"/>
      <c r="EB55" s="368"/>
      <c r="EC55" s="413"/>
      <c r="ED55" s="21" t="s">
        <v>5</v>
      </c>
      <c r="EE55" s="83">
        <v>121</v>
      </c>
      <c r="EF55" s="25">
        <f t="shared" si="54"/>
        <v>605</v>
      </c>
      <c r="EG55" s="283"/>
      <c r="EI55" s="361"/>
      <c r="EJ55" s="368"/>
      <c r="EK55" s="413"/>
      <c r="EL55" s="21" t="s">
        <v>5</v>
      </c>
      <c r="EM55" s="153">
        <v>28</v>
      </c>
      <c r="EN55" s="25">
        <f t="shared" si="55"/>
        <v>140</v>
      </c>
      <c r="EO55" s="283"/>
      <c r="EQ55" s="361"/>
      <c r="ER55" s="368"/>
      <c r="ES55" s="413"/>
      <c r="ET55" s="21" t="s">
        <v>5</v>
      </c>
      <c r="EU55" s="153">
        <v>35</v>
      </c>
      <c r="EV55" s="25">
        <f t="shared" si="56"/>
        <v>175</v>
      </c>
      <c r="EW55" s="283"/>
      <c r="EY55" s="361"/>
      <c r="EZ55" s="368"/>
      <c r="FA55" s="413"/>
      <c r="FB55" s="21" t="s">
        <v>5</v>
      </c>
      <c r="FC55" s="153">
        <v>4</v>
      </c>
      <c r="FD55" s="25">
        <f>FC55*5</f>
        <v>20</v>
      </c>
      <c r="FE55" s="283"/>
      <c r="FG55" s="361"/>
      <c r="FH55" s="368"/>
      <c r="FI55" s="394"/>
      <c r="FJ55" s="160" t="s">
        <v>5</v>
      </c>
      <c r="FK55" s="141"/>
      <c r="FL55" s="142"/>
      <c r="FM55" s="390"/>
      <c r="FO55" s="376"/>
      <c r="FP55" s="407"/>
      <c r="FQ55" s="394"/>
      <c r="FR55" s="160" t="s">
        <v>5</v>
      </c>
      <c r="FS55" s="141"/>
      <c r="FT55" s="142"/>
      <c r="FU55" s="390"/>
      <c r="FW55" s="361"/>
      <c r="FX55" s="368"/>
      <c r="FY55" s="394"/>
      <c r="FZ55" s="160" t="s">
        <v>5</v>
      </c>
      <c r="GA55" s="141"/>
      <c r="GB55" s="142"/>
      <c r="GC55" s="390"/>
      <c r="GE55" s="361"/>
      <c r="GF55" s="368"/>
      <c r="GG55" s="413"/>
      <c r="GH55" s="21" t="s">
        <v>5</v>
      </c>
      <c r="GI55" s="153">
        <v>4</v>
      </c>
      <c r="GJ55" s="25">
        <f t="shared" si="57"/>
        <v>20</v>
      </c>
      <c r="GK55" s="283"/>
      <c r="GM55" s="376"/>
      <c r="GN55" s="407"/>
      <c r="GO55" s="413"/>
      <c r="GP55" s="220" t="s">
        <v>5</v>
      </c>
      <c r="GQ55" s="224">
        <v>1</v>
      </c>
      <c r="GR55" s="25">
        <f t="shared" si="58"/>
        <v>125</v>
      </c>
      <c r="GS55" s="283"/>
      <c r="GU55" s="376"/>
      <c r="GV55" s="407"/>
      <c r="GW55" s="413"/>
      <c r="GX55" s="220" t="s">
        <v>5</v>
      </c>
      <c r="GY55" s="153">
        <v>2</v>
      </c>
      <c r="GZ55" s="25">
        <f t="shared" si="59"/>
        <v>250</v>
      </c>
      <c r="HA55" s="388"/>
      <c r="HC55" s="361"/>
      <c r="HD55" s="368"/>
      <c r="HE55" s="413"/>
      <c r="HF55" s="21" t="s">
        <v>5</v>
      </c>
      <c r="HG55" s="153">
        <v>2</v>
      </c>
      <c r="HH55" s="154">
        <f t="shared" si="60"/>
        <v>10</v>
      </c>
      <c r="HI55" s="388"/>
      <c r="HK55" s="376"/>
      <c r="HL55" s="407"/>
      <c r="HM55" s="413"/>
      <c r="HN55" s="220" t="s">
        <v>5</v>
      </c>
      <c r="HO55" s="153"/>
      <c r="HP55" s="25">
        <f t="shared" si="61"/>
        <v>0</v>
      </c>
      <c r="HQ55" s="388"/>
      <c r="HS55" s="376"/>
      <c r="HT55" s="407"/>
      <c r="HU55" s="413"/>
      <c r="HV55" s="220" t="s">
        <v>5</v>
      </c>
      <c r="HW55" s="153"/>
      <c r="HX55" s="25">
        <f t="shared" si="62"/>
        <v>0</v>
      </c>
      <c r="HY55" s="388"/>
      <c r="IA55" s="361"/>
      <c r="IB55" s="368"/>
      <c r="IC55" s="413"/>
      <c r="ID55" s="21" t="s">
        <v>5</v>
      </c>
      <c r="IE55" s="153">
        <v>2.2999999999999998</v>
      </c>
      <c r="IF55" s="154">
        <f t="shared" si="63"/>
        <v>11.5</v>
      </c>
      <c r="IG55" s="388"/>
      <c r="II55" s="433"/>
      <c r="IJ55" s="434"/>
      <c r="IK55" s="394"/>
      <c r="IL55" s="160" t="s">
        <v>5</v>
      </c>
      <c r="IM55" s="141"/>
      <c r="IN55" s="142"/>
      <c r="IO55" s="390"/>
    </row>
    <row r="56" spans="1:249" ht="15" customHeight="1" x14ac:dyDescent="0.25">
      <c r="A56" s="13"/>
      <c r="B56" s="361"/>
      <c r="C56" s="368"/>
      <c r="D56" s="394"/>
      <c r="E56" s="160" t="s">
        <v>6</v>
      </c>
      <c r="F56" s="139"/>
      <c r="G56" s="142"/>
      <c r="H56" s="390"/>
      <c r="I56" s="125"/>
      <c r="J56" s="361"/>
      <c r="K56" s="368"/>
      <c r="L56" s="394"/>
      <c r="M56" s="160" t="s">
        <v>6</v>
      </c>
      <c r="N56" s="139"/>
      <c r="O56" s="142"/>
      <c r="P56" s="390"/>
      <c r="R56" s="361"/>
      <c r="S56" s="368"/>
      <c r="T56" s="394"/>
      <c r="U56" s="160" t="s">
        <v>6</v>
      </c>
      <c r="V56" s="139"/>
      <c r="W56" s="142"/>
      <c r="X56" s="390"/>
      <c r="Z56" s="361"/>
      <c r="AA56" s="368"/>
      <c r="AB56" s="413"/>
      <c r="AC56" s="165" t="s">
        <v>6</v>
      </c>
      <c r="AD56" s="151">
        <v>5</v>
      </c>
      <c r="AE56" s="154">
        <f t="shared" si="47"/>
        <v>25</v>
      </c>
      <c r="AF56" s="388"/>
      <c r="AH56" s="376"/>
      <c r="AI56" s="407"/>
      <c r="AJ56" s="413"/>
      <c r="AK56" s="21" t="s">
        <v>6</v>
      </c>
      <c r="AL56" s="16">
        <v>1.5</v>
      </c>
      <c r="AM56" s="25">
        <f>AL56*125</f>
        <v>187.5</v>
      </c>
      <c r="AN56" s="283"/>
      <c r="AP56" s="361"/>
      <c r="AQ56" s="368"/>
      <c r="AR56" s="413"/>
      <c r="AS56" s="21" t="s">
        <v>6</v>
      </c>
      <c r="AT56" s="16">
        <v>20</v>
      </c>
      <c r="AU56" s="25">
        <f t="shared" si="48"/>
        <v>100</v>
      </c>
      <c r="AV56" s="283"/>
      <c r="AX56" s="361"/>
      <c r="AY56" s="368"/>
      <c r="AZ56" s="413"/>
      <c r="BA56" s="160" t="s">
        <v>6</v>
      </c>
      <c r="BB56" s="139"/>
      <c r="BC56" s="142"/>
      <c r="BD56" s="390"/>
      <c r="BF56" s="361"/>
      <c r="BG56" s="368"/>
      <c r="BH56" s="413"/>
      <c r="BI56" s="21" t="s">
        <v>6</v>
      </c>
      <c r="BJ56" s="16">
        <v>100</v>
      </c>
      <c r="BK56" s="25">
        <f t="shared" si="49"/>
        <v>500</v>
      </c>
      <c r="BL56" s="283"/>
      <c r="BN56" s="376"/>
      <c r="BO56" s="407"/>
      <c r="BP56" s="413"/>
      <c r="BQ56" s="21" t="s">
        <v>6</v>
      </c>
      <c r="BR56" s="151">
        <v>0.5</v>
      </c>
      <c r="BS56" s="154">
        <f t="shared" si="50"/>
        <v>62.5</v>
      </c>
      <c r="BT56" s="283"/>
      <c r="BV56" s="361"/>
      <c r="BW56" s="368"/>
      <c r="BX56" s="413"/>
      <c r="BY56" s="21" t="s">
        <v>6</v>
      </c>
      <c r="BZ56" s="83">
        <v>8</v>
      </c>
      <c r="CA56" s="126">
        <f>BZ56*5</f>
        <v>40</v>
      </c>
      <c r="CB56" s="283"/>
      <c r="CD56" s="361"/>
      <c r="CE56" s="368"/>
      <c r="CF56" s="413"/>
      <c r="CG56" s="21" t="s">
        <v>6</v>
      </c>
      <c r="CH56" s="16">
        <v>15</v>
      </c>
      <c r="CI56" s="25">
        <f>CH56*5</f>
        <v>75</v>
      </c>
      <c r="CJ56" s="283"/>
      <c r="CL56" s="361"/>
      <c r="CM56" s="368"/>
      <c r="CN56" s="394"/>
      <c r="CO56" s="160" t="s">
        <v>6</v>
      </c>
      <c r="CP56" s="139"/>
      <c r="CQ56" s="142"/>
      <c r="CR56" s="390"/>
      <c r="CT56" s="376"/>
      <c r="CU56" s="407"/>
      <c r="CV56" s="413"/>
      <c r="CW56" s="21" t="s">
        <v>6</v>
      </c>
      <c r="CX56" s="151">
        <v>7.5</v>
      </c>
      <c r="CY56" s="154">
        <f>CX56*125</f>
        <v>937.5</v>
      </c>
      <c r="CZ56" s="283"/>
      <c r="DB56" s="361"/>
      <c r="DC56" s="368"/>
      <c r="DD56" s="413"/>
      <c r="DE56" s="21" t="s">
        <v>6</v>
      </c>
      <c r="DF56" s="16">
        <v>25</v>
      </c>
      <c r="DG56" s="25">
        <f t="shared" si="51"/>
        <v>125</v>
      </c>
      <c r="DH56" s="283"/>
      <c r="DJ56" s="361"/>
      <c r="DK56" s="368"/>
      <c r="DL56" s="413"/>
      <c r="DM56" s="21" t="s">
        <v>6</v>
      </c>
      <c r="DN56" s="16">
        <v>20</v>
      </c>
      <c r="DO56" s="25">
        <f t="shared" si="52"/>
        <v>100</v>
      </c>
      <c r="DP56" s="283"/>
      <c r="DR56" s="361"/>
      <c r="DS56" s="368"/>
      <c r="DT56" s="413"/>
      <c r="DU56" s="21" t="s">
        <v>6</v>
      </c>
      <c r="DV56" s="16">
        <v>6</v>
      </c>
      <c r="DW56" s="25">
        <f t="shared" si="53"/>
        <v>30</v>
      </c>
      <c r="DX56" s="283"/>
      <c r="EA56" s="361"/>
      <c r="EB56" s="368"/>
      <c r="EC56" s="413"/>
      <c r="ED56" s="21" t="s">
        <v>6</v>
      </c>
      <c r="EE56" s="16">
        <v>121</v>
      </c>
      <c r="EF56" s="25">
        <f t="shared" si="54"/>
        <v>605</v>
      </c>
      <c r="EG56" s="283"/>
      <c r="EI56" s="361"/>
      <c r="EJ56" s="368"/>
      <c r="EK56" s="413"/>
      <c r="EL56" s="21" t="s">
        <v>6</v>
      </c>
      <c r="EM56" s="151">
        <v>28</v>
      </c>
      <c r="EN56" s="25">
        <f t="shared" si="55"/>
        <v>140</v>
      </c>
      <c r="EO56" s="283"/>
      <c r="EQ56" s="361"/>
      <c r="ER56" s="368"/>
      <c r="ES56" s="413"/>
      <c r="ET56" s="21" t="s">
        <v>6</v>
      </c>
      <c r="EU56" s="151">
        <v>35</v>
      </c>
      <c r="EV56" s="25">
        <f t="shared" si="56"/>
        <v>175</v>
      </c>
      <c r="EW56" s="283"/>
      <c r="EY56" s="361"/>
      <c r="EZ56" s="368"/>
      <c r="FA56" s="413"/>
      <c r="FB56" s="21" t="s">
        <v>6</v>
      </c>
      <c r="FC56" s="151">
        <v>4</v>
      </c>
      <c r="FD56" s="25">
        <f>FC56*5</f>
        <v>20</v>
      </c>
      <c r="FE56" s="283"/>
      <c r="FG56" s="361"/>
      <c r="FH56" s="368"/>
      <c r="FI56" s="394"/>
      <c r="FJ56" s="160" t="s">
        <v>6</v>
      </c>
      <c r="FK56" s="139"/>
      <c r="FL56" s="142"/>
      <c r="FM56" s="390"/>
      <c r="FO56" s="376"/>
      <c r="FP56" s="407"/>
      <c r="FQ56" s="394"/>
      <c r="FR56" s="160" t="s">
        <v>6</v>
      </c>
      <c r="FS56" s="139"/>
      <c r="FT56" s="142"/>
      <c r="FU56" s="390"/>
      <c r="FW56" s="361"/>
      <c r="FX56" s="368"/>
      <c r="FY56" s="394"/>
      <c r="FZ56" s="160" t="s">
        <v>6</v>
      </c>
      <c r="GA56" s="139"/>
      <c r="GB56" s="142"/>
      <c r="GC56" s="390"/>
      <c r="GE56" s="361"/>
      <c r="GF56" s="368"/>
      <c r="GG56" s="413"/>
      <c r="GH56" s="21" t="s">
        <v>6</v>
      </c>
      <c r="GI56" s="151">
        <v>4</v>
      </c>
      <c r="GJ56" s="25">
        <f t="shared" si="57"/>
        <v>20</v>
      </c>
      <c r="GK56" s="283"/>
      <c r="GM56" s="376"/>
      <c r="GN56" s="407"/>
      <c r="GO56" s="413"/>
      <c r="GP56" s="220" t="s">
        <v>6</v>
      </c>
      <c r="GQ56" s="224">
        <v>1</v>
      </c>
      <c r="GR56" s="25">
        <f t="shared" si="58"/>
        <v>125</v>
      </c>
      <c r="GS56" s="283"/>
      <c r="GU56" s="376"/>
      <c r="GV56" s="407"/>
      <c r="GW56" s="413"/>
      <c r="GX56" s="220" t="s">
        <v>6</v>
      </c>
      <c r="GY56" s="151">
        <v>2</v>
      </c>
      <c r="GZ56" s="25">
        <f t="shared" si="59"/>
        <v>250</v>
      </c>
      <c r="HA56" s="388"/>
      <c r="HC56" s="361"/>
      <c r="HD56" s="368"/>
      <c r="HE56" s="413"/>
      <c r="HF56" s="21" t="s">
        <v>6</v>
      </c>
      <c r="HG56" s="151">
        <v>2</v>
      </c>
      <c r="HH56" s="154">
        <f t="shared" si="60"/>
        <v>10</v>
      </c>
      <c r="HI56" s="388"/>
      <c r="HK56" s="376"/>
      <c r="HL56" s="407"/>
      <c r="HM56" s="413"/>
      <c r="HN56" s="220" t="s">
        <v>6</v>
      </c>
      <c r="HO56" s="151">
        <v>2</v>
      </c>
      <c r="HP56" s="25">
        <f t="shared" si="61"/>
        <v>250</v>
      </c>
      <c r="HQ56" s="388"/>
      <c r="HS56" s="376"/>
      <c r="HT56" s="407"/>
      <c r="HU56" s="413"/>
      <c r="HV56" s="220" t="s">
        <v>6</v>
      </c>
      <c r="HW56" s="151">
        <v>1.5</v>
      </c>
      <c r="HX56" s="25">
        <f t="shared" si="62"/>
        <v>187.5</v>
      </c>
      <c r="HY56" s="388"/>
      <c r="IA56" s="361"/>
      <c r="IB56" s="368"/>
      <c r="IC56" s="413"/>
      <c r="ID56" s="21" t="s">
        <v>6</v>
      </c>
      <c r="IE56" s="151"/>
      <c r="IF56" s="154">
        <f t="shared" si="63"/>
        <v>0</v>
      </c>
      <c r="IG56" s="388"/>
      <c r="II56" s="433"/>
      <c r="IJ56" s="434"/>
      <c r="IK56" s="394"/>
      <c r="IL56" s="160" t="s">
        <v>6</v>
      </c>
      <c r="IM56" s="139"/>
      <c r="IN56" s="142"/>
      <c r="IO56" s="390"/>
    </row>
    <row r="57" spans="1:249" ht="15" customHeight="1" x14ac:dyDescent="0.25">
      <c r="A57" s="13"/>
      <c r="B57" s="361"/>
      <c r="C57" s="368"/>
      <c r="D57" s="394"/>
      <c r="E57" s="160" t="s">
        <v>5</v>
      </c>
      <c r="F57" s="141"/>
      <c r="G57" s="142"/>
      <c r="H57" s="390"/>
      <c r="I57" s="125"/>
      <c r="J57" s="361"/>
      <c r="K57" s="368"/>
      <c r="L57" s="394"/>
      <c r="M57" s="160" t="s">
        <v>5</v>
      </c>
      <c r="N57" s="141"/>
      <c r="O57" s="142"/>
      <c r="P57" s="390"/>
      <c r="R57" s="361"/>
      <c r="S57" s="368"/>
      <c r="T57" s="394"/>
      <c r="U57" s="160" t="s">
        <v>5</v>
      </c>
      <c r="V57" s="141"/>
      <c r="W57" s="142"/>
      <c r="X57" s="390"/>
      <c r="Z57" s="361"/>
      <c r="AA57" s="368"/>
      <c r="AB57" s="413"/>
      <c r="AC57" s="165" t="s">
        <v>5</v>
      </c>
      <c r="AD57" s="153">
        <v>5</v>
      </c>
      <c r="AE57" s="154">
        <f t="shared" si="47"/>
        <v>25</v>
      </c>
      <c r="AF57" s="388"/>
      <c r="AH57" s="376"/>
      <c r="AI57" s="407"/>
      <c r="AJ57" s="413"/>
      <c r="AK57" s="21" t="s">
        <v>5</v>
      </c>
      <c r="AL57" s="83">
        <v>1.5</v>
      </c>
      <c r="AM57" s="25">
        <f>AL57*125</f>
        <v>187.5</v>
      </c>
      <c r="AN57" s="283"/>
      <c r="AP57" s="361"/>
      <c r="AQ57" s="368"/>
      <c r="AR57" s="413"/>
      <c r="AS57" s="21" t="s">
        <v>5</v>
      </c>
      <c r="AT57" s="83">
        <v>20</v>
      </c>
      <c r="AU57" s="25">
        <f t="shared" si="48"/>
        <v>100</v>
      </c>
      <c r="AV57" s="283"/>
      <c r="AX57" s="361"/>
      <c r="AY57" s="368"/>
      <c r="AZ57" s="413"/>
      <c r="BA57" s="160" t="s">
        <v>5</v>
      </c>
      <c r="BB57" s="141"/>
      <c r="BC57" s="142"/>
      <c r="BD57" s="390"/>
      <c r="BF57" s="361"/>
      <c r="BG57" s="368"/>
      <c r="BH57" s="413"/>
      <c r="BI57" s="21" t="s">
        <v>5</v>
      </c>
      <c r="BJ57" s="83">
        <v>100</v>
      </c>
      <c r="BK57" s="25">
        <f t="shared" si="49"/>
        <v>500</v>
      </c>
      <c r="BL57" s="283"/>
      <c r="BN57" s="376"/>
      <c r="BO57" s="407"/>
      <c r="BP57" s="413"/>
      <c r="BQ57" s="21" t="s">
        <v>5</v>
      </c>
      <c r="BR57" s="153">
        <v>0.5</v>
      </c>
      <c r="BS57" s="154">
        <f t="shared" si="50"/>
        <v>62.5</v>
      </c>
      <c r="BT57" s="283"/>
      <c r="BV57" s="361"/>
      <c r="BW57" s="368"/>
      <c r="BX57" s="413"/>
      <c r="BY57" s="21" t="s">
        <v>5</v>
      </c>
      <c r="BZ57" s="127">
        <v>8</v>
      </c>
      <c r="CA57" s="19">
        <f>BZ57*5</f>
        <v>40</v>
      </c>
      <c r="CB57" s="283"/>
      <c r="CD57" s="361"/>
      <c r="CE57" s="368"/>
      <c r="CF57" s="413"/>
      <c r="CG57" s="21" t="s">
        <v>5</v>
      </c>
      <c r="CH57" s="83">
        <v>15</v>
      </c>
      <c r="CI57" s="25">
        <f>CH57*5</f>
        <v>75</v>
      </c>
      <c r="CJ57" s="283"/>
      <c r="CL57" s="361"/>
      <c r="CM57" s="368"/>
      <c r="CN57" s="394"/>
      <c r="CO57" s="160" t="s">
        <v>5</v>
      </c>
      <c r="CP57" s="141"/>
      <c r="CQ57" s="142"/>
      <c r="CR57" s="390"/>
      <c r="CT57" s="376"/>
      <c r="CU57" s="407"/>
      <c r="CV57" s="413"/>
      <c r="CW57" s="21" t="s">
        <v>5</v>
      </c>
      <c r="CX57" s="153">
        <v>7.5</v>
      </c>
      <c r="CY57" s="154">
        <f>CX57*125</f>
        <v>937.5</v>
      </c>
      <c r="CZ57" s="283"/>
      <c r="DB57" s="361"/>
      <c r="DC57" s="368"/>
      <c r="DD57" s="413"/>
      <c r="DE57" s="21" t="s">
        <v>5</v>
      </c>
      <c r="DF57" s="83">
        <v>25</v>
      </c>
      <c r="DG57" s="25">
        <f t="shared" si="51"/>
        <v>125</v>
      </c>
      <c r="DH57" s="283"/>
      <c r="DJ57" s="361"/>
      <c r="DK57" s="368"/>
      <c r="DL57" s="413"/>
      <c r="DM57" s="21" t="s">
        <v>5</v>
      </c>
      <c r="DN57" s="83">
        <v>20</v>
      </c>
      <c r="DO57" s="25">
        <f t="shared" si="52"/>
        <v>100</v>
      </c>
      <c r="DP57" s="283"/>
      <c r="DR57" s="361"/>
      <c r="DS57" s="368"/>
      <c r="DT57" s="413"/>
      <c r="DU57" s="21" t="s">
        <v>5</v>
      </c>
      <c r="DV57" s="83">
        <v>6</v>
      </c>
      <c r="DW57" s="25">
        <f t="shared" si="53"/>
        <v>30</v>
      </c>
      <c r="DX57" s="283"/>
      <c r="EA57" s="361"/>
      <c r="EB57" s="368"/>
      <c r="EC57" s="413"/>
      <c r="ED57" s="21" t="s">
        <v>5</v>
      </c>
      <c r="EE57" s="83">
        <v>121</v>
      </c>
      <c r="EF57" s="25">
        <f t="shared" si="54"/>
        <v>605</v>
      </c>
      <c r="EG57" s="283"/>
      <c r="EI57" s="361"/>
      <c r="EJ57" s="368"/>
      <c r="EK57" s="413"/>
      <c r="EL57" s="21" t="s">
        <v>5</v>
      </c>
      <c r="EM57" s="153">
        <v>28</v>
      </c>
      <c r="EN57" s="25">
        <f t="shared" si="55"/>
        <v>140</v>
      </c>
      <c r="EO57" s="283"/>
      <c r="EQ57" s="361"/>
      <c r="ER57" s="368"/>
      <c r="ES57" s="413"/>
      <c r="ET57" s="21" t="s">
        <v>5</v>
      </c>
      <c r="EU57" s="153">
        <v>35</v>
      </c>
      <c r="EV57" s="25">
        <f t="shared" si="56"/>
        <v>175</v>
      </c>
      <c r="EW57" s="283"/>
      <c r="EY57" s="361"/>
      <c r="EZ57" s="368"/>
      <c r="FA57" s="413"/>
      <c r="FB57" s="21" t="s">
        <v>5</v>
      </c>
      <c r="FC57" s="153">
        <v>4</v>
      </c>
      <c r="FD57" s="25">
        <f>FC57*5</f>
        <v>20</v>
      </c>
      <c r="FE57" s="283"/>
      <c r="FG57" s="361"/>
      <c r="FH57" s="368"/>
      <c r="FI57" s="394"/>
      <c r="FJ57" s="160" t="s">
        <v>5</v>
      </c>
      <c r="FK57" s="141"/>
      <c r="FL57" s="142"/>
      <c r="FM57" s="390"/>
      <c r="FO57" s="376"/>
      <c r="FP57" s="407"/>
      <c r="FQ57" s="394"/>
      <c r="FR57" s="160" t="s">
        <v>5</v>
      </c>
      <c r="FS57" s="141"/>
      <c r="FT57" s="142"/>
      <c r="FU57" s="390"/>
      <c r="FW57" s="361"/>
      <c r="FX57" s="368"/>
      <c r="FY57" s="394"/>
      <c r="FZ57" s="160" t="s">
        <v>5</v>
      </c>
      <c r="GA57" s="141"/>
      <c r="GB57" s="142"/>
      <c r="GC57" s="390"/>
      <c r="GE57" s="361"/>
      <c r="GF57" s="368"/>
      <c r="GG57" s="413"/>
      <c r="GH57" s="21" t="s">
        <v>5</v>
      </c>
      <c r="GI57" s="153">
        <v>4</v>
      </c>
      <c r="GJ57" s="25">
        <f t="shared" si="57"/>
        <v>20</v>
      </c>
      <c r="GK57" s="283"/>
      <c r="GM57" s="376"/>
      <c r="GN57" s="407"/>
      <c r="GO57" s="413"/>
      <c r="GP57" s="220" t="s">
        <v>5</v>
      </c>
      <c r="GQ57" s="224">
        <v>1</v>
      </c>
      <c r="GR57" s="25">
        <f t="shared" si="58"/>
        <v>125</v>
      </c>
      <c r="GS57" s="283"/>
      <c r="GU57" s="376"/>
      <c r="GV57" s="407"/>
      <c r="GW57" s="413"/>
      <c r="GX57" s="220" t="s">
        <v>5</v>
      </c>
      <c r="GY57" s="153"/>
      <c r="GZ57" s="25">
        <f t="shared" si="59"/>
        <v>0</v>
      </c>
      <c r="HA57" s="388"/>
      <c r="HC57" s="361"/>
      <c r="HD57" s="368"/>
      <c r="HE57" s="413"/>
      <c r="HF57" s="21" t="s">
        <v>5</v>
      </c>
      <c r="HG57" s="153">
        <v>2</v>
      </c>
      <c r="HH57" s="154">
        <f t="shared" si="60"/>
        <v>10</v>
      </c>
      <c r="HI57" s="388"/>
      <c r="HK57" s="376"/>
      <c r="HL57" s="407"/>
      <c r="HM57" s="413"/>
      <c r="HN57" s="220" t="s">
        <v>5</v>
      </c>
      <c r="HO57" s="153">
        <v>2</v>
      </c>
      <c r="HP57" s="25">
        <f t="shared" si="61"/>
        <v>250</v>
      </c>
      <c r="HQ57" s="388"/>
      <c r="HS57" s="376"/>
      <c r="HT57" s="407"/>
      <c r="HU57" s="413"/>
      <c r="HV57" s="220" t="s">
        <v>5</v>
      </c>
      <c r="HW57" s="153">
        <v>1.5</v>
      </c>
      <c r="HX57" s="25">
        <f t="shared" si="62"/>
        <v>187.5</v>
      </c>
      <c r="HY57" s="388"/>
      <c r="IA57" s="361"/>
      <c r="IB57" s="368"/>
      <c r="IC57" s="413"/>
      <c r="ID57" s="21" t="s">
        <v>5</v>
      </c>
      <c r="IE57" s="153">
        <v>2.2999999999999998</v>
      </c>
      <c r="IF57" s="154">
        <f t="shared" si="63"/>
        <v>11.5</v>
      </c>
      <c r="IG57" s="388"/>
      <c r="II57" s="433"/>
      <c r="IJ57" s="434"/>
      <c r="IK57" s="394"/>
      <c r="IL57" s="160" t="s">
        <v>5</v>
      </c>
      <c r="IM57" s="141"/>
      <c r="IN57" s="142"/>
      <c r="IO57" s="390"/>
    </row>
    <row r="58" spans="1:249" ht="15" customHeight="1" x14ac:dyDescent="0.25">
      <c r="A58" s="13"/>
      <c r="B58" s="361"/>
      <c r="C58" s="368"/>
      <c r="D58" s="394"/>
      <c r="E58" s="160" t="s">
        <v>7</v>
      </c>
      <c r="F58" s="139"/>
      <c r="G58" s="142"/>
      <c r="H58" s="390"/>
      <c r="I58" s="125"/>
      <c r="J58" s="361"/>
      <c r="K58" s="368"/>
      <c r="L58" s="394"/>
      <c r="M58" s="160" t="s">
        <v>7</v>
      </c>
      <c r="N58" s="139"/>
      <c r="O58" s="142"/>
      <c r="P58" s="390"/>
      <c r="R58" s="361"/>
      <c r="S58" s="368"/>
      <c r="T58" s="394"/>
      <c r="U58" s="160" t="s">
        <v>7</v>
      </c>
      <c r="V58" s="139"/>
      <c r="W58" s="142"/>
      <c r="X58" s="390"/>
      <c r="Z58" s="361"/>
      <c r="AA58" s="368"/>
      <c r="AB58" s="413"/>
      <c r="AC58" s="165" t="s">
        <v>7</v>
      </c>
      <c r="AD58" s="151">
        <v>5</v>
      </c>
      <c r="AE58" s="154">
        <f t="shared" si="47"/>
        <v>25</v>
      </c>
      <c r="AF58" s="388"/>
      <c r="AH58" s="376"/>
      <c r="AI58" s="407"/>
      <c r="AJ58" s="413"/>
      <c r="AK58" s="21" t="s">
        <v>7</v>
      </c>
      <c r="AL58" s="16">
        <v>1.5</v>
      </c>
      <c r="AM58" s="25">
        <f>AL58*125</f>
        <v>187.5</v>
      </c>
      <c r="AN58" s="283"/>
      <c r="AP58" s="361"/>
      <c r="AQ58" s="368"/>
      <c r="AR58" s="413"/>
      <c r="AS58" s="21" t="s">
        <v>7</v>
      </c>
      <c r="AT58" s="16">
        <v>20</v>
      </c>
      <c r="AU58" s="25">
        <f t="shared" si="48"/>
        <v>100</v>
      </c>
      <c r="AV58" s="283"/>
      <c r="AX58" s="361"/>
      <c r="AY58" s="368"/>
      <c r="AZ58" s="413"/>
      <c r="BA58" s="160" t="s">
        <v>7</v>
      </c>
      <c r="BB58" s="139"/>
      <c r="BC58" s="142"/>
      <c r="BD58" s="390"/>
      <c r="BF58" s="361"/>
      <c r="BG58" s="368"/>
      <c r="BH58" s="413"/>
      <c r="BI58" s="21" t="s">
        <v>7</v>
      </c>
      <c r="BJ58" s="16">
        <v>100</v>
      </c>
      <c r="BK58" s="25">
        <f t="shared" si="49"/>
        <v>500</v>
      </c>
      <c r="BL58" s="283"/>
      <c r="BN58" s="376"/>
      <c r="BO58" s="407"/>
      <c r="BP58" s="413"/>
      <c r="BQ58" s="21" t="s">
        <v>7</v>
      </c>
      <c r="BR58" s="151">
        <v>0.5</v>
      </c>
      <c r="BS58" s="154">
        <f t="shared" si="50"/>
        <v>62.5</v>
      </c>
      <c r="BT58" s="283"/>
      <c r="BV58" s="361"/>
      <c r="BW58" s="368"/>
      <c r="BX58" s="413"/>
      <c r="BY58" s="21" t="s">
        <v>7</v>
      </c>
      <c r="BZ58" s="16">
        <v>8</v>
      </c>
      <c r="CA58" s="25">
        <f>BZ58*5</f>
        <v>40</v>
      </c>
      <c r="CB58" s="283"/>
      <c r="CD58" s="361"/>
      <c r="CE58" s="368"/>
      <c r="CF58" s="413"/>
      <c r="CG58" s="21" t="s">
        <v>7</v>
      </c>
      <c r="CH58" s="16">
        <v>15</v>
      </c>
      <c r="CI58" s="25">
        <f>CH58*5</f>
        <v>75</v>
      </c>
      <c r="CJ58" s="283"/>
      <c r="CL58" s="361"/>
      <c r="CM58" s="368"/>
      <c r="CN58" s="394"/>
      <c r="CO58" s="160" t="s">
        <v>7</v>
      </c>
      <c r="CP58" s="139"/>
      <c r="CQ58" s="142"/>
      <c r="CR58" s="390"/>
      <c r="CT58" s="376"/>
      <c r="CU58" s="407"/>
      <c r="CV58" s="413"/>
      <c r="CW58" s="21" t="s">
        <v>7</v>
      </c>
      <c r="CX58" s="151">
        <v>7.5</v>
      </c>
      <c r="CY58" s="154">
        <f>CX58*125</f>
        <v>937.5</v>
      </c>
      <c r="CZ58" s="283"/>
      <c r="DB58" s="361"/>
      <c r="DC58" s="368"/>
      <c r="DD58" s="413"/>
      <c r="DE58" s="21" t="s">
        <v>7</v>
      </c>
      <c r="DF58" s="16">
        <v>25</v>
      </c>
      <c r="DG58" s="25">
        <f t="shared" si="51"/>
        <v>125</v>
      </c>
      <c r="DH58" s="283"/>
      <c r="DJ58" s="361"/>
      <c r="DK58" s="368"/>
      <c r="DL58" s="413"/>
      <c r="DM58" s="21" t="s">
        <v>7</v>
      </c>
      <c r="DN58" s="16">
        <v>20</v>
      </c>
      <c r="DO58" s="25">
        <f t="shared" si="52"/>
        <v>100</v>
      </c>
      <c r="DP58" s="283"/>
      <c r="DR58" s="361"/>
      <c r="DS58" s="368"/>
      <c r="DT58" s="413"/>
      <c r="DU58" s="21" t="s">
        <v>7</v>
      </c>
      <c r="DV58" s="16">
        <v>6</v>
      </c>
      <c r="DW58" s="25">
        <f t="shared" si="53"/>
        <v>30</v>
      </c>
      <c r="DX58" s="283"/>
      <c r="EA58" s="361"/>
      <c r="EB58" s="368"/>
      <c r="EC58" s="413"/>
      <c r="ED58" s="21" t="s">
        <v>7</v>
      </c>
      <c r="EE58" s="16">
        <v>121</v>
      </c>
      <c r="EF58" s="25">
        <f t="shared" si="54"/>
        <v>605</v>
      </c>
      <c r="EG58" s="283"/>
      <c r="EI58" s="361"/>
      <c r="EJ58" s="368"/>
      <c r="EK58" s="413"/>
      <c r="EL58" s="21" t="s">
        <v>7</v>
      </c>
      <c r="EM58" s="151">
        <v>28</v>
      </c>
      <c r="EN58" s="25">
        <f t="shared" si="55"/>
        <v>140</v>
      </c>
      <c r="EO58" s="283"/>
      <c r="EQ58" s="361"/>
      <c r="ER58" s="368"/>
      <c r="ES58" s="413"/>
      <c r="ET58" s="21" t="s">
        <v>7</v>
      </c>
      <c r="EU58" s="151">
        <v>35</v>
      </c>
      <c r="EV58" s="25">
        <f t="shared" si="56"/>
        <v>175</v>
      </c>
      <c r="EW58" s="283"/>
      <c r="EY58" s="361"/>
      <c r="EZ58" s="368"/>
      <c r="FA58" s="413"/>
      <c r="FB58" s="21" t="s">
        <v>7</v>
      </c>
      <c r="FC58" s="151">
        <v>4</v>
      </c>
      <c r="FD58" s="25">
        <f>FC58*5</f>
        <v>20</v>
      </c>
      <c r="FE58" s="283"/>
      <c r="FG58" s="361"/>
      <c r="FH58" s="368"/>
      <c r="FI58" s="394"/>
      <c r="FJ58" s="160" t="s">
        <v>7</v>
      </c>
      <c r="FK58" s="139"/>
      <c r="FL58" s="142"/>
      <c r="FM58" s="390"/>
      <c r="FO58" s="376"/>
      <c r="FP58" s="407"/>
      <c r="FQ58" s="394"/>
      <c r="FR58" s="160" t="s">
        <v>7</v>
      </c>
      <c r="FS58" s="139"/>
      <c r="FT58" s="142"/>
      <c r="FU58" s="390"/>
      <c r="FW58" s="361"/>
      <c r="FX58" s="368"/>
      <c r="FY58" s="394"/>
      <c r="FZ58" s="160" t="s">
        <v>7</v>
      </c>
      <c r="GA58" s="139"/>
      <c r="GB58" s="142"/>
      <c r="GC58" s="390"/>
      <c r="GE58" s="361"/>
      <c r="GF58" s="368"/>
      <c r="GG58" s="413"/>
      <c r="GH58" s="21" t="s">
        <v>7</v>
      </c>
      <c r="GI58" s="151">
        <v>4</v>
      </c>
      <c r="GJ58" s="25">
        <f t="shared" si="57"/>
        <v>20</v>
      </c>
      <c r="GK58" s="283"/>
      <c r="GM58" s="376"/>
      <c r="GN58" s="407"/>
      <c r="GO58" s="413"/>
      <c r="GP58" s="220" t="s">
        <v>7</v>
      </c>
      <c r="GQ58" s="224">
        <v>1</v>
      </c>
      <c r="GR58" s="25">
        <f t="shared" si="58"/>
        <v>125</v>
      </c>
      <c r="GS58" s="283"/>
      <c r="GU58" s="376"/>
      <c r="GV58" s="407"/>
      <c r="GW58" s="413"/>
      <c r="GX58" s="220" t="s">
        <v>7</v>
      </c>
      <c r="GY58" s="151"/>
      <c r="GZ58" s="25">
        <f t="shared" si="59"/>
        <v>0</v>
      </c>
      <c r="HA58" s="388"/>
      <c r="HC58" s="361"/>
      <c r="HD58" s="368"/>
      <c r="HE58" s="413"/>
      <c r="HF58" s="21" t="s">
        <v>7</v>
      </c>
      <c r="HG58" s="151">
        <v>2</v>
      </c>
      <c r="HH58" s="154">
        <f t="shared" si="60"/>
        <v>10</v>
      </c>
      <c r="HI58" s="388"/>
      <c r="HK58" s="376"/>
      <c r="HL58" s="407"/>
      <c r="HM58" s="413"/>
      <c r="HN58" s="220" t="s">
        <v>7</v>
      </c>
      <c r="HO58" s="151"/>
      <c r="HP58" s="25">
        <f t="shared" si="61"/>
        <v>0</v>
      </c>
      <c r="HQ58" s="388"/>
      <c r="HS58" s="376"/>
      <c r="HT58" s="407"/>
      <c r="HU58" s="413"/>
      <c r="HV58" s="220" t="s">
        <v>7</v>
      </c>
      <c r="HW58" s="151"/>
      <c r="HX58" s="25">
        <f t="shared" si="62"/>
        <v>0</v>
      </c>
      <c r="HY58" s="388"/>
      <c r="IA58" s="361"/>
      <c r="IB58" s="368"/>
      <c r="IC58" s="413"/>
      <c r="ID58" s="21" t="s">
        <v>7</v>
      </c>
      <c r="IE58" s="151"/>
      <c r="IF58" s="154">
        <f t="shared" si="63"/>
        <v>0</v>
      </c>
      <c r="IG58" s="388"/>
      <c r="II58" s="433"/>
      <c r="IJ58" s="434"/>
      <c r="IK58" s="394"/>
      <c r="IL58" s="160" t="s">
        <v>7</v>
      </c>
      <c r="IM58" s="139"/>
      <c r="IN58" s="142"/>
      <c r="IO58" s="390"/>
    </row>
    <row r="59" spans="1:249" ht="15" customHeight="1" x14ac:dyDescent="0.25">
      <c r="A59" s="13"/>
      <c r="B59" s="361"/>
      <c r="C59" s="368"/>
      <c r="D59" s="394"/>
      <c r="E59" s="161" t="s">
        <v>8</v>
      </c>
      <c r="F59" s="143"/>
      <c r="G59" s="142"/>
      <c r="H59" s="390"/>
      <c r="I59" s="125"/>
      <c r="J59" s="361"/>
      <c r="K59" s="368"/>
      <c r="L59" s="394"/>
      <c r="M59" s="161" t="s">
        <v>8</v>
      </c>
      <c r="N59" s="143"/>
      <c r="O59" s="142"/>
      <c r="P59" s="390"/>
      <c r="R59" s="361"/>
      <c r="S59" s="368"/>
      <c r="T59" s="394"/>
      <c r="U59" s="161" t="s">
        <v>8</v>
      </c>
      <c r="V59" s="143"/>
      <c r="W59" s="142"/>
      <c r="X59" s="390"/>
      <c r="Z59" s="361"/>
      <c r="AA59" s="368"/>
      <c r="AB59" s="413"/>
      <c r="AC59" s="168" t="s">
        <v>8</v>
      </c>
      <c r="AD59" s="156">
        <v>5</v>
      </c>
      <c r="AE59" s="154">
        <f t="shared" si="47"/>
        <v>25</v>
      </c>
      <c r="AF59" s="388"/>
      <c r="AH59" s="376"/>
      <c r="AI59" s="407"/>
      <c r="AJ59" s="413"/>
      <c r="AK59" s="27" t="s">
        <v>8</v>
      </c>
      <c r="AL59" s="22"/>
      <c r="AM59" s="25"/>
      <c r="AN59" s="283"/>
      <c r="AP59" s="361"/>
      <c r="AQ59" s="368"/>
      <c r="AR59" s="413"/>
      <c r="AS59" s="27" t="s">
        <v>8</v>
      </c>
      <c r="AT59" s="22">
        <v>20</v>
      </c>
      <c r="AU59" s="25">
        <f t="shared" si="48"/>
        <v>100</v>
      </c>
      <c r="AV59" s="283"/>
      <c r="AX59" s="361"/>
      <c r="AY59" s="368"/>
      <c r="AZ59" s="413"/>
      <c r="BA59" s="161" t="s">
        <v>8</v>
      </c>
      <c r="BB59" s="143"/>
      <c r="BC59" s="142"/>
      <c r="BD59" s="390"/>
      <c r="BF59" s="361"/>
      <c r="BG59" s="368"/>
      <c r="BH59" s="413"/>
      <c r="BI59" s="27" t="s">
        <v>8</v>
      </c>
      <c r="BJ59" s="22">
        <v>100</v>
      </c>
      <c r="BK59" s="25">
        <f t="shared" si="49"/>
        <v>500</v>
      </c>
      <c r="BL59" s="283"/>
      <c r="BN59" s="376"/>
      <c r="BO59" s="407"/>
      <c r="BP59" s="413"/>
      <c r="BQ59" s="27" t="s">
        <v>8</v>
      </c>
      <c r="BR59" s="156">
        <v>0.5</v>
      </c>
      <c r="BS59" s="154">
        <f t="shared" si="50"/>
        <v>62.5</v>
      </c>
      <c r="BT59" s="283"/>
      <c r="BV59" s="361"/>
      <c r="BW59" s="368"/>
      <c r="BX59" s="413"/>
      <c r="BY59" s="27" t="s">
        <v>8</v>
      </c>
      <c r="BZ59" s="22"/>
      <c r="CA59" s="25"/>
      <c r="CB59" s="283"/>
      <c r="CD59" s="361"/>
      <c r="CE59" s="368"/>
      <c r="CF59" s="413"/>
      <c r="CG59" s="27" t="s">
        <v>8</v>
      </c>
      <c r="CH59" s="22"/>
      <c r="CI59" s="25"/>
      <c r="CJ59" s="283"/>
      <c r="CL59" s="361"/>
      <c r="CM59" s="368"/>
      <c r="CN59" s="394"/>
      <c r="CO59" s="161" t="s">
        <v>8</v>
      </c>
      <c r="CP59" s="143"/>
      <c r="CQ59" s="142"/>
      <c r="CR59" s="390"/>
      <c r="CT59" s="376"/>
      <c r="CU59" s="407"/>
      <c r="CV59" s="413"/>
      <c r="CW59" s="27" t="s">
        <v>8</v>
      </c>
      <c r="CX59" s="156"/>
      <c r="CY59" s="154"/>
      <c r="CZ59" s="283"/>
      <c r="DB59" s="361"/>
      <c r="DC59" s="368"/>
      <c r="DD59" s="413"/>
      <c r="DE59" s="27" t="s">
        <v>8</v>
      </c>
      <c r="DF59" s="22">
        <v>25</v>
      </c>
      <c r="DG59" s="25">
        <f t="shared" si="51"/>
        <v>125</v>
      </c>
      <c r="DH59" s="283"/>
      <c r="DJ59" s="361"/>
      <c r="DK59" s="368"/>
      <c r="DL59" s="413"/>
      <c r="DM59" s="27" t="s">
        <v>8</v>
      </c>
      <c r="DN59" s="22">
        <v>20</v>
      </c>
      <c r="DO59" s="25">
        <f t="shared" si="52"/>
        <v>100</v>
      </c>
      <c r="DP59" s="283"/>
      <c r="DR59" s="361"/>
      <c r="DS59" s="368"/>
      <c r="DT59" s="413"/>
      <c r="DU59" s="27" t="s">
        <v>8</v>
      </c>
      <c r="DV59" s="22">
        <v>6</v>
      </c>
      <c r="DW59" s="25">
        <f t="shared" si="53"/>
        <v>30</v>
      </c>
      <c r="DX59" s="283"/>
      <c r="EA59" s="361"/>
      <c r="EB59" s="368"/>
      <c r="EC59" s="413"/>
      <c r="ED59" s="27" t="s">
        <v>8</v>
      </c>
      <c r="EE59" s="22">
        <v>121</v>
      </c>
      <c r="EF59" s="25">
        <f t="shared" si="54"/>
        <v>605</v>
      </c>
      <c r="EG59" s="283"/>
      <c r="EI59" s="361"/>
      <c r="EJ59" s="368"/>
      <c r="EK59" s="413"/>
      <c r="EL59" s="27" t="s">
        <v>8</v>
      </c>
      <c r="EM59" s="156">
        <v>28</v>
      </c>
      <c r="EN59" s="25">
        <f t="shared" si="55"/>
        <v>140</v>
      </c>
      <c r="EO59" s="283"/>
      <c r="EQ59" s="361"/>
      <c r="ER59" s="368"/>
      <c r="ES59" s="413"/>
      <c r="ET59" s="27" t="s">
        <v>8</v>
      </c>
      <c r="EU59" s="156">
        <v>35</v>
      </c>
      <c r="EV59" s="25">
        <f t="shared" si="56"/>
        <v>175</v>
      </c>
      <c r="EW59" s="283"/>
      <c r="EY59" s="361"/>
      <c r="EZ59" s="368"/>
      <c r="FA59" s="413"/>
      <c r="FB59" s="27" t="s">
        <v>8</v>
      </c>
      <c r="FC59" s="156"/>
      <c r="FD59" s="25"/>
      <c r="FE59" s="283"/>
      <c r="FG59" s="361"/>
      <c r="FH59" s="368"/>
      <c r="FI59" s="394"/>
      <c r="FJ59" s="161" t="s">
        <v>8</v>
      </c>
      <c r="FK59" s="143"/>
      <c r="FL59" s="142"/>
      <c r="FM59" s="390"/>
      <c r="FO59" s="376"/>
      <c r="FP59" s="407"/>
      <c r="FQ59" s="394"/>
      <c r="FR59" s="161" t="s">
        <v>8</v>
      </c>
      <c r="FS59" s="143"/>
      <c r="FT59" s="142"/>
      <c r="FU59" s="390"/>
      <c r="FW59" s="361"/>
      <c r="FX59" s="368"/>
      <c r="FY59" s="394"/>
      <c r="FZ59" s="161" t="s">
        <v>8</v>
      </c>
      <c r="GA59" s="143"/>
      <c r="GB59" s="142"/>
      <c r="GC59" s="390"/>
      <c r="GE59" s="361"/>
      <c r="GF59" s="368"/>
      <c r="GG59" s="413"/>
      <c r="GH59" s="27" t="s">
        <v>8</v>
      </c>
      <c r="GI59" s="156">
        <v>4</v>
      </c>
      <c r="GJ59" s="25">
        <f t="shared" si="57"/>
        <v>20</v>
      </c>
      <c r="GK59" s="283"/>
      <c r="GM59" s="376"/>
      <c r="GN59" s="407"/>
      <c r="GO59" s="413"/>
      <c r="GP59" s="221" t="s">
        <v>8</v>
      </c>
      <c r="GQ59" s="224">
        <v>1</v>
      </c>
      <c r="GR59" s="25">
        <f t="shared" si="58"/>
        <v>125</v>
      </c>
      <c r="GS59" s="283"/>
      <c r="GU59" s="376"/>
      <c r="GV59" s="407"/>
      <c r="GW59" s="413"/>
      <c r="GX59" s="221" t="s">
        <v>8</v>
      </c>
      <c r="GY59" s="156"/>
      <c r="GZ59" s="25">
        <f t="shared" si="59"/>
        <v>0</v>
      </c>
      <c r="HA59" s="388"/>
      <c r="HC59" s="361"/>
      <c r="HD59" s="368"/>
      <c r="HE59" s="413"/>
      <c r="HF59" s="27" t="s">
        <v>8</v>
      </c>
      <c r="HG59" s="156">
        <v>2</v>
      </c>
      <c r="HH59" s="154">
        <f t="shared" si="60"/>
        <v>10</v>
      </c>
      <c r="HI59" s="388"/>
      <c r="HK59" s="376"/>
      <c r="HL59" s="407"/>
      <c r="HM59" s="413"/>
      <c r="HN59" s="221" t="s">
        <v>8</v>
      </c>
      <c r="HO59" s="156"/>
      <c r="HP59" s="25">
        <f t="shared" si="61"/>
        <v>0</v>
      </c>
      <c r="HQ59" s="388"/>
      <c r="HS59" s="376"/>
      <c r="HT59" s="407"/>
      <c r="HU59" s="413"/>
      <c r="HV59" s="221" t="s">
        <v>8</v>
      </c>
      <c r="HW59" s="156"/>
      <c r="HX59" s="25">
        <f t="shared" si="62"/>
        <v>0</v>
      </c>
      <c r="HY59" s="388"/>
      <c r="IA59" s="361"/>
      <c r="IB59" s="368"/>
      <c r="IC59" s="413"/>
      <c r="ID59" s="27" t="s">
        <v>8</v>
      </c>
      <c r="IE59" s="156"/>
      <c r="IF59" s="154">
        <f t="shared" si="63"/>
        <v>0</v>
      </c>
      <c r="IG59" s="388"/>
      <c r="II59" s="433"/>
      <c r="IJ59" s="434"/>
      <c r="IK59" s="394"/>
      <c r="IL59" s="161" t="s">
        <v>8</v>
      </c>
      <c r="IM59" s="143"/>
      <c r="IN59" s="142"/>
      <c r="IO59" s="390"/>
    </row>
    <row r="60" spans="1:249" ht="15" customHeight="1" thickBot="1" x14ac:dyDescent="0.3">
      <c r="A60" s="13"/>
      <c r="B60" s="363"/>
      <c r="C60" s="369"/>
      <c r="D60" s="395"/>
      <c r="E60" s="163" t="s">
        <v>8</v>
      </c>
      <c r="F60" s="144"/>
      <c r="G60" s="145"/>
      <c r="H60" s="391"/>
      <c r="I60" s="125"/>
      <c r="J60" s="363"/>
      <c r="K60" s="369"/>
      <c r="L60" s="395"/>
      <c r="M60" s="163" t="s">
        <v>8</v>
      </c>
      <c r="N60" s="144"/>
      <c r="O60" s="145"/>
      <c r="P60" s="391"/>
      <c r="R60" s="363"/>
      <c r="S60" s="369"/>
      <c r="T60" s="395"/>
      <c r="U60" s="163" t="s">
        <v>8</v>
      </c>
      <c r="V60" s="144"/>
      <c r="W60" s="145"/>
      <c r="X60" s="391"/>
      <c r="Z60" s="363"/>
      <c r="AA60" s="369"/>
      <c r="AB60" s="414"/>
      <c r="AC60" s="169" t="s">
        <v>8</v>
      </c>
      <c r="AD60" s="157">
        <v>5</v>
      </c>
      <c r="AE60" s="158">
        <f t="shared" si="47"/>
        <v>25</v>
      </c>
      <c r="AF60" s="389"/>
      <c r="AH60" s="378"/>
      <c r="AI60" s="408"/>
      <c r="AJ60" s="414"/>
      <c r="AK60" s="35" t="s">
        <v>8</v>
      </c>
      <c r="AL60" s="28"/>
      <c r="AM60" s="29"/>
      <c r="AN60" s="284"/>
      <c r="AP60" s="363"/>
      <c r="AQ60" s="369"/>
      <c r="AR60" s="414"/>
      <c r="AS60" s="35" t="s">
        <v>8</v>
      </c>
      <c r="AT60" s="28">
        <v>20</v>
      </c>
      <c r="AU60" s="29">
        <f t="shared" si="48"/>
        <v>100</v>
      </c>
      <c r="AV60" s="284"/>
      <c r="AX60" s="363"/>
      <c r="AY60" s="369"/>
      <c r="AZ60" s="414"/>
      <c r="BA60" s="163" t="s">
        <v>8</v>
      </c>
      <c r="BB60" s="144"/>
      <c r="BC60" s="145"/>
      <c r="BD60" s="391"/>
      <c r="BF60" s="363"/>
      <c r="BG60" s="369"/>
      <c r="BH60" s="414"/>
      <c r="BI60" s="35" t="s">
        <v>8</v>
      </c>
      <c r="BJ60" s="28">
        <v>100</v>
      </c>
      <c r="BK60" s="29">
        <f t="shared" si="49"/>
        <v>500</v>
      </c>
      <c r="BL60" s="284"/>
      <c r="BN60" s="378"/>
      <c r="BO60" s="408"/>
      <c r="BP60" s="414"/>
      <c r="BQ60" s="35" t="s">
        <v>8</v>
      </c>
      <c r="BR60" s="157">
        <v>0.5</v>
      </c>
      <c r="BS60" s="158">
        <f t="shared" si="50"/>
        <v>62.5</v>
      </c>
      <c r="BT60" s="284"/>
      <c r="BV60" s="363"/>
      <c r="BW60" s="369"/>
      <c r="BX60" s="414"/>
      <c r="BY60" s="35" t="s">
        <v>8</v>
      </c>
      <c r="BZ60" s="28"/>
      <c r="CA60" s="29"/>
      <c r="CB60" s="284"/>
      <c r="CD60" s="363"/>
      <c r="CE60" s="369"/>
      <c r="CF60" s="414"/>
      <c r="CG60" s="35" t="s">
        <v>8</v>
      </c>
      <c r="CH60" s="28"/>
      <c r="CI60" s="29"/>
      <c r="CJ60" s="284"/>
      <c r="CL60" s="363"/>
      <c r="CM60" s="369"/>
      <c r="CN60" s="395"/>
      <c r="CO60" s="163" t="s">
        <v>8</v>
      </c>
      <c r="CP60" s="144"/>
      <c r="CQ60" s="145"/>
      <c r="CR60" s="391"/>
      <c r="CT60" s="378"/>
      <c r="CU60" s="408"/>
      <c r="CV60" s="414"/>
      <c r="CW60" s="35" t="s">
        <v>8</v>
      </c>
      <c r="CX60" s="157">
        <v>7.5</v>
      </c>
      <c r="CY60" s="158">
        <f>CX60*125</f>
        <v>937.5</v>
      </c>
      <c r="CZ60" s="284"/>
      <c r="DB60" s="363"/>
      <c r="DC60" s="369"/>
      <c r="DD60" s="414"/>
      <c r="DE60" s="35" t="s">
        <v>8</v>
      </c>
      <c r="DF60" s="28">
        <v>25</v>
      </c>
      <c r="DG60" s="29">
        <f t="shared" si="51"/>
        <v>125</v>
      </c>
      <c r="DH60" s="284"/>
      <c r="DJ60" s="363"/>
      <c r="DK60" s="369"/>
      <c r="DL60" s="414"/>
      <c r="DM60" s="35" t="s">
        <v>8</v>
      </c>
      <c r="DN60" s="28">
        <v>20</v>
      </c>
      <c r="DO60" s="29">
        <f t="shared" si="52"/>
        <v>100</v>
      </c>
      <c r="DP60" s="284"/>
      <c r="DR60" s="363"/>
      <c r="DS60" s="369"/>
      <c r="DT60" s="414"/>
      <c r="DU60" s="35" t="s">
        <v>8</v>
      </c>
      <c r="DV60" s="28">
        <v>6</v>
      </c>
      <c r="DW60" s="29">
        <f t="shared" si="53"/>
        <v>30</v>
      </c>
      <c r="DX60" s="284"/>
      <c r="EA60" s="363"/>
      <c r="EB60" s="369"/>
      <c r="EC60" s="414"/>
      <c r="ED60" s="35" t="s">
        <v>8</v>
      </c>
      <c r="EE60" s="28">
        <v>121</v>
      </c>
      <c r="EF60" s="29">
        <f t="shared" si="54"/>
        <v>605</v>
      </c>
      <c r="EG60" s="284"/>
      <c r="EI60" s="363"/>
      <c r="EJ60" s="369"/>
      <c r="EK60" s="414"/>
      <c r="EL60" s="35" t="s">
        <v>8</v>
      </c>
      <c r="EM60" s="157">
        <v>28</v>
      </c>
      <c r="EN60" s="29">
        <f t="shared" si="55"/>
        <v>140</v>
      </c>
      <c r="EO60" s="284"/>
      <c r="EQ60" s="363"/>
      <c r="ER60" s="369"/>
      <c r="ES60" s="414"/>
      <c r="ET60" s="35" t="s">
        <v>8</v>
      </c>
      <c r="EU60" s="157">
        <v>35</v>
      </c>
      <c r="EV60" s="29">
        <f t="shared" si="56"/>
        <v>175</v>
      </c>
      <c r="EW60" s="284"/>
      <c r="EY60" s="363"/>
      <c r="EZ60" s="369"/>
      <c r="FA60" s="414"/>
      <c r="FB60" s="35" t="s">
        <v>8</v>
      </c>
      <c r="FC60" s="157"/>
      <c r="FD60" s="29"/>
      <c r="FE60" s="284"/>
      <c r="FG60" s="363"/>
      <c r="FH60" s="369"/>
      <c r="FI60" s="395"/>
      <c r="FJ60" s="163" t="s">
        <v>8</v>
      </c>
      <c r="FK60" s="144"/>
      <c r="FL60" s="145"/>
      <c r="FM60" s="391"/>
      <c r="FO60" s="378"/>
      <c r="FP60" s="408"/>
      <c r="FQ60" s="395"/>
      <c r="FR60" s="163" t="s">
        <v>8</v>
      </c>
      <c r="FS60" s="144"/>
      <c r="FT60" s="145"/>
      <c r="FU60" s="391"/>
      <c r="FW60" s="363"/>
      <c r="FX60" s="369"/>
      <c r="FY60" s="395"/>
      <c r="FZ60" s="163" t="s">
        <v>8</v>
      </c>
      <c r="GA60" s="144"/>
      <c r="GB60" s="145"/>
      <c r="GC60" s="391"/>
      <c r="GE60" s="363"/>
      <c r="GF60" s="369"/>
      <c r="GG60" s="414"/>
      <c r="GH60" s="35" t="s">
        <v>8</v>
      </c>
      <c r="GI60" s="157">
        <v>4</v>
      </c>
      <c r="GJ60" s="29">
        <f>GI60*5</f>
        <v>20</v>
      </c>
      <c r="GK60" s="284"/>
      <c r="GM60" s="378"/>
      <c r="GN60" s="408"/>
      <c r="GO60" s="414"/>
      <c r="GP60" s="222" t="s">
        <v>8</v>
      </c>
      <c r="GQ60" s="225">
        <v>1</v>
      </c>
      <c r="GR60" s="29">
        <f t="shared" si="58"/>
        <v>125</v>
      </c>
      <c r="GS60" s="284"/>
      <c r="GU60" s="378"/>
      <c r="GV60" s="408"/>
      <c r="GW60" s="414"/>
      <c r="GX60" s="222" t="s">
        <v>8</v>
      </c>
      <c r="GY60" s="157"/>
      <c r="GZ60" s="29">
        <f t="shared" si="59"/>
        <v>0</v>
      </c>
      <c r="HA60" s="389"/>
      <c r="HC60" s="363"/>
      <c r="HD60" s="369"/>
      <c r="HE60" s="414"/>
      <c r="HF60" s="35" t="s">
        <v>8</v>
      </c>
      <c r="HG60" s="157">
        <v>2</v>
      </c>
      <c r="HH60" s="158">
        <f t="shared" si="60"/>
        <v>10</v>
      </c>
      <c r="HI60" s="389"/>
      <c r="HK60" s="378"/>
      <c r="HL60" s="408"/>
      <c r="HM60" s="414"/>
      <c r="HN60" s="222" t="s">
        <v>8</v>
      </c>
      <c r="HO60" s="157"/>
      <c r="HP60" s="29">
        <f t="shared" si="61"/>
        <v>0</v>
      </c>
      <c r="HQ60" s="389"/>
      <c r="HS60" s="378"/>
      <c r="HT60" s="408"/>
      <c r="HU60" s="414"/>
      <c r="HV60" s="222" t="s">
        <v>8</v>
      </c>
      <c r="HW60" s="157"/>
      <c r="HX60" s="29">
        <f>HW60*125</f>
        <v>0</v>
      </c>
      <c r="HY60" s="389"/>
      <c r="IA60" s="363"/>
      <c r="IB60" s="369"/>
      <c r="IC60" s="414"/>
      <c r="ID60" s="35" t="s">
        <v>8</v>
      </c>
      <c r="IE60" s="157"/>
      <c r="IF60" s="158">
        <f t="shared" si="63"/>
        <v>0</v>
      </c>
      <c r="IG60" s="389"/>
      <c r="II60" s="435"/>
      <c r="IJ60" s="436"/>
      <c r="IK60" s="395"/>
      <c r="IL60" s="163" t="s">
        <v>8</v>
      </c>
      <c r="IM60" s="144"/>
      <c r="IN60" s="145"/>
      <c r="IO60" s="391"/>
    </row>
  </sheetData>
  <mergeCells count="900">
    <mergeCell ref="II54:IJ60"/>
    <mergeCell ref="IK54:IK60"/>
    <mergeCell ref="IO54:IO60"/>
    <mergeCell ref="II41:IJ47"/>
    <mergeCell ref="IK41:IK47"/>
    <mergeCell ref="IO41:IO47"/>
    <mergeCell ref="II49:IJ50"/>
    <mergeCell ref="IK49:IL49"/>
    <mergeCell ref="IK50:IL50"/>
    <mergeCell ref="IC50:ID50"/>
    <mergeCell ref="IA27:IB33"/>
    <mergeCell ref="IC27:IC33"/>
    <mergeCell ref="IG27:IG33"/>
    <mergeCell ref="IA34:IB40"/>
    <mergeCell ref="IC34:IC40"/>
    <mergeCell ref="IG34:IG40"/>
    <mergeCell ref="IC12:ID12"/>
    <mergeCell ref="IA13:IB19"/>
    <mergeCell ref="II3:IO3"/>
    <mergeCell ref="II4:IJ5"/>
    <mergeCell ref="IK4:IM5"/>
    <mergeCell ref="II6:IJ7"/>
    <mergeCell ref="IK6:IK7"/>
    <mergeCell ref="II11:IO11"/>
    <mergeCell ref="II12:IJ12"/>
    <mergeCell ref="IA41:IB47"/>
    <mergeCell ref="IC41:IC47"/>
    <mergeCell ref="IG41:IG47"/>
    <mergeCell ref="II27:IJ33"/>
    <mergeCell ref="IK27:IK33"/>
    <mergeCell ref="IO27:IO33"/>
    <mergeCell ref="II34:IJ40"/>
    <mergeCell ref="IK34:IK40"/>
    <mergeCell ref="IO34:IO40"/>
    <mergeCell ref="IK12:IL12"/>
    <mergeCell ref="II13:IJ19"/>
    <mergeCell ref="IK13:IK19"/>
    <mergeCell ref="IO13:IO19"/>
    <mergeCell ref="II20:IJ26"/>
    <mergeCell ref="IK20:IK26"/>
    <mergeCell ref="IO20:IO26"/>
    <mergeCell ref="HS54:HT60"/>
    <mergeCell ref="HU54:HU60"/>
    <mergeCell ref="HY54:HY60"/>
    <mergeCell ref="IA3:IG3"/>
    <mergeCell ref="IA4:IB5"/>
    <mergeCell ref="IC4:IE5"/>
    <mergeCell ref="IA6:IB7"/>
    <mergeCell ref="IC6:IC7"/>
    <mergeCell ref="IA11:IG11"/>
    <mergeCell ref="IA12:IB12"/>
    <mergeCell ref="HS41:HT47"/>
    <mergeCell ref="HU41:HU47"/>
    <mergeCell ref="HY41:HY47"/>
    <mergeCell ref="HS49:HT50"/>
    <mergeCell ref="HU49:HV49"/>
    <mergeCell ref="HU50:HV50"/>
    <mergeCell ref="HS27:HT33"/>
    <mergeCell ref="HU27:HU33"/>
    <mergeCell ref="HY27:HY33"/>
    <mergeCell ref="IA54:IB60"/>
    <mergeCell ref="IC54:IC60"/>
    <mergeCell ref="IG54:IG60"/>
    <mergeCell ref="IA49:IB50"/>
    <mergeCell ref="IC49:ID49"/>
    <mergeCell ref="HY13:HY19"/>
    <mergeCell ref="HS20:HT26"/>
    <mergeCell ref="HU20:HU26"/>
    <mergeCell ref="HY20:HY26"/>
    <mergeCell ref="IC13:IC19"/>
    <mergeCell ref="IG13:IG19"/>
    <mergeCell ref="IA20:IB26"/>
    <mergeCell ref="IC20:IC26"/>
    <mergeCell ref="IG20:IG26"/>
    <mergeCell ref="HS3:HY3"/>
    <mergeCell ref="HS4:HT5"/>
    <mergeCell ref="HU4:HW5"/>
    <mergeCell ref="HS6:HT7"/>
    <mergeCell ref="HU6:HU7"/>
    <mergeCell ref="HS11:HY11"/>
    <mergeCell ref="HS12:HT12"/>
    <mergeCell ref="HK41:HL47"/>
    <mergeCell ref="HM41:HM47"/>
    <mergeCell ref="HQ41:HQ47"/>
    <mergeCell ref="HK27:HL33"/>
    <mergeCell ref="HM27:HM33"/>
    <mergeCell ref="HQ27:HQ33"/>
    <mergeCell ref="HK34:HL40"/>
    <mergeCell ref="HM34:HM40"/>
    <mergeCell ref="HQ34:HQ40"/>
    <mergeCell ref="HM12:HN12"/>
    <mergeCell ref="HK13:HL19"/>
    <mergeCell ref="HS34:HT40"/>
    <mergeCell ref="HU34:HU40"/>
    <mergeCell ref="HY34:HY40"/>
    <mergeCell ref="HU12:HV12"/>
    <mergeCell ref="HS13:HT19"/>
    <mergeCell ref="HU13:HU19"/>
    <mergeCell ref="HK3:HQ3"/>
    <mergeCell ref="HK4:HL5"/>
    <mergeCell ref="HM4:HO5"/>
    <mergeCell ref="HK6:HL7"/>
    <mergeCell ref="HM6:HM7"/>
    <mergeCell ref="HK11:HQ11"/>
    <mergeCell ref="HK12:HL12"/>
    <mergeCell ref="HC41:HD47"/>
    <mergeCell ref="HE41:HE47"/>
    <mergeCell ref="HI41:HI47"/>
    <mergeCell ref="HC27:HD33"/>
    <mergeCell ref="HE27:HE33"/>
    <mergeCell ref="HI27:HI33"/>
    <mergeCell ref="HC20:HD26"/>
    <mergeCell ref="HE20:HE26"/>
    <mergeCell ref="HI20:HI26"/>
    <mergeCell ref="HM13:HM19"/>
    <mergeCell ref="HQ13:HQ19"/>
    <mergeCell ref="HK20:HL26"/>
    <mergeCell ref="HM20:HM26"/>
    <mergeCell ref="HQ20:HQ26"/>
    <mergeCell ref="HC3:HI3"/>
    <mergeCell ref="HC4:HD5"/>
    <mergeCell ref="HE4:HG5"/>
    <mergeCell ref="HC54:HD60"/>
    <mergeCell ref="HE54:HE60"/>
    <mergeCell ref="HI54:HI60"/>
    <mergeCell ref="HC49:HD50"/>
    <mergeCell ref="HE49:HF49"/>
    <mergeCell ref="HE50:HF50"/>
    <mergeCell ref="HK54:HL60"/>
    <mergeCell ref="HM54:HM60"/>
    <mergeCell ref="HQ54:HQ60"/>
    <mergeCell ref="HK49:HL50"/>
    <mergeCell ref="HM49:HN49"/>
    <mergeCell ref="HM50:HN50"/>
    <mergeCell ref="HC6:HD7"/>
    <mergeCell ref="HE6:HE7"/>
    <mergeCell ref="HC11:HI11"/>
    <mergeCell ref="GU49:GV50"/>
    <mergeCell ref="GW49:GX49"/>
    <mergeCell ref="GW50:GX50"/>
    <mergeCell ref="HA13:HA19"/>
    <mergeCell ref="GU20:GV26"/>
    <mergeCell ref="GW20:GW26"/>
    <mergeCell ref="HA20:HA26"/>
    <mergeCell ref="GU27:GV33"/>
    <mergeCell ref="GW27:GW33"/>
    <mergeCell ref="HA27:HA33"/>
    <mergeCell ref="HC34:HD40"/>
    <mergeCell ref="HE34:HE40"/>
    <mergeCell ref="HI34:HI40"/>
    <mergeCell ref="HC12:HD12"/>
    <mergeCell ref="HE12:HF12"/>
    <mergeCell ref="HC13:HD19"/>
    <mergeCell ref="HE13:HE19"/>
    <mergeCell ref="HI13:HI19"/>
    <mergeCell ref="GU54:GV60"/>
    <mergeCell ref="GW54:GW60"/>
    <mergeCell ref="HA54:HA60"/>
    <mergeCell ref="GU34:GV40"/>
    <mergeCell ref="GW34:GW40"/>
    <mergeCell ref="HA34:HA40"/>
    <mergeCell ref="GU41:GV47"/>
    <mergeCell ref="GW41:GW47"/>
    <mergeCell ref="HA41:HA47"/>
    <mergeCell ref="GK34:GK40"/>
    <mergeCell ref="GM34:GN40"/>
    <mergeCell ref="GO34:GO40"/>
    <mergeCell ref="GS34:GS40"/>
    <mergeCell ref="GU3:HA3"/>
    <mergeCell ref="GU6:GV7"/>
    <mergeCell ref="GW6:GW7"/>
    <mergeCell ref="GU11:HA11"/>
    <mergeCell ref="GU13:GV19"/>
    <mergeCell ref="GW13:GW19"/>
    <mergeCell ref="GM27:GN33"/>
    <mergeCell ref="GO27:GO33"/>
    <mergeCell ref="GS27:GS33"/>
    <mergeCell ref="GU12:GV12"/>
    <mergeCell ref="GW12:GX12"/>
    <mergeCell ref="GM3:GS3"/>
    <mergeCell ref="FW34:FX40"/>
    <mergeCell ref="FY34:FY40"/>
    <mergeCell ref="GC34:GC40"/>
    <mergeCell ref="GE34:GF40"/>
    <mergeCell ref="GG34:GG40"/>
    <mergeCell ref="FM34:FM40"/>
    <mergeCell ref="FO34:FP40"/>
    <mergeCell ref="FQ34:FQ40"/>
    <mergeCell ref="FU34:FU40"/>
    <mergeCell ref="EW34:EW40"/>
    <mergeCell ref="EY34:EZ40"/>
    <mergeCell ref="FA34:FA40"/>
    <mergeCell ref="FE34:FE40"/>
    <mergeCell ref="FG34:FH40"/>
    <mergeCell ref="FI34:FI40"/>
    <mergeCell ref="EG34:EG40"/>
    <mergeCell ref="EI34:EJ40"/>
    <mergeCell ref="EK34:EK40"/>
    <mergeCell ref="EO34:EO40"/>
    <mergeCell ref="EQ34:ER40"/>
    <mergeCell ref="ES34:ES40"/>
    <mergeCell ref="DX34:DX40"/>
    <mergeCell ref="EA34:EB40"/>
    <mergeCell ref="EC34:EC40"/>
    <mergeCell ref="DH34:DH40"/>
    <mergeCell ref="DJ34:DK40"/>
    <mergeCell ref="DL34:DL40"/>
    <mergeCell ref="DP34:DP40"/>
    <mergeCell ref="DR34:DS40"/>
    <mergeCell ref="DT34:DT40"/>
    <mergeCell ref="CR34:CR40"/>
    <mergeCell ref="CT34:CU40"/>
    <mergeCell ref="CV34:CV40"/>
    <mergeCell ref="CZ34:CZ40"/>
    <mergeCell ref="DB34:DC40"/>
    <mergeCell ref="DD34:DD40"/>
    <mergeCell ref="CB34:CB40"/>
    <mergeCell ref="CD34:CE40"/>
    <mergeCell ref="CF34:CF40"/>
    <mergeCell ref="CJ34:CJ40"/>
    <mergeCell ref="CL34:CM40"/>
    <mergeCell ref="CN34:CN40"/>
    <mergeCell ref="BL34:BL40"/>
    <mergeCell ref="BN34:BO40"/>
    <mergeCell ref="BP34:BP40"/>
    <mergeCell ref="BT34:BT40"/>
    <mergeCell ref="BV34:BW40"/>
    <mergeCell ref="BX34:BX40"/>
    <mergeCell ref="AV34:AV40"/>
    <mergeCell ref="AX34:AY40"/>
    <mergeCell ref="AZ34:AZ40"/>
    <mergeCell ref="BD34:BD40"/>
    <mergeCell ref="BF34:BG40"/>
    <mergeCell ref="BH34:BH40"/>
    <mergeCell ref="AF34:AF40"/>
    <mergeCell ref="AH34:AI40"/>
    <mergeCell ref="AJ34:AJ40"/>
    <mergeCell ref="AN34:AN40"/>
    <mergeCell ref="AP34:AQ40"/>
    <mergeCell ref="AR34:AR40"/>
    <mergeCell ref="P34:P40"/>
    <mergeCell ref="R34:S40"/>
    <mergeCell ref="T34:T40"/>
    <mergeCell ref="X34:X40"/>
    <mergeCell ref="Z34:AA40"/>
    <mergeCell ref="AB34:AB40"/>
    <mergeCell ref="B52:C52"/>
    <mergeCell ref="B34:C40"/>
    <mergeCell ref="D34:D40"/>
    <mergeCell ref="H34:H40"/>
    <mergeCell ref="J34:K40"/>
    <mergeCell ref="L34:L40"/>
    <mergeCell ref="GE54:GF60"/>
    <mergeCell ref="GG54:GG60"/>
    <mergeCell ref="GK54:GK60"/>
    <mergeCell ref="EQ54:ER60"/>
    <mergeCell ref="ES54:ES60"/>
    <mergeCell ref="EW54:EW60"/>
    <mergeCell ref="EY54:EZ60"/>
    <mergeCell ref="FA54:FA60"/>
    <mergeCell ref="FE54:FE60"/>
    <mergeCell ref="EA54:EB60"/>
    <mergeCell ref="EC54:EC60"/>
    <mergeCell ref="EG54:EG60"/>
    <mergeCell ref="EI54:EJ60"/>
    <mergeCell ref="EK54:EK60"/>
    <mergeCell ref="EO54:EO60"/>
    <mergeCell ref="DR54:DS60"/>
    <mergeCell ref="DT54:DT60"/>
    <mergeCell ref="DX54:DX60"/>
    <mergeCell ref="GM54:GN60"/>
    <mergeCell ref="GO54:GO60"/>
    <mergeCell ref="GS54:GS60"/>
    <mergeCell ref="FW54:FX60"/>
    <mergeCell ref="FY54:FY60"/>
    <mergeCell ref="GC54:GC60"/>
    <mergeCell ref="FG54:FH60"/>
    <mergeCell ref="FI54:FI60"/>
    <mergeCell ref="FM54:FM60"/>
    <mergeCell ref="FO54:FP60"/>
    <mergeCell ref="FQ54:FQ60"/>
    <mergeCell ref="FU54:FU60"/>
    <mergeCell ref="DB54:DC60"/>
    <mergeCell ref="DD54:DD60"/>
    <mergeCell ref="DH54:DH60"/>
    <mergeCell ref="DJ54:DK60"/>
    <mergeCell ref="DL54:DL60"/>
    <mergeCell ref="DP54:DP60"/>
    <mergeCell ref="CL54:CM60"/>
    <mergeCell ref="CN54:CN60"/>
    <mergeCell ref="CR54:CR60"/>
    <mergeCell ref="CT54:CU60"/>
    <mergeCell ref="CV54:CV60"/>
    <mergeCell ref="CZ54:CZ60"/>
    <mergeCell ref="BV54:BW60"/>
    <mergeCell ref="BX54:BX60"/>
    <mergeCell ref="CB54:CB60"/>
    <mergeCell ref="CD54:CE60"/>
    <mergeCell ref="CF54:CF60"/>
    <mergeCell ref="CJ54:CJ60"/>
    <mergeCell ref="BF54:BG60"/>
    <mergeCell ref="BH54:BH60"/>
    <mergeCell ref="BL54:BL60"/>
    <mergeCell ref="BN54:BO60"/>
    <mergeCell ref="BP54:BP60"/>
    <mergeCell ref="BT54:BT60"/>
    <mergeCell ref="AP54:AQ60"/>
    <mergeCell ref="AR54:AR60"/>
    <mergeCell ref="AV54:AV60"/>
    <mergeCell ref="AX54:AY60"/>
    <mergeCell ref="AZ54:AZ60"/>
    <mergeCell ref="BD54:BD60"/>
    <mergeCell ref="Z54:AA60"/>
    <mergeCell ref="AB54:AB60"/>
    <mergeCell ref="AF54:AF60"/>
    <mergeCell ref="AH54:AI60"/>
    <mergeCell ref="AJ54:AJ60"/>
    <mergeCell ref="AN54:AN60"/>
    <mergeCell ref="B54:C60"/>
    <mergeCell ref="D54:D60"/>
    <mergeCell ref="H54:H60"/>
    <mergeCell ref="J54:K60"/>
    <mergeCell ref="L54:L60"/>
    <mergeCell ref="P54:P60"/>
    <mergeCell ref="R54:S60"/>
    <mergeCell ref="T54:T60"/>
    <mergeCell ref="X54:X60"/>
    <mergeCell ref="D50:E50"/>
    <mergeCell ref="L50:M50"/>
    <mergeCell ref="T50:U50"/>
    <mergeCell ref="AB50:AC50"/>
    <mergeCell ref="AJ50:AK50"/>
    <mergeCell ref="AR50:AS50"/>
    <mergeCell ref="AZ50:BA50"/>
    <mergeCell ref="BH50:BI50"/>
    <mergeCell ref="FW49:FX50"/>
    <mergeCell ref="EI49:EJ50"/>
    <mergeCell ref="EK49:EL49"/>
    <mergeCell ref="EQ49:ER50"/>
    <mergeCell ref="ES49:ET49"/>
    <mergeCell ref="EY49:EZ50"/>
    <mergeCell ref="FA49:FB49"/>
    <mergeCell ref="EK50:EL50"/>
    <mergeCell ref="ES50:ET50"/>
    <mergeCell ref="FA50:FB50"/>
    <mergeCell ref="DR49:DS50"/>
    <mergeCell ref="DT49:DU49"/>
    <mergeCell ref="EA49:EB50"/>
    <mergeCell ref="EC49:ED49"/>
    <mergeCell ref="DT50:DU50"/>
    <mergeCell ref="EC50:ED50"/>
    <mergeCell ref="FY49:FZ49"/>
    <mergeCell ref="GE49:GF50"/>
    <mergeCell ref="GG49:GH49"/>
    <mergeCell ref="GM49:GN50"/>
    <mergeCell ref="GO49:GP49"/>
    <mergeCell ref="FY50:FZ50"/>
    <mergeCell ref="GG50:GH50"/>
    <mergeCell ref="GO50:GP50"/>
    <mergeCell ref="FG49:FH50"/>
    <mergeCell ref="FI49:FJ49"/>
    <mergeCell ref="FO49:FP50"/>
    <mergeCell ref="FQ49:FR49"/>
    <mergeCell ref="FI50:FJ50"/>
    <mergeCell ref="FQ50:FR50"/>
    <mergeCell ref="CT49:CU50"/>
    <mergeCell ref="CV49:CW49"/>
    <mergeCell ref="DB49:DC50"/>
    <mergeCell ref="DD49:DE49"/>
    <mergeCell ref="DJ49:DK50"/>
    <mergeCell ref="DL49:DM49"/>
    <mergeCell ref="CV50:CW50"/>
    <mergeCell ref="DD50:DE50"/>
    <mergeCell ref="DL50:DM50"/>
    <mergeCell ref="BV49:BW50"/>
    <mergeCell ref="BX49:BY49"/>
    <mergeCell ref="CD49:CE50"/>
    <mergeCell ref="CF49:CG49"/>
    <mergeCell ref="CL49:CM50"/>
    <mergeCell ref="CN49:CO49"/>
    <mergeCell ref="BX50:BY50"/>
    <mergeCell ref="CF50:CG50"/>
    <mergeCell ref="CN50:CO50"/>
    <mergeCell ref="AX49:AY50"/>
    <mergeCell ref="AZ49:BA49"/>
    <mergeCell ref="BF49:BG50"/>
    <mergeCell ref="BH49:BI49"/>
    <mergeCell ref="BN49:BO50"/>
    <mergeCell ref="BP49:BQ49"/>
    <mergeCell ref="BP50:BQ50"/>
    <mergeCell ref="Z49:AA50"/>
    <mergeCell ref="AB49:AC49"/>
    <mergeCell ref="AH49:AI50"/>
    <mergeCell ref="AJ49:AK49"/>
    <mergeCell ref="AP49:AQ50"/>
    <mergeCell ref="AR49:AS49"/>
    <mergeCell ref="B49:C50"/>
    <mergeCell ref="D49:E49"/>
    <mergeCell ref="J49:K50"/>
    <mergeCell ref="L49:M49"/>
    <mergeCell ref="R49:S50"/>
    <mergeCell ref="T49:U49"/>
    <mergeCell ref="GM41:GN47"/>
    <mergeCell ref="GO41:GO47"/>
    <mergeCell ref="GS41:GS47"/>
    <mergeCell ref="FW41:FX47"/>
    <mergeCell ref="FY41:FY47"/>
    <mergeCell ref="GC41:GC47"/>
    <mergeCell ref="GE41:GF47"/>
    <mergeCell ref="GG41:GG47"/>
    <mergeCell ref="GK41:GK47"/>
    <mergeCell ref="FO41:FP47"/>
    <mergeCell ref="FQ41:FQ47"/>
    <mergeCell ref="FU41:FU47"/>
    <mergeCell ref="EY41:EZ47"/>
    <mergeCell ref="FA41:FA47"/>
    <mergeCell ref="FE41:FE47"/>
    <mergeCell ref="FG41:FH47"/>
    <mergeCell ref="FI41:FI47"/>
    <mergeCell ref="FM41:FM47"/>
    <mergeCell ref="EI41:EJ47"/>
    <mergeCell ref="EK41:EK47"/>
    <mergeCell ref="EO41:EO47"/>
    <mergeCell ref="EQ41:ER47"/>
    <mergeCell ref="ES41:ES47"/>
    <mergeCell ref="EW41:EW47"/>
    <mergeCell ref="EA41:EB47"/>
    <mergeCell ref="EC41:EC47"/>
    <mergeCell ref="EG41:EG47"/>
    <mergeCell ref="DJ41:DK47"/>
    <mergeCell ref="DL41:DL47"/>
    <mergeCell ref="DP41:DP47"/>
    <mergeCell ref="DR41:DS47"/>
    <mergeCell ref="DT41:DT47"/>
    <mergeCell ref="DX41:DX47"/>
    <mergeCell ref="CT41:CU47"/>
    <mergeCell ref="CV41:CV47"/>
    <mergeCell ref="CZ41:CZ47"/>
    <mergeCell ref="DB41:DC47"/>
    <mergeCell ref="DD41:DD47"/>
    <mergeCell ref="DH41:DH47"/>
    <mergeCell ref="CD41:CE47"/>
    <mergeCell ref="CF41:CF47"/>
    <mergeCell ref="CJ41:CJ47"/>
    <mergeCell ref="CL41:CM47"/>
    <mergeCell ref="CN41:CN47"/>
    <mergeCell ref="CR41:CR47"/>
    <mergeCell ref="BN41:BO47"/>
    <mergeCell ref="BP41:BP47"/>
    <mergeCell ref="BT41:BT47"/>
    <mergeCell ref="BV41:BW47"/>
    <mergeCell ref="BX41:BX47"/>
    <mergeCell ref="CB41:CB47"/>
    <mergeCell ref="AX41:AY47"/>
    <mergeCell ref="AZ41:AZ47"/>
    <mergeCell ref="BD41:BD47"/>
    <mergeCell ref="BF41:BG47"/>
    <mergeCell ref="BH41:BH47"/>
    <mergeCell ref="BL41:BL47"/>
    <mergeCell ref="AH41:AI47"/>
    <mergeCell ref="AJ41:AJ47"/>
    <mergeCell ref="AN41:AN47"/>
    <mergeCell ref="AP41:AQ47"/>
    <mergeCell ref="AR41:AR47"/>
    <mergeCell ref="AV41:AV47"/>
    <mergeCell ref="R41:S47"/>
    <mergeCell ref="T41:T47"/>
    <mergeCell ref="X41:X47"/>
    <mergeCell ref="Z41:AA47"/>
    <mergeCell ref="AB41:AB47"/>
    <mergeCell ref="AF41:AF47"/>
    <mergeCell ref="B41:C47"/>
    <mergeCell ref="D41:D47"/>
    <mergeCell ref="H41:H47"/>
    <mergeCell ref="J41:K47"/>
    <mergeCell ref="L41:L47"/>
    <mergeCell ref="P41:P47"/>
    <mergeCell ref="FW27:FX33"/>
    <mergeCell ref="FY27:FY33"/>
    <mergeCell ref="GC27:GC33"/>
    <mergeCell ref="GE27:GF33"/>
    <mergeCell ref="GG27:GG33"/>
    <mergeCell ref="GK27:GK33"/>
    <mergeCell ref="FO27:FP33"/>
    <mergeCell ref="FQ27:FQ33"/>
    <mergeCell ref="FU27:FU33"/>
    <mergeCell ref="EY27:EZ33"/>
    <mergeCell ref="FA27:FA33"/>
    <mergeCell ref="FE27:FE33"/>
    <mergeCell ref="FG27:FH33"/>
    <mergeCell ref="FI27:FI33"/>
    <mergeCell ref="FM27:FM33"/>
    <mergeCell ref="EI27:EJ33"/>
    <mergeCell ref="EK27:EK33"/>
    <mergeCell ref="EO27:EO33"/>
    <mergeCell ref="EQ27:ER33"/>
    <mergeCell ref="ES27:ES33"/>
    <mergeCell ref="EW27:EW33"/>
    <mergeCell ref="EA27:EB33"/>
    <mergeCell ref="EC27:EC33"/>
    <mergeCell ref="EG27:EG33"/>
    <mergeCell ref="DJ27:DK33"/>
    <mergeCell ref="DL27:DL33"/>
    <mergeCell ref="DP27:DP33"/>
    <mergeCell ref="DR27:DS33"/>
    <mergeCell ref="DT27:DT33"/>
    <mergeCell ref="DX27:DX33"/>
    <mergeCell ref="CT27:CU33"/>
    <mergeCell ref="CV27:CV33"/>
    <mergeCell ref="CZ27:CZ33"/>
    <mergeCell ref="DB27:DC33"/>
    <mergeCell ref="DD27:DD33"/>
    <mergeCell ref="DH27:DH33"/>
    <mergeCell ref="CD27:CE33"/>
    <mergeCell ref="CF27:CF33"/>
    <mergeCell ref="CJ27:CJ33"/>
    <mergeCell ref="CL27:CM33"/>
    <mergeCell ref="CN27:CN33"/>
    <mergeCell ref="CR27:CR33"/>
    <mergeCell ref="BN27:BO33"/>
    <mergeCell ref="BP27:BP33"/>
    <mergeCell ref="BT27:BT33"/>
    <mergeCell ref="BV27:BW33"/>
    <mergeCell ref="BX27:BX33"/>
    <mergeCell ref="CB27:CB33"/>
    <mergeCell ref="AX27:AY33"/>
    <mergeCell ref="AZ27:AZ33"/>
    <mergeCell ref="BD27:BD33"/>
    <mergeCell ref="BF27:BG33"/>
    <mergeCell ref="BH27:BH33"/>
    <mergeCell ref="BL27:BL33"/>
    <mergeCell ref="AH27:AI33"/>
    <mergeCell ref="AJ27:AJ33"/>
    <mergeCell ref="AN27:AN33"/>
    <mergeCell ref="AP27:AQ33"/>
    <mergeCell ref="AR27:AR33"/>
    <mergeCell ref="AV27:AV33"/>
    <mergeCell ref="R27:S33"/>
    <mergeCell ref="T27:T33"/>
    <mergeCell ref="X27:X33"/>
    <mergeCell ref="Z27:AA33"/>
    <mergeCell ref="AB27:AB33"/>
    <mergeCell ref="AF27:AF33"/>
    <mergeCell ref="B27:C33"/>
    <mergeCell ref="D27:D33"/>
    <mergeCell ref="H27:H33"/>
    <mergeCell ref="J27:K33"/>
    <mergeCell ref="L27:L33"/>
    <mergeCell ref="P27:P33"/>
    <mergeCell ref="GM20:GN26"/>
    <mergeCell ref="GO20:GO26"/>
    <mergeCell ref="GS20:GS26"/>
    <mergeCell ref="FW20:FX26"/>
    <mergeCell ref="FY20:FY26"/>
    <mergeCell ref="GC20:GC26"/>
    <mergeCell ref="GE20:GF26"/>
    <mergeCell ref="GG20:GG26"/>
    <mergeCell ref="GK20:GK26"/>
    <mergeCell ref="FO20:FP26"/>
    <mergeCell ref="FQ20:FQ26"/>
    <mergeCell ref="FU20:FU26"/>
    <mergeCell ref="EY20:EZ26"/>
    <mergeCell ref="FA20:FA26"/>
    <mergeCell ref="FE20:FE26"/>
    <mergeCell ref="FG20:FH26"/>
    <mergeCell ref="FI20:FI26"/>
    <mergeCell ref="FM20:FM26"/>
    <mergeCell ref="EI20:EJ26"/>
    <mergeCell ref="EK20:EK26"/>
    <mergeCell ref="EO20:EO26"/>
    <mergeCell ref="EQ20:ER26"/>
    <mergeCell ref="ES20:ES26"/>
    <mergeCell ref="EW20:EW26"/>
    <mergeCell ref="EA20:EB26"/>
    <mergeCell ref="EC20:EC26"/>
    <mergeCell ref="EG20:EG26"/>
    <mergeCell ref="DJ20:DK26"/>
    <mergeCell ref="DL20:DL26"/>
    <mergeCell ref="DP20:DP26"/>
    <mergeCell ref="DR20:DS26"/>
    <mergeCell ref="DT20:DT26"/>
    <mergeCell ref="DX20:DX26"/>
    <mergeCell ref="CT20:CU26"/>
    <mergeCell ref="CV20:CV26"/>
    <mergeCell ref="CZ20:CZ26"/>
    <mergeCell ref="DB20:DC26"/>
    <mergeCell ref="DD20:DD26"/>
    <mergeCell ref="DH20:DH26"/>
    <mergeCell ref="CD20:CE26"/>
    <mergeCell ref="CF20:CF26"/>
    <mergeCell ref="CJ20:CJ26"/>
    <mergeCell ref="CL20:CM26"/>
    <mergeCell ref="CN20:CN26"/>
    <mergeCell ref="CR20:CR26"/>
    <mergeCell ref="BN20:BO26"/>
    <mergeCell ref="BP20:BP26"/>
    <mergeCell ref="BT20:BT26"/>
    <mergeCell ref="BV20:BW26"/>
    <mergeCell ref="BX20:BX26"/>
    <mergeCell ref="CB20:CB26"/>
    <mergeCell ref="AX20:AY26"/>
    <mergeCell ref="AZ20:AZ26"/>
    <mergeCell ref="BD20:BD26"/>
    <mergeCell ref="BF20:BG26"/>
    <mergeCell ref="BH20:BH26"/>
    <mergeCell ref="BL20:BL26"/>
    <mergeCell ref="AH20:AI26"/>
    <mergeCell ref="AJ20:AJ26"/>
    <mergeCell ref="AN20:AN26"/>
    <mergeCell ref="AP20:AQ26"/>
    <mergeCell ref="AR20:AR26"/>
    <mergeCell ref="AV20:AV26"/>
    <mergeCell ref="R20:S26"/>
    <mergeCell ref="T20:T26"/>
    <mergeCell ref="X20:X26"/>
    <mergeCell ref="Z20:AA26"/>
    <mergeCell ref="AB20:AB26"/>
    <mergeCell ref="AF20:AF26"/>
    <mergeCell ref="GS13:GS19"/>
    <mergeCell ref="B20:C26"/>
    <mergeCell ref="D20:D26"/>
    <mergeCell ref="H20:H26"/>
    <mergeCell ref="J20:K26"/>
    <mergeCell ref="L20:L26"/>
    <mergeCell ref="P20:P26"/>
    <mergeCell ref="GC13:GC19"/>
    <mergeCell ref="GE13:GF19"/>
    <mergeCell ref="GG13:GG19"/>
    <mergeCell ref="GK13:GK19"/>
    <mergeCell ref="GM13:GN19"/>
    <mergeCell ref="GO13:GO19"/>
    <mergeCell ref="FU13:FU19"/>
    <mergeCell ref="FW13:FX19"/>
    <mergeCell ref="FY13:FY19"/>
    <mergeCell ref="FE13:FE19"/>
    <mergeCell ref="FG13:FH19"/>
    <mergeCell ref="FI13:FI19"/>
    <mergeCell ref="FM13:FM19"/>
    <mergeCell ref="FO13:FP19"/>
    <mergeCell ref="FQ13:FQ19"/>
    <mergeCell ref="EO13:EO19"/>
    <mergeCell ref="EQ13:ER19"/>
    <mergeCell ref="ES13:ES19"/>
    <mergeCell ref="EW13:EW19"/>
    <mergeCell ref="EY13:EZ19"/>
    <mergeCell ref="FA13:FA19"/>
    <mergeCell ref="EA13:EB19"/>
    <mergeCell ref="EC13:EC19"/>
    <mergeCell ref="EG13:EG19"/>
    <mergeCell ref="EI13:EJ19"/>
    <mergeCell ref="EK13:EK19"/>
    <mergeCell ref="DP13:DP19"/>
    <mergeCell ref="DR13:DS19"/>
    <mergeCell ref="DT13:DT19"/>
    <mergeCell ref="DX13:DX19"/>
    <mergeCell ref="CZ13:CZ19"/>
    <mergeCell ref="DB13:DC19"/>
    <mergeCell ref="DD13:DD19"/>
    <mergeCell ref="DH13:DH19"/>
    <mergeCell ref="DJ13:DK19"/>
    <mergeCell ref="DL13:DL19"/>
    <mergeCell ref="CJ13:CJ19"/>
    <mergeCell ref="CL13:CM19"/>
    <mergeCell ref="CN13:CN19"/>
    <mergeCell ref="CR13:CR19"/>
    <mergeCell ref="CT13:CU19"/>
    <mergeCell ref="CV13:CV19"/>
    <mergeCell ref="BT13:BT19"/>
    <mergeCell ref="BV13:BW19"/>
    <mergeCell ref="BX13:BX19"/>
    <mergeCell ref="CB13:CB19"/>
    <mergeCell ref="CD13:CE19"/>
    <mergeCell ref="CF13:CF19"/>
    <mergeCell ref="BD13:BD19"/>
    <mergeCell ref="BF13:BG19"/>
    <mergeCell ref="BH13:BH19"/>
    <mergeCell ref="BL13:BL19"/>
    <mergeCell ref="BN13:BO19"/>
    <mergeCell ref="BP13:BP19"/>
    <mergeCell ref="AN13:AN19"/>
    <mergeCell ref="AP13:AQ19"/>
    <mergeCell ref="AR13:AR19"/>
    <mergeCell ref="AV13:AV19"/>
    <mergeCell ref="AX13:AY19"/>
    <mergeCell ref="AZ13:AZ19"/>
    <mergeCell ref="X13:X19"/>
    <mergeCell ref="Z13:AA19"/>
    <mergeCell ref="AB13:AB19"/>
    <mergeCell ref="AF13:AF19"/>
    <mergeCell ref="AH13:AI19"/>
    <mergeCell ref="AJ13:AJ19"/>
    <mergeCell ref="B13:C19"/>
    <mergeCell ref="D13:D19"/>
    <mergeCell ref="H13:H19"/>
    <mergeCell ref="J13:K19"/>
    <mergeCell ref="L13:L19"/>
    <mergeCell ref="P13:P19"/>
    <mergeCell ref="R13:S19"/>
    <mergeCell ref="T13:T19"/>
    <mergeCell ref="FW12:FX12"/>
    <mergeCell ref="EI12:EJ12"/>
    <mergeCell ref="EK12:EL12"/>
    <mergeCell ref="EQ12:ER12"/>
    <mergeCell ref="ES12:ET12"/>
    <mergeCell ref="EY12:EZ12"/>
    <mergeCell ref="FA12:FB12"/>
    <mergeCell ref="DR12:DS12"/>
    <mergeCell ref="DT12:DU12"/>
    <mergeCell ref="EA12:EB12"/>
    <mergeCell ref="EC12:ED12"/>
    <mergeCell ref="CT12:CU12"/>
    <mergeCell ref="CV12:CW12"/>
    <mergeCell ref="DB12:DC12"/>
    <mergeCell ref="DD12:DE12"/>
    <mergeCell ref="DJ12:DK12"/>
    <mergeCell ref="BN12:BO12"/>
    <mergeCell ref="BP12:BQ12"/>
    <mergeCell ref="FY12:FZ12"/>
    <mergeCell ref="GE12:GF12"/>
    <mergeCell ref="GG12:GH12"/>
    <mergeCell ref="GM12:GN12"/>
    <mergeCell ref="GO12:GP12"/>
    <mergeCell ref="FG12:FH12"/>
    <mergeCell ref="FI12:FJ12"/>
    <mergeCell ref="FO12:FP12"/>
    <mergeCell ref="FQ12:FR12"/>
    <mergeCell ref="Z12:AA12"/>
    <mergeCell ref="AB12:AC12"/>
    <mergeCell ref="AH12:AI12"/>
    <mergeCell ref="AJ12:AK12"/>
    <mergeCell ref="AP12:AQ12"/>
    <mergeCell ref="AR12:AS12"/>
    <mergeCell ref="FW11:GC11"/>
    <mergeCell ref="GE11:GK11"/>
    <mergeCell ref="GM11:GS11"/>
    <mergeCell ref="FG11:FM11"/>
    <mergeCell ref="FO11:FU11"/>
    <mergeCell ref="AH11:AN11"/>
    <mergeCell ref="AP11:AV11"/>
    <mergeCell ref="DL12:DM12"/>
    <mergeCell ref="BV12:BW12"/>
    <mergeCell ref="BX12:BY12"/>
    <mergeCell ref="CD12:CE12"/>
    <mergeCell ref="CF12:CG12"/>
    <mergeCell ref="CL12:CM12"/>
    <mergeCell ref="CN12:CO12"/>
    <mergeCell ref="AX12:AY12"/>
    <mergeCell ref="AZ12:BA12"/>
    <mergeCell ref="BF12:BG12"/>
    <mergeCell ref="BH12:BI12"/>
    <mergeCell ref="B12:C12"/>
    <mergeCell ref="D12:E12"/>
    <mergeCell ref="J12:K12"/>
    <mergeCell ref="L12:M12"/>
    <mergeCell ref="R12:S12"/>
    <mergeCell ref="T12:U12"/>
    <mergeCell ref="EI11:EO11"/>
    <mergeCell ref="EQ11:EW11"/>
    <mergeCell ref="EY11:FE11"/>
    <mergeCell ref="CT11:CZ11"/>
    <mergeCell ref="DB11:DH11"/>
    <mergeCell ref="DJ11:DP11"/>
    <mergeCell ref="DR11:DX11"/>
    <mergeCell ref="EA11:EG11"/>
    <mergeCell ref="AX11:BD11"/>
    <mergeCell ref="BF11:BL11"/>
    <mergeCell ref="BN11:BT11"/>
    <mergeCell ref="BV11:CB11"/>
    <mergeCell ref="CD11:CJ11"/>
    <mergeCell ref="CL11:CR11"/>
    <mergeCell ref="B11:H11"/>
    <mergeCell ref="J11:P11"/>
    <mergeCell ref="R11:X11"/>
    <mergeCell ref="Z11:AF11"/>
    <mergeCell ref="GE6:GF7"/>
    <mergeCell ref="GG6:GG7"/>
    <mergeCell ref="GM6:GN7"/>
    <mergeCell ref="GO6:GO7"/>
    <mergeCell ref="FO6:FP7"/>
    <mergeCell ref="FQ6:FQ7"/>
    <mergeCell ref="FW6:FX7"/>
    <mergeCell ref="FY6:FY7"/>
    <mergeCell ref="EQ6:ER7"/>
    <mergeCell ref="ES6:ES7"/>
    <mergeCell ref="EY6:EZ7"/>
    <mergeCell ref="FA6:FA7"/>
    <mergeCell ref="FG6:FH7"/>
    <mergeCell ref="FI6:FI7"/>
    <mergeCell ref="EA6:EB7"/>
    <mergeCell ref="EC6:EC7"/>
    <mergeCell ref="EI6:EJ7"/>
    <mergeCell ref="EK6:EK7"/>
    <mergeCell ref="DB6:DC7"/>
    <mergeCell ref="DD6:DD7"/>
    <mergeCell ref="DJ6:DK7"/>
    <mergeCell ref="DL6:DL7"/>
    <mergeCell ref="DR6:DS7"/>
    <mergeCell ref="DT6:DT7"/>
    <mergeCell ref="CD6:CE7"/>
    <mergeCell ref="CF6:CF7"/>
    <mergeCell ref="CL6:CM7"/>
    <mergeCell ref="CN6:CN7"/>
    <mergeCell ref="CT6:CU7"/>
    <mergeCell ref="CV6:CV7"/>
    <mergeCell ref="BF6:BG7"/>
    <mergeCell ref="BH6:BH7"/>
    <mergeCell ref="BN6:BO7"/>
    <mergeCell ref="BP6:BP7"/>
    <mergeCell ref="BV6:BW7"/>
    <mergeCell ref="BX6:BX7"/>
    <mergeCell ref="AH6:AI7"/>
    <mergeCell ref="AJ6:AJ7"/>
    <mergeCell ref="AP6:AQ7"/>
    <mergeCell ref="AR6:AR7"/>
    <mergeCell ref="AX6:AY7"/>
    <mergeCell ref="AZ6:AZ7"/>
    <mergeCell ref="GU4:GV5"/>
    <mergeCell ref="GW4:GY5"/>
    <mergeCell ref="B6:C7"/>
    <mergeCell ref="D6:D7"/>
    <mergeCell ref="J6:K7"/>
    <mergeCell ref="L6:L7"/>
    <mergeCell ref="R6:S7"/>
    <mergeCell ref="T6:T7"/>
    <mergeCell ref="Z6:AA7"/>
    <mergeCell ref="AB6:AB7"/>
    <mergeCell ref="FW4:FX5"/>
    <mergeCell ref="FY4:GA5"/>
    <mergeCell ref="GE4:GF5"/>
    <mergeCell ref="GG4:GI5"/>
    <mergeCell ref="GM4:GN5"/>
    <mergeCell ref="GO4:GQ5"/>
    <mergeCell ref="FG4:FH5"/>
    <mergeCell ref="FI4:FK5"/>
    <mergeCell ref="FO4:FP5"/>
    <mergeCell ref="FQ4:FS5"/>
    <mergeCell ref="EI4:EJ5"/>
    <mergeCell ref="EK4:EM5"/>
    <mergeCell ref="EQ4:ER5"/>
    <mergeCell ref="ES4:EU5"/>
    <mergeCell ref="EY4:EZ5"/>
    <mergeCell ref="FA4:FC5"/>
    <mergeCell ref="DR4:DS5"/>
    <mergeCell ref="DT4:DV5"/>
    <mergeCell ref="EA4:EB5"/>
    <mergeCell ref="EC4:EE5"/>
    <mergeCell ref="DD4:DF5"/>
    <mergeCell ref="DJ4:DK5"/>
    <mergeCell ref="DL4:DN5"/>
    <mergeCell ref="BV4:BW5"/>
    <mergeCell ref="BX4:BZ5"/>
    <mergeCell ref="CD4:CE5"/>
    <mergeCell ref="CF4:CH5"/>
    <mergeCell ref="CL4:CM5"/>
    <mergeCell ref="CN4:CP5"/>
    <mergeCell ref="Z4:AA5"/>
    <mergeCell ref="AB4:AD5"/>
    <mergeCell ref="AH4:AI5"/>
    <mergeCell ref="AJ4:AL5"/>
    <mergeCell ref="AP4:AQ5"/>
    <mergeCell ref="AR4:AT5"/>
    <mergeCell ref="CT4:CU5"/>
    <mergeCell ref="CV4:CX5"/>
    <mergeCell ref="DB4:DC5"/>
    <mergeCell ref="AX3:BD3"/>
    <mergeCell ref="BF3:BL3"/>
    <mergeCell ref="BN3:BT3"/>
    <mergeCell ref="BV3:CB3"/>
    <mergeCell ref="CD3:CJ3"/>
    <mergeCell ref="CL3:CR3"/>
    <mergeCell ref="B4:C5"/>
    <mergeCell ref="D4:F5"/>
    <mergeCell ref="J4:K5"/>
    <mergeCell ref="L4:N5"/>
    <mergeCell ref="R4:S5"/>
    <mergeCell ref="T4:V5"/>
    <mergeCell ref="AX4:AY5"/>
    <mergeCell ref="AZ4:BB5"/>
    <mergeCell ref="B3:H3"/>
    <mergeCell ref="J3:P3"/>
    <mergeCell ref="R3:X3"/>
    <mergeCell ref="Z3:AF3"/>
    <mergeCell ref="AH3:AN3"/>
    <mergeCell ref="AP3:AV3"/>
    <mergeCell ref="BF4:BG5"/>
    <mergeCell ref="BH4:BJ5"/>
    <mergeCell ref="BN4:BO5"/>
    <mergeCell ref="BP4:BR5"/>
    <mergeCell ref="FW3:GC3"/>
    <mergeCell ref="GE3:GK3"/>
    <mergeCell ref="FG3:FM3"/>
    <mergeCell ref="FO3:FU3"/>
    <mergeCell ref="CT3:CZ3"/>
    <mergeCell ref="DB3:DH3"/>
    <mergeCell ref="DJ3:DP3"/>
    <mergeCell ref="DR3:DX3"/>
    <mergeCell ref="EA3:EG3"/>
    <mergeCell ref="EI3:EO3"/>
    <mergeCell ref="EQ3:EW3"/>
    <mergeCell ref="EY3:FE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O44"/>
  <sheetViews>
    <sheetView tabSelected="1" zoomScale="80" zoomScaleNormal="80" workbookViewId="0">
      <selection activeCell="T13" sqref="T13:T19"/>
    </sheetView>
  </sheetViews>
  <sheetFormatPr defaultRowHeight="15" x14ac:dyDescent="0.25"/>
  <cols>
    <col min="1" max="1" width="2.8554687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2.710937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2.710937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3.285156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2.710937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2.710937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2.710937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2.710937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2.710937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4" width="2.7109375" customWidth="1"/>
    <col min="75" max="75" width="6" customWidth="1"/>
    <col min="76" max="76" width="6.42578125" customWidth="1"/>
    <col min="77" max="78" width="5.42578125" customWidth="1"/>
    <col min="79" max="79" width="10.85546875" style="2" customWidth="1"/>
    <col min="80" max="80" width="10.7109375" customWidth="1"/>
    <col min="81" max="81" width="12.7109375" customWidth="1"/>
    <col min="82" max="82" width="2.7109375" customWidth="1"/>
    <col min="83" max="83" width="6" customWidth="1"/>
    <col min="84" max="84" width="6.42578125" customWidth="1"/>
    <col min="85" max="86" width="5.42578125" customWidth="1"/>
    <col min="87" max="87" width="10.85546875" style="2" customWidth="1"/>
    <col min="88" max="88" width="10.7109375" customWidth="1"/>
    <col min="89" max="89" width="12.7109375" customWidth="1"/>
    <col min="90" max="90" width="2.7109375" customWidth="1"/>
    <col min="91" max="91" width="6" customWidth="1"/>
    <col min="92" max="92" width="6.42578125" customWidth="1"/>
    <col min="93" max="94" width="5.42578125" customWidth="1"/>
    <col min="95" max="95" width="10.85546875" style="2" customWidth="1"/>
    <col min="96" max="96" width="10.7109375" customWidth="1"/>
    <col min="97" max="97" width="12.7109375" customWidth="1"/>
    <col min="98" max="98" width="2.7109375" customWidth="1"/>
    <col min="99" max="99" width="6" customWidth="1"/>
    <col min="100" max="100" width="6.42578125" customWidth="1"/>
    <col min="101" max="102" width="5.42578125" customWidth="1"/>
    <col min="103" max="103" width="10.85546875" style="2" customWidth="1"/>
    <col min="104" max="104" width="10.7109375" customWidth="1"/>
    <col min="105" max="105" width="12.7109375" customWidth="1"/>
    <col min="106" max="106" width="2.7109375" customWidth="1"/>
    <col min="107" max="107" width="6" customWidth="1"/>
    <col min="108" max="108" width="6.42578125" customWidth="1"/>
    <col min="109" max="110" width="5.42578125" customWidth="1"/>
    <col min="111" max="111" width="10.85546875" style="2" customWidth="1"/>
    <col min="112" max="112" width="10.7109375" customWidth="1"/>
    <col min="113" max="113" width="12.7109375" customWidth="1"/>
    <col min="114" max="114" width="2.7109375" customWidth="1"/>
    <col min="115" max="115" width="6" customWidth="1"/>
    <col min="116" max="116" width="6.42578125" customWidth="1"/>
    <col min="117" max="118" width="5.42578125" customWidth="1"/>
    <col min="119" max="119" width="10.85546875" style="2" customWidth="1"/>
    <col min="120" max="120" width="10.7109375" customWidth="1"/>
    <col min="121" max="121" width="12.7109375" customWidth="1"/>
    <col min="122" max="122" width="2.7109375" customWidth="1"/>
    <col min="123" max="123" width="6" customWidth="1"/>
    <col min="124" max="124" width="6.42578125" customWidth="1"/>
    <col min="125" max="126" width="5.42578125" customWidth="1"/>
    <col min="127" max="127" width="10.85546875" style="2" customWidth="1"/>
    <col min="128" max="128" width="10.7109375" customWidth="1"/>
    <col min="129" max="129" width="12.7109375" customWidth="1"/>
    <col min="130" max="130" width="2.7109375" customWidth="1"/>
    <col min="131" max="131" width="6" customWidth="1"/>
    <col min="132" max="132" width="6.42578125" customWidth="1"/>
    <col min="133" max="134" width="5.42578125" customWidth="1"/>
    <col min="135" max="135" width="10.85546875" style="2" customWidth="1"/>
    <col min="136" max="136" width="10.7109375" customWidth="1"/>
    <col min="137" max="137" width="12.7109375" customWidth="1"/>
    <col min="138" max="138" width="2.7109375" customWidth="1"/>
    <col min="139" max="139" width="6" customWidth="1"/>
    <col min="140" max="140" width="6.42578125" customWidth="1"/>
    <col min="141" max="142" width="5.42578125" customWidth="1"/>
    <col min="143" max="143" width="10.85546875" style="2" customWidth="1"/>
    <col min="144" max="144" width="10.7109375" customWidth="1"/>
    <col min="145" max="145" width="12.7109375" customWidth="1"/>
    <col min="146" max="146" width="2.7109375" customWidth="1"/>
    <col min="147" max="147" width="6" customWidth="1"/>
    <col min="148" max="148" width="6.42578125" customWidth="1"/>
    <col min="149" max="150" width="5.42578125" customWidth="1"/>
    <col min="151" max="151" width="10.85546875" style="2" customWidth="1"/>
    <col min="152" max="152" width="10.7109375" customWidth="1"/>
    <col min="153" max="153" width="12.7109375" customWidth="1"/>
    <col min="154" max="154" width="3.28515625" customWidth="1"/>
    <col min="155" max="155" width="6" customWidth="1"/>
    <col min="156" max="156" width="6.42578125" customWidth="1"/>
    <col min="157" max="158" width="5.42578125" customWidth="1"/>
    <col min="159" max="159" width="10.85546875" style="2" customWidth="1"/>
    <col min="160" max="160" width="10.7109375" customWidth="1"/>
    <col min="161" max="161" width="12.7109375" customWidth="1"/>
    <col min="162" max="162" width="3" customWidth="1"/>
    <col min="163" max="163" width="6" customWidth="1"/>
    <col min="164" max="164" width="6.42578125" customWidth="1"/>
    <col min="165" max="166" width="5.42578125" customWidth="1"/>
    <col min="167" max="167" width="10.85546875" style="2" customWidth="1"/>
    <col min="168" max="168" width="10.7109375" customWidth="1"/>
    <col min="169" max="169" width="12.7109375" customWidth="1"/>
    <col min="170" max="170" width="3" customWidth="1"/>
    <col min="171" max="171" width="6" customWidth="1"/>
    <col min="172" max="172" width="6.42578125" customWidth="1"/>
    <col min="173" max="174" width="5.42578125" customWidth="1"/>
    <col min="175" max="175" width="10.85546875" style="2" customWidth="1"/>
    <col min="176" max="176" width="10.7109375" customWidth="1"/>
    <col min="177" max="177" width="12.7109375" customWidth="1"/>
    <col min="178" max="178" width="3" customWidth="1"/>
    <col min="179" max="179" width="6" customWidth="1"/>
    <col min="180" max="180" width="6.42578125" customWidth="1"/>
    <col min="181" max="182" width="5.42578125" customWidth="1"/>
    <col min="183" max="183" width="10.85546875" style="2" customWidth="1"/>
    <col min="184" max="184" width="10.7109375" customWidth="1"/>
    <col min="185" max="185" width="12.7109375" customWidth="1"/>
    <col min="186" max="186" width="3" customWidth="1"/>
    <col min="187" max="187" width="6" customWidth="1"/>
    <col min="188" max="188" width="6.42578125" customWidth="1"/>
    <col min="189" max="190" width="5.42578125" customWidth="1"/>
    <col min="191" max="191" width="10.85546875" style="2" customWidth="1"/>
    <col min="192" max="192" width="10.7109375" customWidth="1"/>
    <col min="193" max="193" width="12.7109375" customWidth="1"/>
    <col min="194" max="194" width="3" customWidth="1"/>
    <col min="195" max="195" width="6" customWidth="1"/>
    <col min="196" max="196" width="6.42578125" customWidth="1"/>
    <col min="197" max="198" width="5.42578125" customWidth="1"/>
    <col min="199" max="199" width="10.85546875" style="2" customWidth="1"/>
    <col min="200" max="200" width="10.7109375" customWidth="1"/>
    <col min="201" max="201" width="12.7109375" customWidth="1"/>
    <col min="202" max="202" width="3" customWidth="1"/>
    <col min="203" max="203" width="6" customWidth="1"/>
    <col min="204" max="204" width="6.42578125" customWidth="1"/>
    <col min="205" max="206" width="5.42578125" customWidth="1"/>
    <col min="207" max="207" width="10.85546875" style="2" customWidth="1"/>
    <col min="208" max="208" width="10.7109375" customWidth="1"/>
    <col min="209" max="209" width="12.7109375" customWidth="1"/>
    <col min="210" max="210" width="3" customWidth="1"/>
    <col min="211" max="211" width="6" customWidth="1"/>
    <col min="212" max="212" width="6.42578125" customWidth="1"/>
    <col min="213" max="214" width="5.42578125" customWidth="1"/>
    <col min="215" max="215" width="10.85546875" style="2" customWidth="1"/>
    <col min="216" max="216" width="10.7109375" customWidth="1"/>
    <col min="217" max="217" width="12.7109375" customWidth="1"/>
    <col min="218" max="218" width="3" customWidth="1"/>
    <col min="219" max="219" width="6" customWidth="1"/>
    <col min="220" max="220" width="6.42578125" customWidth="1"/>
    <col min="221" max="222" width="5.42578125" customWidth="1"/>
    <col min="223" max="223" width="10.85546875" style="2" customWidth="1"/>
    <col min="224" max="224" width="10.7109375" customWidth="1"/>
    <col min="225" max="225" width="12.7109375" customWidth="1"/>
    <col min="226" max="226" width="3" customWidth="1"/>
    <col min="227" max="227" width="6" customWidth="1"/>
    <col min="228" max="228" width="6.42578125" customWidth="1"/>
    <col min="229" max="230" width="5.42578125" customWidth="1"/>
    <col min="231" max="231" width="10.85546875" style="2" customWidth="1"/>
    <col min="232" max="232" width="10.7109375" customWidth="1"/>
    <col min="233" max="233" width="12.7109375" customWidth="1"/>
    <col min="234" max="234" width="3" customWidth="1"/>
    <col min="235" max="235" width="6" customWidth="1"/>
    <col min="236" max="236" width="6.42578125" customWidth="1"/>
    <col min="237" max="238" width="5.42578125" customWidth="1"/>
    <col min="239" max="239" width="10.85546875" style="2" customWidth="1"/>
    <col min="240" max="240" width="10.7109375" customWidth="1"/>
    <col min="241" max="241" width="12.7109375" customWidth="1"/>
    <col min="242" max="242" width="3" customWidth="1"/>
    <col min="243" max="243" width="6" customWidth="1"/>
    <col min="244" max="244" width="6.42578125" customWidth="1"/>
    <col min="245" max="246" width="5.42578125" customWidth="1"/>
    <col min="247" max="247" width="10.85546875" style="2" customWidth="1"/>
    <col min="248" max="248" width="10.7109375" customWidth="1"/>
    <col min="249" max="249" width="12.7109375" customWidth="1"/>
  </cols>
  <sheetData>
    <row r="1" spans="2:249" s="105" customFormat="1" x14ac:dyDescent="0.25">
      <c r="B1" s="107" t="s">
        <v>213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W1" s="107"/>
      <c r="CA1" s="106"/>
      <c r="CE1" s="107"/>
      <c r="CI1" s="106"/>
      <c r="CM1" s="107"/>
      <c r="CQ1" s="106"/>
      <c r="CU1" s="107"/>
      <c r="CY1" s="106"/>
      <c r="DC1" s="107"/>
      <c r="DG1" s="106"/>
      <c r="DK1" s="107"/>
      <c r="DO1" s="106"/>
      <c r="DS1" s="107"/>
      <c r="DW1" s="106"/>
      <c r="EA1" s="107"/>
      <c r="EE1" s="106"/>
      <c r="EI1" s="107"/>
      <c r="EM1" s="106"/>
      <c r="EQ1" s="107"/>
      <c r="EU1" s="106"/>
      <c r="EY1" s="107"/>
      <c r="FC1" s="106"/>
      <c r="FG1" s="107"/>
      <c r="FK1" s="106"/>
      <c r="FO1" s="107"/>
      <c r="FS1" s="106"/>
      <c r="FW1" s="107"/>
      <c r="GA1" s="106"/>
      <c r="GE1" s="107"/>
      <c r="GI1" s="106"/>
      <c r="GM1" s="107"/>
      <c r="GQ1" s="106"/>
      <c r="GU1" s="107"/>
      <c r="GY1" s="106"/>
      <c r="HC1" s="107"/>
      <c r="HG1" s="106"/>
      <c r="HK1" s="107"/>
      <c r="HO1" s="106"/>
      <c r="HS1" s="107"/>
      <c r="HW1" s="106"/>
      <c r="IA1" s="107"/>
      <c r="IE1" s="106"/>
      <c r="II1" s="107"/>
      <c r="IM1" s="106"/>
    </row>
    <row r="2" spans="2:249" ht="15.75" thickBot="1" x14ac:dyDescent="0.3">
      <c r="B2" s="57" t="s">
        <v>654</v>
      </c>
      <c r="C2" s="112"/>
      <c r="D2" s="112"/>
      <c r="E2" s="112"/>
      <c r="F2" s="110"/>
      <c r="G2" s="112"/>
      <c r="H2" s="112"/>
      <c r="J2" s="119"/>
      <c r="K2" s="112"/>
      <c r="L2" s="112"/>
      <c r="M2" s="112"/>
      <c r="N2" s="110"/>
      <c r="O2" s="112"/>
      <c r="P2" s="112"/>
      <c r="R2" s="119"/>
      <c r="S2" s="112"/>
      <c r="T2" s="112"/>
      <c r="U2" s="112"/>
      <c r="V2" s="110"/>
      <c r="W2" s="112"/>
      <c r="X2" s="112"/>
      <c r="Z2" s="119"/>
      <c r="AA2" s="112"/>
      <c r="AB2" s="112"/>
      <c r="AC2" s="112"/>
      <c r="AD2" s="110"/>
      <c r="AE2" s="112"/>
      <c r="AF2" s="112"/>
      <c r="AH2" s="119"/>
      <c r="AI2" s="112"/>
      <c r="AJ2" s="112"/>
      <c r="AK2" s="112"/>
      <c r="AL2" s="110"/>
      <c r="AM2" s="112"/>
      <c r="AN2" s="112"/>
      <c r="AP2" s="119"/>
      <c r="AQ2" s="112"/>
      <c r="AR2" s="112"/>
      <c r="AS2" s="112"/>
      <c r="AT2" s="110"/>
      <c r="AU2" s="112"/>
      <c r="AV2" s="112"/>
      <c r="AX2" s="119"/>
      <c r="AY2" s="112"/>
      <c r="AZ2" s="112"/>
      <c r="BA2" s="112"/>
      <c r="BB2" s="110"/>
      <c r="BC2" s="112"/>
      <c r="BD2" s="112"/>
      <c r="BF2" s="119"/>
      <c r="BG2" s="112"/>
      <c r="BH2" s="112"/>
      <c r="BI2" s="112"/>
      <c r="BJ2" s="110"/>
      <c r="BK2" s="112"/>
      <c r="BL2" s="112"/>
      <c r="BN2" s="119"/>
      <c r="BO2" s="112"/>
      <c r="BP2" s="112"/>
      <c r="BQ2" s="112"/>
      <c r="BR2" s="110"/>
      <c r="BS2" s="112"/>
      <c r="BT2" s="112"/>
      <c r="BW2" s="119"/>
      <c r="BX2" s="112"/>
      <c r="BY2" s="112"/>
      <c r="BZ2" s="112"/>
      <c r="CA2" s="110"/>
      <c r="CB2" s="112"/>
      <c r="CC2" s="112"/>
      <c r="CE2" s="119"/>
      <c r="CF2" s="112"/>
      <c r="CG2" s="112"/>
      <c r="CH2" s="112"/>
      <c r="CI2" s="110"/>
      <c r="CJ2" s="112"/>
      <c r="CK2" s="112"/>
      <c r="CM2" s="119"/>
      <c r="CN2" s="112"/>
      <c r="CO2" s="112"/>
      <c r="CP2" s="112"/>
      <c r="CQ2" s="110"/>
      <c r="CR2" s="112"/>
      <c r="CS2" s="112"/>
      <c r="CU2" s="119"/>
      <c r="CV2" s="112"/>
      <c r="CW2" s="112"/>
      <c r="CX2" s="112"/>
      <c r="CY2" s="110"/>
      <c r="CZ2" s="112"/>
      <c r="DA2" s="112"/>
      <c r="DC2" s="119"/>
      <c r="DD2" s="112"/>
      <c r="DE2" s="112"/>
      <c r="DF2" s="112"/>
      <c r="DG2" s="110"/>
      <c r="DH2" s="112"/>
      <c r="DI2" s="112"/>
      <c r="DK2" s="119"/>
      <c r="DL2" s="112"/>
      <c r="DM2" s="112"/>
      <c r="DN2" s="112"/>
      <c r="DO2" s="110"/>
      <c r="DP2" s="112"/>
      <c r="DQ2" s="112"/>
      <c r="DS2" s="119"/>
      <c r="DT2" s="112"/>
      <c r="DU2" s="112"/>
      <c r="DV2" s="112"/>
      <c r="DW2" s="110"/>
      <c r="DX2" s="112"/>
      <c r="DY2" s="112"/>
      <c r="EA2" s="119"/>
      <c r="EB2" s="112"/>
      <c r="EC2" s="112"/>
      <c r="ED2" s="112"/>
      <c r="EE2" s="110"/>
      <c r="EF2" s="112"/>
      <c r="EG2" s="112"/>
      <c r="EI2" s="119"/>
      <c r="EJ2" s="112"/>
      <c r="EK2" s="112"/>
      <c r="EL2" s="112"/>
      <c r="EM2" s="110"/>
      <c r="EN2" s="112"/>
      <c r="EO2" s="112"/>
      <c r="EQ2" s="119"/>
      <c r="ER2" s="112"/>
      <c r="ES2" s="112"/>
      <c r="ET2" s="112"/>
      <c r="EU2" s="110"/>
      <c r="EV2" s="112"/>
      <c r="EW2" s="112"/>
      <c r="EY2" s="119"/>
      <c r="EZ2" s="112"/>
      <c r="FA2" s="112"/>
      <c r="FB2" s="112"/>
      <c r="FC2" s="110"/>
      <c r="FD2" s="112"/>
      <c r="FE2" s="112"/>
      <c r="FG2" s="119"/>
      <c r="FH2" s="112"/>
      <c r="FI2" s="112"/>
      <c r="FJ2" s="112"/>
      <c r="FK2" s="110"/>
      <c r="FL2" s="112"/>
      <c r="FM2" s="112"/>
      <c r="FO2" s="119"/>
      <c r="FP2" s="112"/>
      <c r="FQ2" s="112"/>
      <c r="FR2" s="112"/>
      <c r="FS2" s="110"/>
      <c r="FT2" s="112"/>
      <c r="FU2" s="112"/>
      <c r="FW2" s="119"/>
      <c r="FX2" s="112"/>
      <c r="FY2" s="112"/>
      <c r="FZ2" s="112"/>
      <c r="GA2" s="110"/>
      <c r="GB2" s="112"/>
      <c r="GC2" s="112"/>
      <c r="GE2" s="119"/>
      <c r="GF2" s="112"/>
      <c r="GG2" s="112"/>
      <c r="GH2" s="112"/>
      <c r="GI2" s="110"/>
      <c r="GJ2" s="112"/>
      <c r="GK2" s="112"/>
      <c r="GM2" s="119"/>
      <c r="GN2" s="112"/>
      <c r="GO2" s="112"/>
      <c r="GP2" s="112"/>
      <c r="GQ2" s="110"/>
      <c r="GR2" s="112"/>
      <c r="GS2" s="112"/>
      <c r="GU2" s="119"/>
      <c r="GV2" s="112"/>
      <c r="GW2" s="112"/>
      <c r="GX2" s="112"/>
      <c r="GY2" s="110"/>
      <c r="GZ2" s="112"/>
      <c r="HA2" s="112"/>
      <c r="HC2" s="119"/>
      <c r="HD2" s="112"/>
      <c r="HE2" s="112"/>
      <c r="HF2" s="112"/>
      <c r="HG2" s="110"/>
      <c r="HH2" s="112"/>
      <c r="HI2" s="112"/>
      <c r="HK2" s="119"/>
      <c r="HL2" s="112"/>
      <c r="HM2" s="112"/>
      <c r="HN2" s="112"/>
      <c r="HO2" s="110"/>
      <c r="HP2" s="112"/>
      <c r="HQ2" s="112"/>
      <c r="HS2" s="119"/>
      <c r="HT2" s="112"/>
      <c r="HU2" s="112"/>
      <c r="HV2" s="112"/>
      <c r="HW2" s="110"/>
      <c r="HX2" s="112"/>
      <c r="HY2" s="112"/>
      <c r="IA2" s="119"/>
      <c r="IB2" s="112"/>
      <c r="IC2" s="112"/>
      <c r="ID2" s="112"/>
      <c r="IE2" s="110"/>
      <c r="IF2" s="112"/>
      <c r="IG2" s="112"/>
      <c r="II2" s="119"/>
      <c r="IJ2" s="112"/>
      <c r="IK2" s="112"/>
      <c r="IL2" s="112"/>
      <c r="IM2" s="110"/>
      <c r="IN2" s="112"/>
      <c r="IO2" s="112"/>
    </row>
    <row r="3" spans="2:249" s="85" customFormat="1" ht="60" customHeight="1" thickBot="1" x14ac:dyDescent="0.3">
      <c r="B3" s="321" t="s">
        <v>605</v>
      </c>
      <c r="C3" s="322"/>
      <c r="D3" s="322"/>
      <c r="E3" s="322"/>
      <c r="F3" s="322"/>
      <c r="G3" s="322"/>
      <c r="H3" s="323"/>
      <c r="J3" s="321" t="s">
        <v>606</v>
      </c>
      <c r="K3" s="322"/>
      <c r="L3" s="322"/>
      <c r="M3" s="322"/>
      <c r="N3" s="322"/>
      <c r="O3" s="322"/>
      <c r="P3" s="323"/>
      <c r="R3" s="321" t="s">
        <v>171</v>
      </c>
      <c r="S3" s="322"/>
      <c r="T3" s="322"/>
      <c r="U3" s="322"/>
      <c r="V3" s="322"/>
      <c r="W3" s="322"/>
      <c r="X3" s="323"/>
      <c r="Y3" s="111"/>
      <c r="Z3" s="321" t="s">
        <v>609</v>
      </c>
      <c r="AA3" s="322"/>
      <c r="AB3" s="322"/>
      <c r="AC3" s="322"/>
      <c r="AD3" s="322"/>
      <c r="AE3" s="322"/>
      <c r="AF3" s="323"/>
      <c r="AH3" s="321" t="s">
        <v>610</v>
      </c>
      <c r="AI3" s="322"/>
      <c r="AJ3" s="322"/>
      <c r="AK3" s="322"/>
      <c r="AL3" s="322"/>
      <c r="AM3" s="322"/>
      <c r="AN3" s="323"/>
      <c r="AP3" s="321" t="s">
        <v>611</v>
      </c>
      <c r="AQ3" s="322"/>
      <c r="AR3" s="322"/>
      <c r="AS3" s="322"/>
      <c r="AT3" s="322"/>
      <c r="AU3" s="322"/>
      <c r="AV3" s="323"/>
      <c r="AW3" s="111"/>
      <c r="AX3" s="321" t="s">
        <v>167</v>
      </c>
      <c r="AY3" s="322"/>
      <c r="AZ3" s="322"/>
      <c r="BA3" s="322"/>
      <c r="BB3" s="322"/>
      <c r="BC3" s="322"/>
      <c r="BD3" s="323"/>
      <c r="BE3" s="111"/>
      <c r="BF3" s="321" t="s">
        <v>615</v>
      </c>
      <c r="BG3" s="322"/>
      <c r="BH3" s="322"/>
      <c r="BI3" s="322"/>
      <c r="BJ3" s="322"/>
      <c r="BK3" s="322"/>
      <c r="BL3" s="323"/>
      <c r="BM3" s="111"/>
      <c r="BN3" s="321" t="s">
        <v>616</v>
      </c>
      <c r="BO3" s="322"/>
      <c r="BP3" s="322"/>
      <c r="BQ3" s="322"/>
      <c r="BR3" s="322"/>
      <c r="BS3" s="322"/>
      <c r="BT3" s="323"/>
      <c r="BU3" s="111"/>
      <c r="BV3" s="111"/>
      <c r="BW3" s="321" t="s">
        <v>620</v>
      </c>
      <c r="BX3" s="322"/>
      <c r="BY3" s="322"/>
      <c r="BZ3" s="322"/>
      <c r="CA3" s="322"/>
      <c r="CB3" s="322"/>
      <c r="CC3" s="323"/>
      <c r="CD3" s="111"/>
      <c r="CE3" s="321" t="s">
        <v>618</v>
      </c>
      <c r="CF3" s="322"/>
      <c r="CG3" s="322"/>
      <c r="CH3" s="322"/>
      <c r="CI3" s="322"/>
      <c r="CJ3" s="322"/>
      <c r="CK3" s="323"/>
      <c r="CL3" s="111"/>
      <c r="CM3" s="321" t="s">
        <v>621</v>
      </c>
      <c r="CN3" s="322"/>
      <c r="CO3" s="322"/>
      <c r="CP3" s="322"/>
      <c r="CQ3" s="322"/>
      <c r="CR3" s="322"/>
      <c r="CS3" s="323"/>
      <c r="CT3" s="111"/>
      <c r="CU3" s="321" t="s">
        <v>622</v>
      </c>
      <c r="CV3" s="322"/>
      <c r="CW3" s="322"/>
      <c r="CX3" s="322"/>
      <c r="CY3" s="322"/>
      <c r="CZ3" s="322"/>
      <c r="DA3" s="323"/>
      <c r="DB3" s="111"/>
      <c r="DC3" s="321" t="s">
        <v>175</v>
      </c>
      <c r="DD3" s="322"/>
      <c r="DE3" s="322"/>
      <c r="DF3" s="322"/>
      <c r="DG3" s="322"/>
      <c r="DH3" s="322"/>
      <c r="DI3" s="323"/>
      <c r="DJ3" s="111"/>
      <c r="DK3" s="321" t="s">
        <v>623</v>
      </c>
      <c r="DL3" s="322"/>
      <c r="DM3" s="322"/>
      <c r="DN3" s="322"/>
      <c r="DO3" s="322"/>
      <c r="DP3" s="322"/>
      <c r="DQ3" s="323"/>
      <c r="DR3" s="111"/>
      <c r="DS3" s="321" t="s">
        <v>625</v>
      </c>
      <c r="DT3" s="322"/>
      <c r="DU3" s="322"/>
      <c r="DV3" s="322"/>
      <c r="DW3" s="322"/>
      <c r="DX3" s="322"/>
      <c r="DY3" s="323"/>
      <c r="DZ3" s="111"/>
      <c r="EA3" s="321" t="s">
        <v>626</v>
      </c>
      <c r="EB3" s="322"/>
      <c r="EC3" s="322"/>
      <c r="ED3" s="322"/>
      <c r="EE3" s="322"/>
      <c r="EF3" s="322"/>
      <c r="EG3" s="323"/>
      <c r="EH3" s="111"/>
      <c r="EI3" s="321" t="s">
        <v>627</v>
      </c>
      <c r="EJ3" s="322"/>
      <c r="EK3" s="322"/>
      <c r="EL3" s="322"/>
      <c r="EM3" s="322"/>
      <c r="EN3" s="322"/>
      <c r="EO3" s="323"/>
      <c r="EP3" s="111"/>
      <c r="EQ3" s="321" t="s">
        <v>667</v>
      </c>
      <c r="ER3" s="322"/>
      <c r="ES3" s="322"/>
      <c r="ET3" s="322"/>
      <c r="EU3" s="322"/>
      <c r="EV3" s="322"/>
      <c r="EW3" s="323"/>
      <c r="EY3" s="409" t="s">
        <v>604</v>
      </c>
      <c r="EZ3" s="410"/>
      <c r="FA3" s="410"/>
      <c r="FB3" s="410"/>
      <c r="FC3" s="410"/>
      <c r="FD3" s="410"/>
      <c r="FE3" s="411"/>
      <c r="FG3" s="409" t="s">
        <v>607</v>
      </c>
      <c r="FH3" s="410"/>
      <c r="FI3" s="410"/>
      <c r="FJ3" s="410"/>
      <c r="FK3" s="410"/>
      <c r="FL3" s="410"/>
      <c r="FM3" s="411"/>
      <c r="FO3" s="409" t="s">
        <v>608</v>
      </c>
      <c r="FP3" s="410"/>
      <c r="FQ3" s="410"/>
      <c r="FR3" s="410"/>
      <c r="FS3" s="410"/>
      <c r="FT3" s="410"/>
      <c r="FU3" s="411"/>
      <c r="FW3" s="409" t="s">
        <v>612</v>
      </c>
      <c r="FX3" s="410"/>
      <c r="FY3" s="410"/>
      <c r="FZ3" s="410"/>
      <c r="GA3" s="410"/>
      <c r="GB3" s="410"/>
      <c r="GC3" s="411"/>
      <c r="GE3" s="409" t="s">
        <v>613</v>
      </c>
      <c r="GF3" s="410"/>
      <c r="GG3" s="410"/>
      <c r="GH3" s="410"/>
      <c r="GI3" s="410"/>
      <c r="GJ3" s="410"/>
      <c r="GK3" s="411"/>
      <c r="GM3" s="409" t="s">
        <v>614</v>
      </c>
      <c r="GN3" s="410"/>
      <c r="GO3" s="410"/>
      <c r="GP3" s="410"/>
      <c r="GQ3" s="410"/>
      <c r="GR3" s="410"/>
      <c r="GS3" s="411"/>
      <c r="GU3" s="409" t="s">
        <v>659</v>
      </c>
      <c r="GV3" s="410"/>
      <c r="GW3" s="410"/>
      <c r="GX3" s="410"/>
      <c r="GY3" s="410"/>
      <c r="GZ3" s="410"/>
      <c r="HA3" s="411"/>
      <c r="HC3" s="409" t="s">
        <v>658</v>
      </c>
      <c r="HD3" s="410"/>
      <c r="HE3" s="410"/>
      <c r="HF3" s="410"/>
      <c r="HG3" s="410"/>
      <c r="HH3" s="410"/>
      <c r="HI3" s="411"/>
      <c r="HK3" s="409" t="s">
        <v>165</v>
      </c>
      <c r="HL3" s="410"/>
      <c r="HM3" s="410"/>
      <c r="HN3" s="410"/>
      <c r="HO3" s="410"/>
      <c r="HP3" s="410"/>
      <c r="HQ3" s="411"/>
      <c r="HS3" s="409" t="s">
        <v>657</v>
      </c>
      <c r="HT3" s="410"/>
      <c r="HU3" s="410"/>
      <c r="HV3" s="410"/>
      <c r="HW3" s="410"/>
      <c r="HX3" s="410"/>
      <c r="HY3" s="411"/>
      <c r="IA3" s="409" t="s">
        <v>656</v>
      </c>
      <c r="IB3" s="410"/>
      <c r="IC3" s="410"/>
      <c r="ID3" s="410"/>
      <c r="IE3" s="410"/>
      <c r="IF3" s="410"/>
      <c r="IG3" s="411"/>
      <c r="II3" s="409" t="s">
        <v>603</v>
      </c>
      <c r="IJ3" s="410"/>
      <c r="IK3" s="410"/>
      <c r="IL3" s="410"/>
      <c r="IM3" s="410"/>
      <c r="IN3" s="410"/>
      <c r="IO3" s="411"/>
    </row>
    <row r="4" spans="2:249" x14ac:dyDescent="0.25">
      <c r="B4" s="297" t="s">
        <v>11</v>
      </c>
      <c r="C4" s="298"/>
      <c r="D4" s="297" t="s">
        <v>0</v>
      </c>
      <c r="E4" s="298"/>
      <c r="F4" s="307"/>
      <c r="G4" s="9" t="s">
        <v>13</v>
      </c>
      <c r="H4" s="10"/>
      <c r="J4" s="297" t="s">
        <v>11</v>
      </c>
      <c r="K4" s="298"/>
      <c r="L4" s="297" t="s">
        <v>0</v>
      </c>
      <c r="M4" s="298"/>
      <c r="N4" s="307"/>
      <c r="O4" s="9" t="s">
        <v>13</v>
      </c>
      <c r="P4" s="10"/>
      <c r="R4" s="297" t="s">
        <v>11</v>
      </c>
      <c r="S4" s="298"/>
      <c r="T4" s="297" t="s">
        <v>0</v>
      </c>
      <c r="U4" s="298"/>
      <c r="V4" s="307"/>
      <c r="W4" s="9" t="s">
        <v>13</v>
      </c>
      <c r="X4" s="10"/>
      <c r="Y4" s="112"/>
      <c r="Z4" s="297" t="s">
        <v>11</v>
      </c>
      <c r="AA4" s="298"/>
      <c r="AB4" s="297" t="s">
        <v>0</v>
      </c>
      <c r="AC4" s="298"/>
      <c r="AD4" s="307"/>
      <c r="AE4" s="9" t="s">
        <v>13</v>
      </c>
      <c r="AF4" s="10"/>
      <c r="AH4" s="297" t="s">
        <v>11</v>
      </c>
      <c r="AI4" s="298"/>
      <c r="AJ4" s="297" t="s">
        <v>0</v>
      </c>
      <c r="AK4" s="298"/>
      <c r="AL4" s="307"/>
      <c r="AM4" s="9" t="s">
        <v>13</v>
      </c>
      <c r="AN4" s="10"/>
      <c r="AP4" s="297" t="s">
        <v>11</v>
      </c>
      <c r="AQ4" s="298"/>
      <c r="AR4" s="297" t="s">
        <v>0</v>
      </c>
      <c r="AS4" s="298"/>
      <c r="AT4" s="307"/>
      <c r="AU4" s="9" t="s">
        <v>13</v>
      </c>
      <c r="AV4" s="10"/>
      <c r="AW4" s="112"/>
      <c r="AX4" s="297" t="s">
        <v>11</v>
      </c>
      <c r="AY4" s="298"/>
      <c r="AZ4" s="297" t="s">
        <v>0</v>
      </c>
      <c r="BA4" s="298"/>
      <c r="BB4" s="307"/>
      <c r="BC4" s="9" t="s">
        <v>13</v>
      </c>
      <c r="BD4" s="10"/>
      <c r="BE4" s="112"/>
      <c r="BF4" s="297" t="s">
        <v>11</v>
      </c>
      <c r="BG4" s="298"/>
      <c r="BH4" s="297" t="s">
        <v>0</v>
      </c>
      <c r="BI4" s="298"/>
      <c r="BJ4" s="307"/>
      <c r="BK4" s="9" t="s">
        <v>13</v>
      </c>
      <c r="BL4" s="10"/>
      <c r="BM4" s="112"/>
      <c r="BN4" s="297" t="s">
        <v>11</v>
      </c>
      <c r="BO4" s="298"/>
      <c r="BP4" s="297" t="s">
        <v>0</v>
      </c>
      <c r="BQ4" s="298"/>
      <c r="BR4" s="307"/>
      <c r="BS4" s="9" t="s">
        <v>13</v>
      </c>
      <c r="BT4" s="10"/>
      <c r="BU4" s="112"/>
      <c r="BV4" s="112"/>
      <c r="BW4" s="297" t="s">
        <v>11</v>
      </c>
      <c r="BX4" s="298"/>
      <c r="BY4" s="297" t="s">
        <v>0</v>
      </c>
      <c r="BZ4" s="298"/>
      <c r="CA4" s="307"/>
      <c r="CB4" s="9" t="s">
        <v>13</v>
      </c>
      <c r="CC4" s="10"/>
      <c r="CD4" s="112"/>
      <c r="CE4" s="297" t="s">
        <v>11</v>
      </c>
      <c r="CF4" s="298"/>
      <c r="CG4" s="297" t="s">
        <v>0</v>
      </c>
      <c r="CH4" s="298"/>
      <c r="CI4" s="307"/>
      <c r="CJ4" s="9" t="s">
        <v>13</v>
      </c>
      <c r="CK4" s="10"/>
      <c r="CL4" s="112"/>
      <c r="CM4" s="297" t="s">
        <v>11</v>
      </c>
      <c r="CN4" s="298"/>
      <c r="CO4" s="297" t="s">
        <v>0</v>
      </c>
      <c r="CP4" s="298"/>
      <c r="CQ4" s="307"/>
      <c r="CR4" s="9" t="s">
        <v>13</v>
      </c>
      <c r="CS4" s="10"/>
      <c r="CT4" s="112"/>
      <c r="CU4" s="297" t="s">
        <v>11</v>
      </c>
      <c r="CV4" s="298"/>
      <c r="CW4" s="297" t="s">
        <v>0</v>
      </c>
      <c r="CX4" s="298"/>
      <c r="CY4" s="307"/>
      <c r="CZ4" s="9" t="s">
        <v>13</v>
      </c>
      <c r="DA4" s="10"/>
      <c r="DB4" s="112"/>
      <c r="DC4" s="297" t="s">
        <v>11</v>
      </c>
      <c r="DD4" s="298"/>
      <c r="DE4" s="297" t="s">
        <v>0</v>
      </c>
      <c r="DF4" s="298"/>
      <c r="DG4" s="307"/>
      <c r="DH4" s="9" t="s">
        <v>13</v>
      </c>
      <c r="DI4" s="10"/>
      <c r="DJ4" s="112"/>
      <c r="DK4" s="297" t="s">
        <v>11</v>
      </c>
      <c r="DL4" s="298"/>
      <c r="DM4" s="297" t="s">
        <v>0</v>
      </c>
      <c r="DN4" s="298"/>
      <c r="DO4" s="307"/>
      <c r="DP4" s="9" t="s">
        <v>13</v>
      </c>
      <c r="DQ4" s="10"/>
      <c r="DR4" s="112"/>
      <c r="DS4" s="297" t="s">
        <v>11</v>
      </c>
      <c r="DT4" s="298"/>
      <c r="DU4" s="297" t="s">
        <v>0</v>
      </c>
      <c r="DV4" s="298"/>
      <c r="DW4" s="307"/>
      <c r="DX4" s="9" t="s">
        <v>13</v>
      </c>
      <c r="DY4" s="10"/>
      <c r="DZ4" s="112"/>
      <c r="EA4" s="297" t="s">
        <v>11</v>
      </c>
      <c r="EB4" s="298"/>
      <c r="EC4" s="297" t="s">
        <v>0</v>
      </c>
      <c r="ED4" s="298"/>
      <c r="EE4" s="307"/>
      <c r="EF4" s="9" t="s">
        <v>13</v>
      </c>
      <c r="EG4" s="10"/>
      <c r="EH4" s="112"/>
      <c r="EI4" s="297" t="s">
        <v>11</v>
      </c>
      <c r="EJ4" s="298"/>
      <c r="EK4" s="297" t="s">
        <v>0</v>
      </c>
      <c r="EL4" s="298"/>
      <c r="EM4" s="307"/>
      <c r="EN4" s="9" t="s">
        <v>13</v>
      </c>
      <c r="EO4" s="10"/>
      <c r="EP4" s="112"/>
      <c r="EQ4" s="297" t="s">
        <v>11</v>
      </c>
      <c r="ER4" s="298"/>
      <c r="ES4" s="297" t="s">
        <v>0</v>
      </c>
      <c r="ET4" s="298"/>
      <c r="EU4" s="307"/>
      <c r="EV4" s="9" t="s">
        <v>13</v>
      </c>
      <c r="EW4" s="10"/>
      <c r="EY4" s="297" t="s">
        <v>11</v>
      </c>
      <c r="EZ4" s="307"/>
      <c r="FA4" s="297" t="s">
        <v>0</v>
      </c>
      <c r="FB4" s="298"/>
      <c r="FC4" s="307"/>
      <c r="FD4" s="9" t="s">
        <v>13</v>
      </c>
      <c r="FE4" s="10"/>
      <c r="FG4" s="297" t="s">
        <v>11</v>
      </c>
      <c r="FH4" s="307"/>
      <c r="FI4" s="297" t="s">
        <v>0</v>
      </c>
      <c r="FJ4" s="298"/>
      <c r="FK4" s="307"/>
      <c r="FL4" s="9" t="s">
        <v>13</v>
      </c>
      <c r="FM4" s="10"/>
      <c r="FO4" s="297" t="s">
        <v>11</v>
      </c>
      <c r="FP4" s="307"/>
      <c r="FQ4" s="297" t="s">
        <v>0</v>
      </c>
      <c r="FR4" s="298"/>
      <c r="FS4" s="307"/>
      <c r="FT4" s="9" t="s">
        <v>13</v>
      </c>
      <c r="FU4" s="10"/>
      <c r="FW4" s="297" t="s">
        <v>11</v>
      </c>
      <c r="FX4" s="307"/>
      <c r="FY4" s="297" t="s">
        <v>0</v>
      </c>
      <c r="FZ4" s="298"/>
      <c r="GA4" s="307"/>
      <c r="GB4" s="9" t="s">
        <v>13</v>
      </c>
      <c r="GC4" s="10"/>
      <c r="GE4" s="297" t="s">
        <v>11</v>
      </c>
      <c r="GF4" s="307"/>
      <c r="GG4" s="297" t="s">
        <v>0</v>
      </c>
      <c r="GH4" s="298"/>
      <c r="GI4" s="307"/>
      <c r="GJ4" s="9" t="s">
        <v>13</v>
      </c>
      <c r="GK4" s="10"/>
      <c r="GM4" s="297" t="s">
        <v>11</v>
      </c>
      <c r="GN4" s="307"/>
      <c r="GO4" s="297" t="s">
        <v>0</v>
      </c>
      <c r="GP4" s="298"/>
      <c r="GQ4" s="307"/>
      <c r="GR4" s="9" t="s">
        <v>13</v>
      </c>
      <c r="GS4" s="10"/>
      <c r="GU4" s="297" t="s">
        <v>11</v>
      </c>
      <c r="GV4" s="307"/>
      <c r="GW4" s="297" t="s">
        <v>0</v>
      </c>
      <c r="GX4" s="298"/>
      <c r="GY4" s="307"/>
      <c r="GZ4" s="9" t="s">
        <v>13</v>
      </c>
      <c r="HA4" s="10"/>
      <c r="HC4" s="297" t="s">
        <v>11</v>
      </c>
      <c r="HD4" s="307"/>
      <c r="HE4" s="297" t="s">
        <v>0</v>
      </c>
      <c r="HF4" s="298"/>
      <c r="HG4" s="307"/>
      <c r="HH4" s="9" t="s">
        <v>13</v>
      </c>
      <c r="HI4" s="10"/>
      <c r="HK4" s="297" t="s">
        <v>11</v>
      </c>
      <c r="HL4" s="307"/>
      <c r="HM4" s="297" t="s">
        <v>0</v>
      </c>
      <c r="HN4" s="298"/>
      <c r="HO4" s="307"/>
      <c r="HP4" s="9" t="s">
        <v>13</v>
      </c>
      <c r="HQ4" s="10"/>
      <c r="HS4" s="297" t="s">
        <v>11</v>
      </c>
      <c r="HT4" s="307"/>
      <c r="HU4" s="297" t="s">
        <v>0</v>
      </c>
      <c r="HV4" s="298"/>
      <c r="HW4" s="307"/>
      <c r="HX4" s="9" t="s">
        <v>13</v>
      </c>
      <c r="HY4" s="10"/>
      <c r="IA4" s="297" t="s">
        <v>11</v>
      </c>
      <c r="IB4" s="307"/>
      <c r="IC4" s="297" t="s">
        <v>0</v>
      </c>
      <c r="ID4" s="298"/>
      <c r="IE4" s="307"/>
      <c r="IF4" s="9" t="s">
        <v>13</v>
      </c>
      <c r="IG4" s="10"/>
      <c r="II4" s="297" t="s">
        <v>11</v>
      </c>
      <c r="IJ4" s="307"/>
      <c r="IK4" s="297" t="s">
        <v>0</v>
      </c>
      <c r="IL4" s="298"/>
      <c r="IM4" s="307"/>
      <c r="IN4" s="9" t="s">
        <v>13</v>
      </c>
      <c r="IO4" s="10"/>
    </row>
    <row r="5" spans="2:249" ht="30.75" thickBot="1" x14ac:dyDescent="0.3">
      <c r="B5" s="299"/>
      <c r="C5" s="300"/>
      <c r="D5" s="299"/>
      <c r="E5" s="300"/>
      <c r="F5" s="308"/>
      <c r="G5" s="49" t="s">
        <v>414</v>
      </c>
      <c r="H5" s="6" t="s">
        <v>15</v>
      </c>
      <c r="J5" s="299"/>
      <c r="K5" s="300"/>
      <c r="L5" s="299"/>
      <c r="M5" s="300"/>
      <c r="N5" s="308"/>
      <c r="O5" s="49" t="s">
        <v>414</v>
      </c>
      <c r="P5" s="6" t="s">
        <v>15</v>
      </c>
      <c r="R5" s="299"/>
      <c r="S5" s="300"/>
      <c r="T5" s="299"/>
      <c r="U5" s="300"/>
      <c r="V5" s="308"/>
      <c r="W5" s="49" t="s">
        <v>414</v>
      </c>
      <c r="X5" s="6" t="s">
        <v>15</v>
      </c>
      <c r="Y5" s="112"/>
      <c r="Z5" s="299"/>
      <c r="AA5" s="300"/>
      <c r="AB5" s="299"/>
      <c r="AC5" s="300"/>
      <c r="AD5" s="308"/>
      <c r="AE5" s="49" t="s">
        <v>414</v>
      </c>
      <c r="AF5" s="6" t="s">
        <v>15</v>
      </c>
      <c r="AH5" s="299"/>
      <c r="AI5" s="300"/>
      <c r="AJ5" s="299"/>
      <c r="AK5" s="300"/>
      <c r="AL5" s="308"/>
      <c r="AM5" s="49" t="s">
        <v>414</v>
      </c>
      <c r="AN5" s="6" t="s">
        <v>15</v>
      </c>
      <c r="AP5" s="299"/>
      <c r="AQ5" s="300"/>
      <c r="AR5" s="299"/>
      <c r="AS5" s="300"/>
      <c r="AT5" s="308"/>
      <c r="AU5" s="49" t="s">
        <v>414</v>
      </c>
      <c r="AV5" s="6" t="s">
        <v>15</v>
      </c>
      <c r="AW5" s="112"/>
      <c r="AX5" s="299"/>
      <c r="AY5" s="300"/>
      <c r="AZ5" s="299"/>
      <c r="BA5" s="300"/>
      <c r="BB5" s="308"/>
      <c r="BC5" s="49" t="s">
        <v>414</v>
      </c>
      <c r="BD5" s="6" t="s">
        <v>15</v>
      </c>
      <c r="BE5" s="112"/>
      <c r="BF5" s="299"/>
      <c r="BG5" s="300"/>
      <c r="BH5" s="299"/>
      <c r="BI5" s="300"/>
      <c r="BJ5" s="308"/>
      <c r="BK5" s="49" t="s">
        <v>414</v>
      </c>
      <c r="BL5" s="6" t="s">
        <v>15</v>
      </c>
      <c r="BM5" s="112"/>
      <c r="BN5" s="299"/>
      <c r="BO5" s="300"/>
      <c r="BP5" s="299"/>
      <c r="BQ5" s="300"/>
      <c r="BR5" s="308"/>
      <c r="BS5" s="49" t="s">
        <v>414</v>
      </c>
      <c r="BT5" s="6" t="s">
        <v>15</v>
      </c>
      <c r="BU5" s="112"/>
      <c r="BV5" s="112"/>
      <c r="BW5" s="299"/>
      <c r="BX5" s="300"/>
      <c r="BY5" s="299"/>
      <c r="BZ5" s="300"/>
      <c r="CA5" s="308"/>
      <c r="CB5" s="49" t="s">
        <v>414</v>
      </c>
      <c r="CC5" s="6" t="s">
        <v>15</v>
      </c>
      <c r="CD5" s="112"/>
      <c r="CE5" s="299"/>
      <c r="CF5" s="300"/>
      <c r="CG5" s="299"/>
      <c r="CH5" s="300"/>
      <c r="CI5" s="308"/>
      <c r="CJ5" s="49" t="s">
        <v>414</v>
      </c>
      <c r="CK5" s="6" t="s">
        <v>15</v>
      </c>
      <c r="CL5" s="112"/>
      <c r="CM5" s="299"/>
      <c r="CN5" s="300"/>
      <c r="CO5" s="299"/>
      <c r="CP5" s="300"/>
      <c r="CQ5" s="308"/>
      <c r="CR5" s="49" t="s">
        <v>414</v>
      </c>
      <c r="CS5" s="6" t="s">
        <v>15</v>
      </c>
      <c r="CT5" s="112"/>
      <c r="CU5" s="299"/>
      <c r="CV5" s="300"/>
      <c r="CW5" s="299"/>
      <c r="CX5" s="300"/>
      <c r="CY5" s="308"/>
      <c r="CZ5" s="49" t="s">
        <v>414</v>
      </c>
      <c r="DA5" s="6" t="s">
        <v>15</v>
      </c>
      <c r="DB5" s="112"/>
      <c r="DC5" s="299"/>
      <c r="DD5" s="300"/>
      <c r="DE5" s="299"/>
      <c r="DF5" s="300"/>
      <c r="DG5" s="308"/>
      <c r="DH5" s="49" t="s">
        <v>414</v>
      </c>
      <c r="DI5" s="6" t="s">
        <v>15</v>
      </c>
      <c r="DJ5" s="112"/>
      <c r="DK5" s="299"/>
      <c r="DL5" s="300"/>
      <c r="DM5" s="299"/>
      <c r="DN5" s="300"/>
      <c r="DO5" s="308"/>
      <c r="DP5" s="49" t="s">
        <v>414</v>
      </c>
      <c r="DQ5" s="6" t="s">
        <v>15</v>
      </c>
      <c r="DR5" s="112"/>
      <c r="DS5" s="299"/>
      <c r="DT5" s="300"/>
      <c r="DU5" s="299"/>
      <c r="DV5" s="300"/>
      <c r="DW5" s="308"/>
      <c r="DX5" s="49" t="s">
        <v>414</v>
      </c>
      <c r="DY5" s="6" t="s">
        <v>15</v>
      </c>
      <c r="DZ5" s="112"/>
      <c r="EA5" s="299"/>
      <c r="EB5" s="300"/>
      <c r="EC5" s="299"/>
      <c r="ED5" s="300"/>
      <c r="EE5" s="308"/>
      <c r="EF5" s="49" t="s">
        <v>414</v>
      </c>
      <c r="EG5" s="6" t="s">
        <v>15</v>
      </c>
      <c r="EH5" s="112"/>
      <c r="EI5" s="299"/>
      <c r="EJ5" s="300"/>
      <c r="EK5" s="299"/>
      <c r="EL5" s="300"/>
      <c r="EM5" s="308"/>
      <c r="EN5" s="49" t="s">
        <v>414</v>
      </c>
      <c r="EO5" s="6" t="s">
        <v>15</v>
      </c>
      <c r="EP5" s="112"/>
      <c r="EQ5" s="299"/>
      <c r="ER5" s="300"/>
      <c r="ES5" s="299"/>
      <c r="ET5" s="300"/>
      <c r="EU5" s="308"/>
      <c r="EV5" s="49" t="s">
        <v>414</v>
      </c>
      <c r="EW5" s="6" t="s">
        <v>15</v>
      </c>
      <c r="EY5" s="299"/>
      <c r="EZ5" s="308"/>
      <c r="FA5" s="299"/>
      <c r="FB5" s="300"/>
      <c r="FC5" s="308"/>
      <c r="FD5" s="49" t="s">
        <v>414</v>
      </c>
      <c r="FE5" s="6" t="s">
        <v>15</v>
      </c>
      <c r="FG5" s="299"/>
      <c r="FH5" s="308"/>
      <c r="FI5" s="299"/>
      <c r="FJ5" s="300"/>
      <c r="FK5" s="308"/>
      <c r="FL5" s="49" t="s">
        <v>414</v>
      </c>
      <c r="FM5" s="6" t="s">
        <v>15</v>
      </c>
      <c r="FO5" s="299"/>
      <c r="FP5" s="308"/>
      <c r="FQ5" s="299"/>
      <c r="FR5" s="300"/>
      <c r="FS5" s="308"/>
      <c r="FT5" s="49" t="s">
        <v>414</v>
      </c>
      <c r="FU5" s="6" t="s">
        <v>15</v>
      </c>
      <c r="FW5" s="299"/>
      <c r="FX5" s="308"/>
      <c r="FY5" s="299"/>
      <c r="FZ5" s="300"/>
      <c r="GA5" s="308"/>
      <c r="GB5" s="49" t="s">
        <v>414</v>
      </c>
      <c r="GC5" s="6" t="s">
        <v>15</v>
      </c>
      <c r="GE5" s="299"/>
      <c r="GF5" s="308"/>
      <c r="GG5" s="299"/>
      <c r="GH5" s="300"/>
      <c r="GI5" s="308"/>
      <c r="GJ5" s="49" t="s">
        <v>414</v>
      </c>
      <c r="GK5" s="6" t="s">
        <v>15</v>
      </c>
      <c r="GM5" s="299"/>
      <c r="GN5" s="308"/>
      <c r="GO5" s="299"/>
      <c r="GP5" s="300"/>
      <c r="GQ5" s="308"/>
      <c r="GR5" s="49" t="s">
        <v>414</v>
      </c>
      <c r="GS5" s="6" t="s">
        <v>15</v>
      </c>
      <c r="GU5" s="299"/>
      <c r="GV5" s="308"/>
      <c r="GW5" s="299"/>
      <c r="GX5" s="300"/>
      <c r="GY5" s="308"/>
      <c r="GZ5" s="49" t="s">
        <v>414</v>
      </c>
      <c r="HA5" s="6" t="s">
        <v>15</v>
      </c>
      <c r="HC5" s="299"/>
      <c r="HD5" s="308"/>
      <c r="HE5" s="299"/>
      <c r="HF5" s="300"/>
      <c r="HG5" s="308"/>
      <c r="HH5" s="49" t="s">
        <v>414</v>
      </c>
      <c r="HI5" s="6" t="s">
        <v>15</v>
      </c>
      <c r="HK5" s="299"/>
      <c r="HL5" s="308"/>
      <c r="HM5" s="299"/>
      <c r="HN5" s="300"/>
      <c r="HO5" s="308"/>
      <c r="HP5" s="49" t="s">
        <v>414</v>
      </c>
      <c r="HQ5" s="6" t="s">
        <v>15</v>
      </c>
      <c r="HS5" s="299"/>
      <c r="HT5" s="308"/>
      <c r="HU5" s="299"/>
      <c r="HV5" s="300"/>
      <c r="HW5" s="308"/>
      <c r="HX5" s="49" t="s">
        <v>414</v>
      </c>
      <c r="HY5" s="6" t="s">
        <v>15</v>
      </c>
      <c r="IA5" s="299"/>
      <c r="IB5" s="308"/>
      <c r="IC5" s="299"/>
      <c r="ID5" s="300"/>
      <c r="IE5" s="308"/>
      <c r="IF5" s="49" t="s">
        <v>414</v>
      </c>
      <c r="IG5" s="6" t="s">
        <v>15</v>
      </c>
      <c r="II5" s="299"/>
      <c r="IJ5" s="308"/>
      <c r="IK5" s="299"/>
      <c r="IL5" s="300"/>
      <c r="IM5" s="308"/>
      <c r="IN5" s="49" t="s">
        <v>414</v>
      </c>
      <c r="IO5" s="6" t="s">
        <v>15</v>
      </c>
    </row>
    <row r="6" spans="2:249" ht="24" customHeight="1" x14ac:dyDescent="0.25">
      <c r="B6" s="317" t="s">
        <v>655</v>
      </c>
      <c r="C6" s="318"/>
      <c r="D6" s="370" t="s">
        <v>2</v>
      </c>
      <c r="E6" s="50" t="s">
        <v>1</v>
      </c>
      <c r="F6" s="55"/>
      <c r="G6" s="138">
        <v>437.5</v>
      </c>
      <c r="H6" s="128">
        <v>2187.5</v>
      </c>
      <c r="J6" s="317" t="s">
        <v>655</v>
      </c>
      <c r="K6" s="318"/>
      <c r="L6" s="370" t="s">
        <v>2</v>
      </c>
      <c r="M6" s="50" t="s">
        <v>1</v>
      </c>
      <c r="N6" s="55"/>
      <c r="O6" s="138">
        <v>203.00000000000009</v>
      </c>
      <c r="P6" s="128">
        <v>1015</v>
      </c>
      <c r="R6" s="317" t="s">
        <v>655</v>
      </c>
      <c r="S6" s="318"/>
      <c r="T6" s="370" t="s">
        <v>2</v>
      </c>
      <c r="U6" s="50" t="s">
        <v>1</v>
      </c>
      <c r="V6" s="55"/>
      <c r="W6" s="51">
        <v>560</v>
      </c>
      <c r="X6" s="5">
        <v>2800</v>
      </c>
      <c r="Y6" s="112"/>
      <c r="Z6" s="317" t="s">
        <v>655</v>
      </c>
      <c r="AA6" s="318"/>
      <c r="AB6" s="370" t="s">
        <v>2</v>
      </c>
      <c r="AC6" s="50" t="s">
        <v>1</v>
      </c>
      <c r="AD6" s="55"/>
      <c r="AE6" s="51">
        <v>3080</v>
      </c>
      <c r="AF6" s="5">
        <v>15400</v>
      </c>
      <c r="AH6" s="317" t="s">
        <v>655</v>
      </c>
      <c r="AI6" s="318"/>
      <c r="AJ6" s="372" t="s">
        <v>9</v>
      </c>
      <c r="AK6" s="50" t="s">
        <v>1</v>
      </c>
      <c r="AL6" s="55"/>
      <c r="AM6" s="51">
        <v>17.5</v>
      </c>
      <c r="AN6" s="5">
        <v>2187.5</v>
      </c>
      <c r="AP6" s="317" t="s">
        <v>655</v>
      </c>
      <c r="AQ6" s="318"/>
      <c r="AR6" s="370" t="s">
        <v>2</v>
      </c>
      <c r="AS6" s="50" t="s">
        <v>1</v>
      </c>
      <c r="AT6" s="55"/>
      <c r="AU6" s="138">
        <v>219.00000000000011</v>
      </c>
      <c r="AV6" s="128">
        <v>1095</v>
      </c>
      <c r="AW6" s="112"/>
      <c r="AX6" s="317" t="s">
        <v>655</v>
      </c>
      <c r="AY6" s="318"/>
      <c r="AZ6" s="370" t="s">
        <v>2</v>
      </c>
      <c r="BA6" s="50" t="s">
        <v>1</v>
      </c>
      <c r="BB6" s="55"/>
      <c r="BC6" s="51">
        <v>279.99999999999989</v>
      </c>
      <c r="BD6" s="5">
        <v>1400</v>
      </c>
      <c r="BE6" s="112"/>
      <c r="BF6" s="317" t="s">
        <v>655</v>
      </c>
      <c r="BG6" s="318"/>
      <c r="BH6" s="370" t="s">
        <v>2</v>
      </c>
      <c r="BI6" s="50" t="s">
        <v>1</v>
      </c>
      <c r="BJ6" s="55"/>
      <c r="BK6" s="51">
        <v>433.99999999999977</v>
      </c>
      <c r="BL6" s="5">
        <v>2170</v>
      </c>
      <c r="BM6" s="112"/>
      <c r="BN6" s="317" t="s">
        <v>655</v>
      </c>
      <c r="BO6" s="318"/>
      <c r="BP6" s="370" t="s">
        <v>2</v>
      </c>
      <c r="BQ6" s="50" t="s">
        <v>1</v>
      </c>
      <c r="BR6" s="55"/>
      <c r="BS6" s="33">
        <v>220.50000000000011</v>
      </c>
      <c r="BT6" s="34">
        <v>1102.5</v>
      </c>
      <c r="BU6" s="112"/>
      <c r="BV6" s="112"/>
      <c r="BW6" s="317" t="s">
        <v>655</v>
      </c>
      <c r="BX6" s="318"/>
      <c r="BY6" s="370" t="s">
        <v>2</v>
      </c>
      <c r="BZ6" s="50" t="s">
        <v>1</v>
      </c>
      <c r="CA6" s="55"/>
      <c r="CB6" s="51">
        <v>0</v>
      </c>
      <c r="CC6" s="5">
        <v>0</v>
      </c>
      <c r="CD6" s="112"/>
      <c r="CE6" s="317" t="s">
        <v>655</v>
      </c>
      <c r="CF6" s="318"/>
      <c r="CG6" s="370" t="s">
        <v>2</v>
      </c>
      <c r="CH6" s="50" t="s">
        <v>1</v>
      </c>
      <c r="CI6" s="55"/>
      <c r="CJ6" s="51">
        <v>770</v>
      </c>
      <c r="CK6" s="5">
        <v>3850</v>
      </c>
      <c r="CL6" s="112"/>
      <c r="CM6" s="317" t="s">
        <v>655</v>
      </c>
      <c r="CN6" s="318"/>
      <c r="CO6" s="370" t="s">
        <v>2</v>
      </c>
      <c r="CP6" s="50" t="s">
        <v>1</v>
      </c>
      <c r="CQ6" s="55"/>
      <c r="CR6" s="51">
        <v>0</v>
      </c>
      <c r="CS6" s="5">
        <v>0</v>
      </c>
      <c r="CT6" s="112"/>
      <c r="CU6" s="317" t="s">
        <v>655</v>
      </c>
      <c r="CV6" s="318"/>
      <c r="CW6" s="370" t="s">
        <v>2</v>
      </c>
      <c r="CX6" s="50" t="s">
        <v>1</v>
      </c>
      <c r="CY6" s="55"/>
      <c r="CZ6" s="51">
        <v>195.00000000000006</v>
      </c>
      <c r="DA6" s="5">
        <v>975</v>
      </c>
      <c r="DB6" s="112"/>
      <c r="DC6" s="317" t="s">
        <v>655</v>
      </c>
      <c r="DD6" s="318"/>
      <c r="DE6" s="370" t="s">
        <v>2</v>
      </c>
      <c r="DF6" s="50" t="s">
        <v>1</v>
      </c>
      <c r="DG6" s="55"/>
      <c r="DH6" s="51">
        <v>0</v>
      </c>
      <c r="DI6" s="5">
        <v>0</v>
      </c>
      <c r="DJ6" s="112"/>
      <c r="DK6" s="317" t="s">
        <v>655</v>
      </c>
      <c r="DL6" s="318"/>
      <c r="DM6" s="372" t="s">
        <v>9</v>
      </c>
      <c r="DN6" s="50" t="s">
        <v>1</v>
      </c>
      <c r="DO6" s="55"/>
      <c r="DP6" s="51">
        <v>0</v>
      </c>
      <c r="DQ6" s="5">
        <v>0</v>
      </c>
      <c r="DR6" s="112"/>
      <c r="DS6" s="317" t="s">
        <v>655</v>
      </c>
      <c r="DT6" s="318"/>
      <c r="DU6" s="370" t="s">
        <v>2</v>
      </c>
      <c r="DV6" s="50" t="s">
        <v>1</v>
      </c>
      <c r="DW6" s="55"/>
      <c r="DX6" s="51">
        <v>71.399999999999991</v>
      </c>
      <c r="DY6" s="5">
        <v>357</v>
      </c>
      <c r="DZ6" s="112"/>
      <c r="EA6" s="317" t="s">
        <v>655</v>
      </c>
      <c r="EB6" s="318"/>
      <c r="EC6" s="370" t="s">
        <v>2</v>
      </c>
      <c r="ED6" s="50" t="s">
        <v>1</v>
      </c>
      <c r="EE6" s="55"/>
      <c r="EF6" s="51">
        <v>94.500000000000057</v>
      </c>
      <c r="EG6" s="5">
        <v>472.5</v>
      </c>
      <c r="EH6" s="112"/>
      <c r="EI6" s="317" t="s">
        <v>655</v>
      </c>
      <c r="EJ6" s="318"/>
      <c r="EK6" s="372" t="s">
        <v>9</v>
      </c>
      <c r="EL6" s="50" t="s">
        <v>1</v>
      </c>
      <c r="EM6" s="55"/>
      <c r="EN6" s="51">
        <v>17.5</v>
      </c>
      <c r="EO6" s="5">
        <v>2187.5</v>
      </c>
      <c r="EP6" s="112"/>
      <c r="EQ6" s="317" t="s">
        <v>655</v>
      </c>
      <c r="ER6" s="318"/>
      <c r="ES6" s="372" t="s">
        <v>9</v>
      </c>
      <c r="ET6" s="50" t="s">
        <v>1</v>
      </c>
      <c r="EU6" s="55"/>
      <c r="EV6" s="51">
        <v>8</v>
      </c>
      <c r="EW6" s="5">
        <v>1000</v>
      </c>
      <c r="EY6" s="317" t="s">
        <v>655</v>
      </c>
      <c r="EZ6" s="318"/>
      <c r="FA6" s="370" t="s">
        <v>2</v>
      </c>
      <c r="FB6" s="50" t="s">
        <v>1</v>
      </c>
      <c r="FC6" s="55"/>
      <c r="FD6" s="51">
        <v>3640</v>
      </c>
      <c r="FE6" s="5">
        <v>18200</v>
      </c>
      <c r="FG6" s="317" t="s">
        <v>655</v>
      </c>
      <c r="FH6" s="318"/>
      <c r="FI6" s="372" t="s">
        <v>9</v>
      </c>
      <c r="FJ6" s="50" t="s">
        <v>1</v>
      </c>
      <c r="FK6" s="55"/>
      <c r="FL6" s="51">
        <v>29.999999999999989</v>
      </c>
      <c r="FM6" s="5">
        <v>3750</v>
      </c>
      <c r="FO6" s="317" t="s">
        <v>655</v>
      </c>
      <c r="FP6" s="318"/>
      <c r="FQ6" s="370" t="s">
        <v>2</v>
      </c>
      <c r="FR6" s="50" t="s">
        <v>1</v>
      </c>
      <c r="FS6" s="55"/>
      <c r="FT6" s="51">
        <v>0</v>
      </c>
      <c r="FU6" s="5">
        <v>0</v>
      </c>
      <c r="FW6" s="317" t="s">
        <v>655</v>
      </c>
      <c r="FX6" s="318"/>
      <c r="FY6" s="370" t="s">
        <v>2</v>
      </c>
      <c r="FZ6" s="50" t="s">
        <v>1</v>
      </c>
      <c r="GA6" s="55"/>
      <c r="GB6" s="51">
        <v>341.99999999999994</v>
      </c>
      <c r="GC6" s="5">
        <v>1710</v>
      </c>
      <c r="GE6" s="317" t="s">
        <v>655</v>
      </c>
      <c r="GF6" s="318"/>
      <c r="GG6" s="372" t="s">
        <v>9</v>
      </c>
      <c r="GH6" s="50" t="s">
        <v>1</v>
      </c>
      <c r="GI6" s="55"/>
      <c r="GJ6" s="51">
        <v>5</v>
      </c>
      <c r="GK6" s="5">
        <v>625</v>
      </c>
      <c r="GM6" s="317" t="s">
        <v>655</v>
      </c>
      <c r="GN6" s="318"/>
      <c r="GO6" s="370" t="s">
        <v>2</v>
      </c>
      <c r="GP6" s="50" t="s">
        <v>1</v>
      </c>
      <c r="GQ6" s="55"/>
      <c r="GR6" s="51">
        <v>875</v>
      </c>
      <c r="GS6" s="5">
        <v>4375</v>
      </c>
      <c r="GU6" s="317" t="s">
        <v>655</v>
      </c>
      <c r="GV6" s="318"/>
      <c r="GW6" s="372" t="s">
        <v>9</v>
      </c>
      <c r="GX6" s="50" t="s">
        <v>1</v>
      </c>
      <c r="GY6" s="55"/>
      <c r="GZ6" s="51">
        <v>4</v>
      </c>
      <c r="HA6" s="5">
        <v>500</v>
      </c>
      <c r="HC6" s="317" t="s">
        <v>655</v>
      </c>
      <c r="HD6" s="318"/>
      <c r="HE6" s="370" t="s">
        <v>660</v>
      </c>
      <c r="HF6" s="50" t="s">
        <v>1</v>
      </c>
      <c r="HG6" s="55"/>
      <c r="HH6" s="51">
        <v>70</v>
      </c>
      <c r="HI6" s="5">
        <v>350</v>
      </c>
      <c r="HK6" s="317" t="s">
        <v>655</v>
      </c>
      <c r="HL6" s="318"/>
      <c r="HM6" s="372" t="s">
        <v>9</v>
      </c>
      <c r="HN6" s="50" t="s">
        <v>1</v>
      </c>
      <c r="HO6" s="55"/>
      <c r="HP6" s="51">
        <v>4.5</v>
      </c>
      <c r="HQ6" s="5">
        <v>562.5</v>
      </c>
      <c r="HS6" s="317" t="s">
        <v>655</v>
      </c>
      <c r="HT6" s="318"/>
      <c r="HU6" s="370" t="s">
        <v>2</v>
      </c>
      <c r="HV6" s="50" t="s">
        <v>1</v>
      </c>
      <c r="HW6" s="55"/>
      <c r="HX6" s="51">
        <v>23.000000000000004</v>
      </c>
      <c r="HY6" s="5">
        <v>115</v>
      </c>
      <c r="IA6" s="317" t="s">
        <v>655</v>
      </c>
      <c r="IB6" s="318"/>
      <c r="IC6" s="370" t="s">
        <v>2</v>
      </c>
      <c r="ID6" s="50" t="s">
        <v>1</v>
      </c>
      <c r="IE6" s="55"/>
      <c r="IF6" s="51">
        <v>10</v>
      </c>
      <c r="IG6" s="5">
        <v>50</v>
      </c>
      <c r="II6" s="317" t="s">
        <v>655</v>
      </c>
      <c r="IJ6" s="318"/>
      <c r="IK6" s="370" t="s">
        <v>2</v>
      </c>
      <c r="IL6" s="50" t="s">
        <v>1</v>
      </c>
      <c r="IM6" s="55"/>
      <c r="IN6" s="51">
        <v>1575</v>
      </c>
      <c r="IO6" s="5">
        <v>7875</v>
      </c>
    </row>
    <row r="7" spans="2:249" ht="24" customHeight="1" thickBot="1" x14ac:dyDescent="0.3">
      <c r="B7" s="319"/>
      <c r="C7" s="320"/>
      <c r="D7" s="371"/>
      <c r="E7" s="54" t="s">
        <v>3</v>
      </c>
      <c r="F7" s="56"/>
      <c r="G7" s="137">
        <v>5</v>
      </c>
      <c r="H7" s="129">
        <v>1500</v>
      </c>
      <c r="J7" s="319"/>
      <c r="K7" s="320"/>
      <c r="L7" s="371"/>
      <c r="M7" s="54" t="s">
        <v>3</v>
      </c>
      <c r="N7" s="56"/>
      <c r="O7" s="137">
        <v>1</v>
      </c>
      <c r="P7" s="129">
        <v>300</v>
      </c>
      <c r="R7" s="319"/>
      <c r="S7" s="320"/>
      <c r="T7" s="371"/>
      <c r="U7" s="54" t="s">
        <v>3</v>
      </c>
      <c r="V7" s="56"/>
      <c r="W7" s="52">
        <v>24</v>
      </c>
      <c r="X7" s="3">
        <v>7200</v>
      </c>
      <c r="Y7" s="112"/>
      <c r="Z7" s="319"/>
      <c r="AA7" s="320"/>
      <c r="AB7" s="371"/>
      <c r="AC7" s="54" t="s">
        <v>3</v>
      </c>
      <c r="AD7" s="56"/>
      <c r="AE7" s="52">
        <v>62</v>
      </c>
      <c r="AF7" s="3">
        <v>18600</v>
      </c>
      <c r="AH7" s="319"/>
      <c r="AI7" s="320"/>
      <c r="AJ7" s="373"/>
      <c r="AK7" s="54" t="s">
        <v>3</v>
      </c>
      <c r="AL7" s="56"/>
      <c r="AM7" s="52">
        <v>17.5</v>
      </c>
      <c r="AN7" s="3">
        <v>3062.5</v>
      </c>
      <c r="AP7" s="319"/>
      <c r="AQ7" s="320"/>
      <c r="AR7" s="371"/>
      <c r="AS7" s="54" t="s">
        <v>3</v>
      </c>
      <c r="AT7" s="56"/>
      <c r="AU7" s="137">
        <v>5</v>
      </c>
      <c r="AV7" s="129">
        <v>1500</v>
      </c>
      <c r="AW7" s="112"/>
      <c r="AX7" s="319"/>
      <c r="AY7" s="320"/>
      <c r="AZ7" s="371"/>
      <c r="BA7" s="54" t="s">
        <v>3</v>
      </c>
      <c r="BB7" s="56"/>
      <c r="BC7" s="52">
        <v>3.5</v>
      </c>
      <c r="BD7" s="3">
        <v>1050</v>
      </c>
      <c r="BE7" s="112"/>
      <c r="BF7" s="319"/>
      <c r="BG7" s="320"/>
      <c r="BH7" s="371"/>
      <c r="BI7" s="54" t="s">
        <v>3</v>
      </c>
      <c r="BJ7" s="56"/>
      <c r="BK7" s="52">
        <v>6</v>
      </c>
      <c r="BL7" s="3">
        <v>1800</v>
      </c>
      <c r="BM7" s="112"/>
      <c r="BN7" s="319"/>
      <c r="BO7" s="320"/>
      <c r="BP7" s="371"/>
      <c r="BQ7" s="54" t="s">
        <v>3</v>
      </c>
      <c r="BR7" s="56"/>
      <c r="BS7" s="39">
        <v>2</v>
      </c>
      <c r="BT7" s="40">
        <v>600</v>
      </c>
      <c r="BU7" s="112"/>
      <c r="BV7" s="112"/>
      <c r="BW7" s="319"/>
      <c r="BX7" s="320"/>
      <c r="BY7" s="371"/>
      <c r="BZ7" s="54" t="s">
        <v>3</v>
      </c>
      <c r="CA7" s="56"/>
      <c r="CB7" s="52">
        <v>0</v>
      </c>
      <c r="CC7" s="3">
        <v>0</v>
      </c>
      <c r="CD7" s="112"/>
      <c r="CE7" s="319"/>
      <c r="CF7" s="320"/>
      <c r="CG7" s="371"/>
      <c r="CH7" s="54" t="s">
        <v>3</v>
      </c>
      <c r="CI7" s="56"/>
      <c r="CJ7" s="52">
        <v>10</v>
      </c>
      <c r="CK7" s="3">
        <v>3000</v>
      </c>
      <c r="CL7" s="112"/>
      <c r="CM7" s="319"/>
      <c r="CN7" s="320"/>
      <c r="CO7" s="371"/>
      <c r="CP7" s="54" t="s">
        <v>3</v>
      </c>
      <c r="CQ7" s="56"/>
      <c r="CR7" s="52">
        <v>0</v>
      </c>
      <c r="CS7" s="3">
        <v>0</v>
      </c>
      <c r="CT7" s="112"/>
      <c r="CU7" s="319"/>
      <c r="CV7" s="320"/>
      <c r="CW7" s="371"/>
      <c r="CX7" s="54" t="s">
        <v>3</v>
      </c>
      <c r="CY7" s="56"/>
      <c r="CZ7" s="52">
        <v>4</v>
      </c>
      <c r="DA7" s="3">
        <v>1200</v>
      </c>
      <c r="DB7" s="112"/>
      <c r="DC7" s="319"/>
      <c r="DD7" s="320"/>
      <c r="DE7" s="371"/>
      <c r="DF7" s="54" t="s">
        <v>3</v>
      </c>
      <c r="DG7" s="56"/>
      <c r="DH7" s="52">
        <v>0</v>
      </c>
      <c r="DI7" s="3">
        <v>0</v>
      </c>
      <c r="DJ7" s="112"/>
      <c r="DK7" s="319"/>
      <c r="DL7" s="320"/>
      <c r="DM7" s="373"/>
      <c r="DN7" s="54" t="s">
        <v>3</v>
      </c>
      <c r="DO7" s="56"/>
      <c r="DP7" s="52">
        <v>0</v>
      </c>
      <c r="DQ7" s="3">
        <v>0</v>
      </c>
      <c r="DR7" s="112"/>
      <c r="DS7" s="319"/>
      <c r="DT7" s="320"/>
      <c r="DU7" s="371"/>
      <c r="DV7" s="54" t="s">
        <v>3</v>
      </c>
      <c r="DW7" s="56"/>
      <c r="DX7" s="52">
        <v>1</v>
      </c>
      <c r="DY7" s="3">
        <v>300</v>
      </c>
      <c r="DZ7" s="112"/>
      <c r="EA7" s="319"/>
      <c r="EB7" s="320"/>
      <c r="EC7" s="371"/>
      <c r="ED7" s="54" t="s">
        <v>3</v>
      </c>
      <c r="EE7" s="56"/>
      <c r="EF7" s="52">
        <v>2</v>
      </c>
      <c r="EG7" s="3">
        <v>600</v>
      </c>
      <c r="EH7" s="112"/>
      <c r="EI7" s="319"/>
      <c r="EJ7" s="320"/>
      <c r="EK7" s="373"/>
      <c r="EL7" s="54" t="s">
        <v>3</v>
      </c>
      <c r="EM7" s="56"/>
      <c r="EN7" s="52">
        <v>17.5</v>
      </c>
      <c r="EO7" s="3">
        <v>3062.5</v>
      </c>
      <c r="EP7" s="112"/>
      <c r="EQ7" s="319"/>
      <c r="ER7" s="320"/>
      <c r="ES7" s="373"/>
      <c r="ET7" s="54" t="s">
        <v>3</v>
      </c>
      <c r="EU7" s="56"/>
      <c r="EV7" s="52">
        <v>8</v>
      </c>
      <c r="EW7" s="3">
        <v>1400</v>
      </c>
      <c r="EY7" s="319"/>
      <c r="EZ7" s="320"/>
      <c r="FA7" s="371"/>
      <c r="FB7" s="54" t="s">
        <v>3</v>
      </c>
      <c r="FC7" s="56"/>
      <c r="FD7" s="52">
        <v>52</v>
      </c>
      <c r="FE7" s="3">
        <v>15600</v>
      </c>
      <c r="FG7" s="319"/>
      <c r="FH7" s="320"/>
      <c r="FI7" s="373"/>
      <c r="FJ7" s="54" t="s">
        <v>3</v>
      </c>
      <c r="FK7" s="56"/>
      <c r="FL7" s="52">
        <v>30</v>
      </c>
      <c r="FM7" s="3">
        <v>5250</v>
      </c>
      <c r="FO7" s="319"/>
      <c r="FP7" s="320"/>
      <c r="FQ7" s="371"/>
      <c r="FR7" s="54" t="s">
        <v>3</v>
      </c>
      <c r="FS7" s="56"/>
      <c r="FT7" s="52">
        <v>0</v>
      </c>
      <c r="FU7" s="3">
        <v>0</v>
      </c>
      <c r="FW7" s="319"/>
      <c r="FX7" s="320"/>
      <c r="FY7" s="371"/>
      <c r="FZ7" s="54" t="s">
        <v>3</v>
      </c>
      <c r="GA7" s="56"/>
      <c r="GB7" s="52">
        <v>18</v>
      </c>
      <c r="GC7" s="3">
        <v>5400</v>
      </c>
      <c r="GE7" s="319"/>
      <c r="GF7" s="320"/>
      <c r="GG7" s="373"/>
      <c r="GH7" s="54" t="s">
        <v>3</v>
      </c>
      <c r="GI7" s="56"/>
      <c r="GJ7" s="52">
        <v>5</v>
      </c>
      <c r="GK7" s="3">
        <v>875</v>
      </c>
      <c r="GM7" s="319"/>
      <c r="GN7" s="320"/>
      <c r="GO7" s="371"/>
      <c r="GP7" s="54" t="s">
        <v>3</v>
      </c>
      <c r="GQ7" s="56"/>
      <c r="GR7" s="52">
        <v>9.5</v>
      </c>
      <c r="GS7" s="3">
        <v>2850</v>
      </c>
      <c r="GU7" s="319"/>
      <c r="GV7" s="320"/>
      <c r="GW7" s="373"/>
      <c r="GX7" s="54" t="s">
        <v>3</v>
      </c>
      <c r="GY7" s="56"/>
      <c r="GZ7" s="52">
        <v>4</v>
      </c>
      <c r="HA7" s="3">
        <v>700</v>
      </c>
      <c r="HC7" s="319"/>
      <c r="HD7" s="320"/>
      <c r="HE7" s="371"/>
      <c r="HF7" s="54" t="s">
        <v>3</v>
      </c>
      <c r="HG7" s="56"/>
      <c r="HH7" s="52">
        <v>1</v>
      </c>
      <c r="HI7" s="3">
        <v>300</v>
      </c>
      <c r="HK7" s="319"/>
      <c r="HL7" s="320"/>
      <c r="HM7" s="373"/>
      <c r="HN7" s="54" t="s">
        <v>3</v>
      </c>
      <c r="HO7" s="56"/>
      <c r="HP7" s="52">
        <v>4.5</v>
      </c>
      <c r="HQ7" s="3">
        <v>787.5</v>
      </c>
      <c r="HS7" s="319"/>
      <c r="HT7" s="320"/>
      <c r="HU7" s="371"/>
      <c r="HV7" s="54" t="s">
        <v>3</v>
      </c>
      <c r="HW7" s="56"/>
      <c r="HX7" s="52">
        <v>2</v>
      </c>
      <c r="HY7" s="3">
        <v>600</v>
      </c>
      <c r="IA7" s="319"/>
      <c r="IB7" s="320"/>
      <c r="IC7" s="371"/>
      <c r="ID7" s="54" t="s">
        <v>3</v>
      </c>
      <c r="IE7" s="56"/>
      <c r="IF7" s="52">
        <v>1.5</v>
      </c>
      <c r="IG7" s="3">
        <v>450</v>
      </c>
      <c r="II7" s="319"/>
      <c r="IJ7" s="320"/>
      <c r="IK7" s="371"/>
      <c r="IL7" s="54" t="s">
        <v>3</v>
      </c>
      <c r="IM7" s="56"/>
      <c r="IN7" s="52">
        <v>14</v>
      </c>
      <c r="IO7" s="3">
        <v>4200</v>
      </c>
    </row>
    <row r="9" spans="2:249" s="105" customFormat="1" x14ac:dyDescent="0.25">
      <c r="B9" s="107" t="s">
        <v>212</v>
      </c>
    </row>
    <row r="10" spans="2:249" ht="15.75" thickBot="1" x14ac:dyDescent="0.3">
      <c r="B10" s="11" t="s">
        <v>671</v>
      </c>
    </row>
    <row r="11" spans="2:249" s="172" customFormat="1" ht="19.5" thickBot="1" x14ac:dyDescent="0.35">
      <c r="B11" s="399" t="s">
        <v>344</v>
      </c>
      <c r="C11" s="400"/>
      <c r="D11" s="400"/>
      <c r="E11" s="400"/>
      <c r="F11" s="400"/>
      <c r="G11" s="400"/>
      <c r="H11" s="401"/>
      <c r="J11" s="399" t="s">
        <v>348</v>
      </c>
      <c r="K11" s="400"/>
      <c r="L11" s="400"/>
      <c r="M11" s="400"/>
      <c r="N11" s="400"/>
      <c r="O11" s="400"/>
      <c r="P11" s="401"/>
      <c r="R11" s="399" t="s">
        <v>127</v>
      </c>
      <c r="S11" s="400"/>
      <c r="T11" s="400"/>
      <c r="U11" s="400"/>
      <c r="V11" s="400"/>
      <c r="W11" s="400"/>
      <c r="X11" s="401"/>
      <c r="Z11" s="399" t="s">
        <v>340</v>
      </c>
      <c r="AA11" s="400"/>
      <c r="AB11" s="400"/>
      <c r="AC11" s="400"/>
      <c r="AD11" s="400"/>
      <c r="AE11" s="400"/>
      <c r="AF11" s="401"/>
      <c r="AH11" s="399" t="s">
        <v>113</v>
      </c>
      <c r="AI11" s="400"/>
      <c r="AJ11" s="400"/>
      <c r="AK11" s="400"/>
      <c r="AL11" s="400"/>
      <c r="AM11" s="400"/>
      <c r="AN11" s="401"/>
      <c r="AP11" s="399" t="s">
        <v>534</v>
      </c>
      <c r="AQ11" s="400"/>
      <c r="AR11" s="400"/>
      <c r="AS11" s="400"/>
      <c r="AT11" s="400"/>
      <c r="AU11" s="400"/>
      <c r="AV11" s="401"/>
      <c r="AX11" s="399" t="s">
        <v>89</v>
      </c>
      <c r="AY11" s="400"/>
      <c r="AZ11" s="400"/>
      <c r="BA11" s="400"/>
      <c r="BB11" s="400"/>
      <c r="BC11" s="400"/>
      <c r="BD11" s="401"/>
      <c r="BF11" s="399" t="s">
        <v>539</v>
      </c>
      <c r="BG11" s="400"/>
      <c r="BH11" s="400"/>
      <c r="BI11" s="400"/>
      <c r="BJ11" s="400"/>
      <c r="BK11" s="400"/>
      <c r="BL11" s="401"/>
      <c r="BN11" s="399" t="s">
        <v>540</v>
      </c>
      <c r="BO11" s="400"/>
      <c r="BP11" s="400"/>
      <c r="BQ11" s="400"/>
      <c r="BR11" s="400"/>
      <c r="BS11" s="400"/>
      <c r="BT11" s="401"/>
      <c r="BW11" s="399" t="s">
        <v>346</v>
      </c>
      <c r="BX11" s="400"/>
      <c r="BY11" s="400"/>
      <c r="BZ11" s="400"/>
      <c r="CA11" s="400"/>
      <c r="CB11" s="400"/>
      <c r="CC11" s="401"/>
      <c r="CE11" s="399" t="s">
        <v>542</v>
      </c>
      <c r="CF11" s="400"/>
      <c r="CG11" s="400"/>
      <c r="CH11" s="400"/>
      <c r="CI11" s="400"/>
      <c r="CJ11" s="400"/>
      <c r="CK11" s="401"/>
      <c r="CM11" s="399" t="s">
        <v>594</v>
      </c>
      <c r="CN11" s="400"/>
      <c r="CO11" s="400"/>
      <c r="CP11" s="400"/>
      <c r="CQ11" s="400"/>
      <c r="CR11" s="400"/>
      <c r="CS11" s="401"/>
      <c r="CU11" s="399" t="s">
        <v>114</v>
      </c>
      <c r="CV11" s="400"/>
      <c r="CW11" s="400"/>
      <c r="CX11" s="400"/>
      <c r="CY11" s="400"/>
      <c r="CZ11" s="400"/>
      <c r="DA11" s="401"/>
      <c r="DC11" s="399" t="s">
        <v>130</v>
      </c>
      <c r="DD11" s="400"/>
      <c r="DE11" s="400"/>
      <c r="DF11" s="400"/>
      <c r="DG11" s="400"/>
      <c r="DH11" s="400"/>
      <c r="DI11" s="401"/>
      <c r="DK11" s="399" t="s">
        <v>595</v>
      </c>
      <c r="DL11" s="400"/>
      <c r="DM11" s="400"/>
      <c r="DN11" s="400"/>
      <c r="DO11" s="400"/>
      <c r="DP11" s="400"/>
      <c r="DQ11" s="401"/>
      <c r="DS11" s="399" t="s">
        <v>597</v>
      </c>
      <c r="DT11" s="400"/>
      <c r="DU11" s="400"/>
      <c r="DV11" s="400"/>
      <c r="DW11" s="400"/>
      <c r="DX11" s="400"/>
      <c r="DY11" s="401"/>
      <c r="EA11" s="399" t="s">
        <v>598</v>
      </c>
      <c r="EB11" s="400"/>
      <c r="EC11" s="400"/>
      <c r="ED11" s="400"/>
      <c r="EE11" s="400"/>
      <c r="EF11" s="400"/>
      <c r="EG11" s="401"/>
      <c r="EI11" s="399" t="s">
        <v>599</v>
      </c>
      <c r="EJ11" s="400"/>
      <c r="EK11" s="400"/>
      <c r="EL11" s="400"/>
      <c r="EM11" s="400"/>
      <c r="EN11" s="400"/>
      <c r="EO11" s="401"/>
      <c r="EQ11" s="399" t="s">
        <v>649</v>
      </c>
      <c r="ER11" s="400"/>
      <c r="ES11" s="400"/>
      <c r="ET11" s="400"/>
      <c r="EU11" s="400"/>
      <c r="EV11" s="400"/>
      <c r="EW11" s="401"/>
      <c r="EY11" s="399" t="s">
        <v>668</v>
      </c>
      <c r="EZ11" s="400"/>
      <c r="FA11" s="400"/>
      <c r="FB11" s="400"/>
      <c r="FC11" s="400"/>
      <c r="FD11" s="400"/>
      <c r="FE11" s="401"/>
      <c r="FG11" s="399" t="s">
        <v>114</v>
      </c>
      <c r="FH11" s="400"/>
      <c r="FI11" s="400"/>
      <c r="FJ11" s="400"/>
      <c r="FK11" s="400"/>
      <c r="FL11" s="400"/>
      <c r="FM11" s="401"/>
      <c r="FO11" s="399" t="s">
        <v>669</v>
      </c>
      <c r="FP11" s="400"/>
      <c r="FQ11" s="400"/>
      <c r="FR11" s="400"/>
      <c r="FS11" s="400"/>
      <c r="FT11" s="400"/>
      <c r="FU11" s="401"/>
      <c r="FW11" s="399" t="s">
        <v>355</v>
      </c>
      <c r="FX11" s="400"/>
      <c r="FY11" s="400"/>
      <c r="FZ11" s="400"/>
      <c r="GA11" s="400"/>
      <c r="GB11" s="400"/>
      <c r="GC11" s="401"/>
      <c r="GE11" s="402"/>
      <c r="GF11" s="402"/>
      <c r="GG11" s="402"/>
      <c r="GH11" s="402"/>
      <c r="GI11" s="402"/>
      <c r="GJ11" s="402"/>
      <c r="GK11" s="402"/>
      <c r="GL11" s="178"/>
      <c r="GM11" s="402"/>
      <c r="GN11" s="402"/>
      <c r="GO11" s="402"/>
      <c r="GP11" s="402"/>
      <c r="GQ11" s="402"/>
      <c r="GR11" s="402"/>
      <c r="GS11" s="402"/>
      <c r="GT11" s="178"/>
      <c r="GU11" s="402"/>
      <c r="GV11" s="402"/>
      <c r="GW11" s="402"/>
      <c r="GX11" s="402"/>
      <c r="GY11" s="402"/>
      <c r="GZ11" s="402"/>
      <c r="HA11" s="402"/>
      <c r="HB11" s="178"/>
      <c r="HC11" s="402"/>
      <c r="HD11" s="402"/>
      <c r="HE11" s="402"/>
      <c r="HF11" s="402"/>
      <c r="HG11" s="402"/>
      <c r="HH11" s="402"/>
      <c r="HI11" s="402"/>
      <c r="HJ11" s="178"/>
      <c r="HK11" s="402"/>
      <c r="HL11" s="402"/>
      <c r="HM11" s="402"/>
      <c r="HN11" s="402"/>
      <c r="HO11" s="402"/>
      <c r="HP11" s="402"/>
      <c r="HQ11" s="402"/>
      <c r="HR11" s="178"/>
      <c r="HS11" s="402"/>
      <c r="HT11" s="402"/>
      <c r="HU11" s="402"/>
      <c r="HV11" s="402"/>
      <c r="HW11" s="402"/>
      <c r="HX11" s="402"/>
      <c r="HY11" s="402"/>
      <c r="HZ11" s="178"/>
      <c r="IA11" s="402"/>
      <c r="IB11" s="402"/>
      <c r="IC11" s="402"/>
      <c r="ID11" s="402"/>
      <c r="IE11" s="402"/>
      <c r="IF11" s="402"/>
      <c r="IG11" s="402"/>
      <c r="IH11" s="178"/>
      <c r="II11" s="402"/>
      <c r="IJ11" s="402"/>
      <c r="IK11" s="402"/>
      <c r="IL11" s="402"/>
      <c r="IM11" s="402"/>
      <c r="IN11" s="402"/>
      <c r="IO11" s="402"/>
    </row>
    <row r="12" spans="2:249" s="44" customFormat="1" ht="72" customHeight="1" thickBot="1" x14ac:dyDescent="0.3">
      <c r="B12" s="291" t="s">
        <v>0</v>
      </c>
      <c r="C12" s="296"/>
      <c r="D12" s="280" t="s">
        <v>11</v>
      </c>
      <c r="E12" s="292"/>
      <c r="F12" s="42" t="s">
        <v>23</v>
      </c>
      <c r="G12" s="42" t="s">
        <v>10</v>
      </c>
      <c r="H12" s="48" t="s">
        <v>91</v>
      </c>
      <c r="J12" s="291" t="s">
        <v>0</v>
      </c>
      <c r="K12" s="296"/>
      <c r="L12" s="280" t="s">
        <v>11</v>
      </c>
      <c r="M12" s="292"/>
      <c r="N12" s="42" t="s">
        <v>23</v>
      </c>
      <c r="O12" s="42" t="s">
        <v>10</v>
      </c>
      <c r="P12" s="48" t="s">
        <v>91</v>
      </c>
      <c r="R12" s="291" t="s">
        <v>0</v>
      </c>
      <c r="S12" s="296"/>
      <c r="T12" s="280" t="s">
        <v>11</v>
      </c>
      <c r="U12" s="292"/>
      <c r="V12" s="42" t="s">
        <v>23</v>
      </c>
      <c r="W12" s="42" t="s">
        <v>10</v>
      </c>
      <c r="X12" s="48" t="s">
        <v>91</v>
      </c>
      <c r="Z12" s="291" t="s">
        <v>0</v>
      </c>
      <c r="AA12" s="296"/>
      <c r="AB12" s="280" t="s">
        <v>11</v>
      </c>
      <c r="AC12" s="292"/>
      <c r="AD12" s="42" t="s">
        <v>23</v>
      </c>
      <c r="AE12" s="42" t="s">
        <v>10</v>
      </c>
      <c r="AF12" s="48" t="s">
        <v>91</v>
      </c>
      <c r="AH12" s="291" t="s">
        <v>0</v>
      </c>
      <c r="AI12" s="296"/>
      <c r="AJ12" s="280" t="s">
        <v>11</v>
      </c>
      <c r="AK12" s="292"/>
      <c r="AL12" s="42" t="s">
        <v>23</v>
      </c>
      <c r="AM12" s="42" t="s">
        <v>10</v>
      </c>
      <c r="AN12" s="48" t="s">
        <v>91</v>
      </c>
      <c r="AP12" s="291" t="s">
        <v>0</v>
      </c>
      <c r="AQ12" s="296"/>
      <c r="AR12" s="280" t="s">
        <v>11</v>
      </c>
      <c r="AS12" s="292"/>
      <c r="AT12" s="42" t="s">
        <v>23</v>
      </c>
      <c r="AU12" s="42" t="s">
        <v>10</v>
      </c>
      <c r="AV12" s="48" t="s">
        <v>91</v>
      </c>
      <c r="AX12" s="291" t="s">
        <v>0</v>
      </c>
      <c r="AY12" s="296"/>
      <c r="AZ12" s="280" t="s">
        <v>11</v>
      </c>
      <c r="BA12" s="292"/>
      <c r="BB12" s="42" t="s">
        <v>23</v>
      </c>
      <c r="BC12" s="42" t="s">
        <v>10</v>
      </c>
      <c r="BD12" s="48" t="s">
        <v>91</v>
      </c>
      <c r="BF12" s="291" t="s">
        <v>0</v>
      </c>
      <c r="BG12" s="296"/>
      <c r="BH12" s="280" t="s">
        <v>11</v>
      </c>
      <c r="BI12" s="292"/>
      <c r="BJ12" s="42" t="s">
        <v>23</v>
      </c>
      <c r="BK12" s="42" t="s">
        <v>10</v>
      </c>
      <c r="BL12" s="48" t="s">
        <v>91</v>
      </c>
      <c r="BN12" s="291" t="s">
        <v>0</v>
      </c>
      <c r="BO12" s="296"/>
      <c r="BP12" s="280" t="s">
        <v>11</v>
      </c>
      <c r="BQ12" s="292"/>
      <c r="BR12" s="42" t="s">
        <v>23</v>
      </c>
      <c r="BS12" s="42" t="s">
        <v>10</v>
      </c>
      <c r="BT12" s="48" t="s">
        <v>91</v>
      </c>
      <c r="BW12" s="291" t="s">
        <v>0</v>
      </c>
      <c r="BX12" s="296"/>
      <c r="BY12" s="280" t="s">
        <v>11</v>
      </c>
      <c r="BZ12" s="292"/>
      <c r="CA12" s="42" t="s">
        <v>23</v>
      </c>
      <c r="CB12" s="42" t="s">
        <v>10</v>
      </c>
      <c r="CC12" s="48" t="s">
        <v>91</v>
      </c>
      <c r="CE12" s="291" t="s">
        <v>0</v>
      </c>
      <c r="CF12" s="296"/>
      <c r="CG12" s="280" t="s">
        <v>11</v>
      </c>
      <c r="CH12" s="292"/>
      <c r="CI12" s="42" t="s">
        <v>23</v>
      </c>
      <c r="CJ12" s="42" t="s">
        <v>10</v>
      </c>
      <c r="CK12" s="48" t="s">
        <v>91</v>
      </c>
      <c r="CM12" s="291" t="s">
        <v>0</v>
      </c>
      <c r="CN12" s="296"/>
      <c r="CO12" s="280" t="s">
        <v>11</v>
      </c>
      <c r="CP12" s="292"/>
      <c r="CQ12" s="42" t="s">
        <v>23</v>
      </c>
      <c r="CR12" s="42" t="s">
        <v>10</v>
      </c>
      <c r="CS12" s="48" t="s">
        <v>91</v>
      </c>
      <c r="CU12" s="291" t="s">
        <v>0</v>
      </c>
      <c r="CV12" s="296"/>
      <c r="CW12" s="280" t="s">
        <v>11</v>
      </c>
      <c r="CX12" s="292"/>
      <c r="CY12" s="42" t="s">
        <v>23</v>
      </c>
      <c r="CZ12" s="42" t="s">
        <v>10</v>
      </c>
      <c r="DA12" s="48" t="s">
        <v>91</v>
      </c>
      <c r="DC12" s="291" t="s">
        <v>0</v>
      </c>
      <c r="DD12" s="296"/>
      <c r="DE12" s="280" t="s">
        <v>11</v>
      </c>
      <c r="DF12" s="292"/>
      <c r="DG12" s="42" t="s">
        <v>23</v>
      </c>
      <c r="DH12" s="42" t="s">
        <v>10</v>
      </c>
      <c r="DI12" s="48" t="s">
        <v>91</v>
      </c>
      <c r="DK12" s="291" t="s">
        <v>0</v>
      </c>
      <c r="DL12" s="296"/>
      <c r="DM12" s="280" t="s">
        <v>11</v>
      </c>
      <c r="DN12" s="292"/>
      <c r="DO12" s="42" t="s">
        <v>23</v>
      </c>
      <c r="DP12" s="42" t="s">
        <v>10</v>
      </c>
      <c r="DQ12" s="48" t="s">
        <v>91</v>
      </c>
      <c r="DS12" s="291" t="s">
        <v>0</v>
      </c>
      <c r="DT12" s="296"/>
      <c r="DU12" s="280" t="s">
        <v>11</v>
      </c>
      <c r="DV12" s="292"/>
      <c r="DW12" s="42" t="s">
        <v>23</v>
      </c>
      <c r="DX12" s="42" t="s">
        <v>10</v>
      </c>
      <c r="DY12" s="48" t="s">
        <v>91</v>
      </c>
      <c r="EA12" s="291" t="s">
        <v>0</v>
      </c>
      <c r="EB12" s="296"/>
      <c r="EC12" s="280" t="s">
        <v>11</v>
      </c>
      <c r="ED12" s="292"/>
      <c r="EE12" s="42" t="s">
        <v>23</v>
      </c>
      <c r="EF12" s="42" t="s">
        <v>10</v>
      </c>
      <c r="EG12" s="48" t="s">
        <v>91</v>
      </c>
      <c r="EI12" s="291" t="s">
        <v>0</v>
      </c>
      <c r="EJ12" s="296"/>
      <c r="EK12" s="280" t="s">
        <v>11</v>
      </c>
      <c r="EL12" s="292"/>
      <c r="EM12" s="42" t="s">
        <v>23</v>
      </c>
      <c r="EN12" s="42" t="s">
        <v>10</v>
      </c>
      <c r="EO12" s="48" t="s">
        <v>91</v>
      </c>
      <c r="EQ12" s="291" t="s">
        <v>0</v>
      </c>
      <c r="ER12" s="296"/>
      <c r="ES12" s="280" t="s">
        <v>11</v>
      </c>
      <c r="ET12" s="292"/>
      <c r="EU12" s="42" t="s">
        <v>23</v>
      </c>
      <c r="EV12" s="42" t="s">
        <v>10</v>
      </c>
      <c r="EW12" s="48" t="s">
        <v>91</v>
      </c>
      <c r="EY12" s="291" t="s">
        <v>0</v>
      </c>
      <c r="EZ12" s="296"/>
      <c r="FA12" s="280" t="s">
        <v>11</v>
      </c>
      <c r="FB12" s="292"/>
      <c r="FC12" s="42" t="s">
        <v>23</v>
      </c>
      <c r="FD12" s="42" t="s">
        <v>10</v>
      </c>
      <c r="FE12" s="48" t="s">
        <v>91</v>
      </c>
      <c r="FG12" s="291" t="s">
        <v>0</v>
      </c>
      <c r="FH12" s="296"/>
      <c r="FI12" s="280" t="s">
        <v>11</v>
      </c>
      <c r="FJ12" s="292"/>
      <c r="FK12" s="42" t="s">
        <v>23</v>
      </c>
      <c r="FL12" s="42" t="s">
        <v>10</v>
      </c>
      <c r="FM12" s="48" t="s">
        <v>91</v>
      </c>
      <c r="FO12" s="291" t="s">
        <v>0</v>
      </c>
      <c r="FP12" s="296"/>
      <c r="FQ12" s="280" t="s">
        <v>11</v>
      </c>
      <c r="FR12" s="292"/>
      <c r="FS12" s="42" t="s">
        <v>23</v>
      </c>
      <c r="FT12" s="42" t="s">
        <v>10</v>
      </c>
      <c r="FU12" s="48" t="s">
        <v>91</v>
      </c>
      <c r="FW12" s="291" t="s">
        <v>0</v>
      </c>
      <c r="FX12" s="296"/>
      <c r="FY12" s="280" t="s">
        <v>11</v>
      </c>
      <c r="FZ12" s="292"/>
      <c r="GA12" s="42" t="s">
        <v>23</v>
      </c>
      <c r="GB12" s="42" t="s">
        <v>10</v>
      </c>
      <c r="GC12" s="48" t="s">
        <v>91</v>
      </c>
      <c r="GE12" s="375"/>
      <c r="GF12" s="375"/>
      <c r="GG12" s="375"/>
      <c r="GH12" s="375"/>
      <c r="GI12" s="123"/>
      <c r="GJ12" s="123"/>
      <c r="GK12" s="123"/>
      <c r="GL12" s="150"/>
      <c r="GM12" s="375"/>
      <c r="GN12" s="375"/>
      <c r="GO12" s="375"/>
      <c r="GP12" s="375"/>
      <c r="GQ12" s="123"/>
      <c r="GR12" s="123"/>
      <c r="GS12" s="123"/>
      <c r="GT12" s="150"/>
      <c r="GU12" s="375"/>
      <c r="GV12" s="375"/>
      <c r="GW12" s="375"/>
      <c r="GX12" s="375"/>
      <c r="GY12" s="123"/>
      <c r="GZ12" s="123"/>
      <c r="HA12" s="123"/>
      <c r="HB12" s="150"/>
      <c r="HC12" s="375"/>
      <c r="HD12" s="375"/>
      <c r="HE12" s="375"/>
      <c r="HF12" s="375"/>
      <c r="HG12" s="123"/>
      <c r="HH12" s="123"/>
      <c r="HI12" s="123"/>
      <c r="HJ12" s="150"/>
      <c r="HK12" s="375"/>
      <c r="HL12" s="375"/>
      <c r="HM12" s="375"/>
      <c r="HN12" s="375"/>
      <c r="HO12" s="123"/>
      <c r="HP12" s="123"/>
      <c r="HQ12" s="123"/>
      <c r="HR12" s="150"/>
      <c r="HS12" s="375"/>
      <c r="HT12" s="375"/>
      <c r="HU12" s="375"/>
      <c r="HV12" s="375"/>
      <c r="HW12" s="123"/>
      <c r="HX12" s="123"/>
      <c r="HY12" s="123"/>
      <c r="HZ12" s="150"/>
      <c r="IA12" s="375"/>
      <c r="IB12" s="375"/>
      <c r="IC12" s="375"/>
      <c r="ID12" s="375"/>
      <c r="IE12" s="123"/>
      <c r="IF12" s="123"/>
      <c r="IG12" s="123"/>
      <c r="IH12" s="150"/>
      <c r="II12" s="375"/>
      <c r="IJ12" s="375"/>
      <c r="IK12" s="375"/>
      <c r="IL12" s="375"/>
      <c r="IM12" s="123"/>
      <c r="IN12" s="123"/>
      <c r="IO12" s="123"/>
    </row>
    <row r="13" spans="2:249" ht="15" customHeight="1" x14ac:dyDescent="0.25">
      <c r="B13" s="359" t="s">
        <v>2</v>
      </c>
      <c r="C13" s="367"/>
      <c r="D13" s="393" t="s">
        <v>634</v>
      </c>
      <c r="E13" s="159" t="s">
        <v>4</v>
      </c>
      <c r="F13" s="216"/>
      <c r="G13" s="217"/>
      <c r="H13" s="392"/>
      <c r="J13" s="359" t="s">
        <v>2</v>
      </c>
      <c r="K13" s="367"/>
      <c r="L13" s="273" t="s">
        <v>634</v>
      </c>
      <c r="M13" s="15" t="s">
        <v>4</v>
      </c>
      <c r="N13" s="16">
        <v>5</v>
      </c>
      <c r="O13" s="19">
        <f>N13*5</f>
        <v>25</v>
      </c>
      <c r="P13" s="283" t="s">
        <v>635</v>
      </c>
      <c r="R13" s="359" t="s">
        <v>2</v>
      </c>
      <c r="S13" s="367"/>
      <c r="T13" s="273" t="s">
        <v>634</v>
      </c>
      <c r="U13" s="15" t="s">
        <v>4</v>
      </c>
      <c r="V13" s="16">
        <v>20</v>
      </c>
      <c r="W13" s="19">
        <f>V13*5</f>
        <v>100</v>
      </c>
      <c r="X13" s="283" t="s">
        <v>376</v>
      </c>
      <c r="Z13" s="359" t="s">
        <v>2</v>
      </c>
      <c r="AA13" s="367"/>
      <c r="AB13" s="273" t="s">
        <v>634</v>
      </c>
      <c r="AC13" s="15" t="s">
        <v>4</v>
      </c>
      <c r="AD13" s="16">
        <v>100</v>
      </c>
      <c r="AE13" s="19">
        <f>AD13*5</f>
        <v>500</v>
      </c>
      <c r="AF13" s="283" t="s">
        <v>504</v>
      </c>
      <c r="AH13" s="380" t="s">
        <v>9</v>
      </c>
      <c r="AI13" s="406"/>
      <c r="AJ13" s="273" t="s">
        <v>634</v>
      </c>
      <c r="AK13" s="173" t="s">
        <v>4</v>
      </c>
      <c r="AL13" s="218">
        <v>0.5</v>
      </c>
      <c r="AM13" s="215">
        <f t="shared" ref="AM13:AM19" si="0">SUM(AL13*125)</f>
        <v>62.5</v>
      </c>
      <c r="AN13" s="282" t="s">
        <v>161</v>
      </c>
      <c r="AP13" s="359" t="s">
        <v>2</v>
      </c>
      <c r="AQ13" s="367"/>
      <c r="AR13" s="273" t="s">
        <v>634</v>
      </c>
      <c r="AS13" s="15" t="s">
        <v>4</v>
      </c>
      <c r="AT13" s="31">
        <v>8</v>
      </c>
      <c r="AU13" s="34">
        <f>AT13*5</f>
        <v>40</v>
      </c>
      <c r="AV13" s="282" t="s">
        <v>590</v>
      </c>
      <c r="AX13" s="359" t="s">
        <v>2</v>
      </c>
      <c r="AY13" s="367"/>
      <c r="AZ13" s="273" t="s">
        <v>634</v>
      </c>
      <c r="BA13" s="15" t="s">
        <v>4</v>
      </c>
      <c r="BB13" s="31">
        <v>15</v>
      </c>
      <c r="BC13" s="34">
        <f>BB13*5</f>
        <v>75</v>
      </c>
      <c r="BD13" s="282" t="s">
        <v>640</v>
      </c>
      <c r="BF13" s="359" t="s">
        <v>2</v>
      </c>
      <c r="BG13" s="367"/>
      <c r="BH13" s="273" t="s">
        <v>634</v>
      </c>
      <c r="BI13" s="15" t="s">
        <v>4</v>
      </c>
      <c r="BJ13" s="31">
        <v>20</v>
      </c>
      <c r="BK13" s="34">
        <f t="shared" ref="BK13:BK19" si="1">BJ13*5</f>
        <v>100</v>
      </c>
      <c r="BL13" s="282" t="s">
        <v>642</v>
      </c>
      <c r="BN13" s="359" t="s">
        <v>2</v>
      </c>
      <c r="BO13" s="367"/>
      <c r="BP13" s="273" t="s">
        <v>634</v>
      </c>
      <c r="BQ13" s="15" t="s">
        <v>4</v>
      </c>
      <c r="BR13" s="31">
        <v>6</v>
      </c>
      <c r="BS13" s="34">
        <f t="shared" ref="BS13:BS19" si="2">BR13*5</f>
        <v>30</v>
      </c>
      <c r="BT13" s="282" t="s">
        <v>643</v>
      </c>
      <c r="BW13" s="359" t="s">
        <v>2</v>
      </c>
      <c r="BX13" s="367"/>
      <c r="BY13" s="273" t="s">
        <v>634</v>
      </c>
      <c r="BZ13" s="15" t="s">
        <v>4</v>
      </c>
      <c r="CA13" s="16">
        <v>121</v>
      </c>
      <c r="CB13" s="19">
        <f t="shared" ref="CB13:CB40" si="3">CA13*5</f>
        <v>605</v>
      </c>
      <c r="CC13" s="283" t="s">
        <v>279</v>
      </c>
      <c r="CE13" s="359" t="s">
        <v>2</v>
      </c>
      <c r="CF13" s="367"/>
      <c r="CG13" s="273" t="s">
        <v>634</v>
      </c>
      <c r="CH13" s="173" t="s">
        <v>4</v>
      </c>
      <c r="CI13" s="218">
        <v>28</v>
      </c>
      <c r="CJ13" s="34">
        <f t="shared" ref="CJ13:CJ19" si="4">CI13*5</f>
        <v>140</v>
      </c>
      <c r="CK13" s="282" t="s">
        <v>592</v>
      </c>
      <c r="CM13" s="359" t="s">
        <v>2</v>
      </c>
      <c r="CN13" s="367"/>
      <c r="CO13" s="273" t="s">
        <v>634</v>
      </c>
      <c r="CP13" s="173" t="s">
        <v>4</v>
      </c>
      <c r="CQ13" s="218">
        <v>35</v>
      </c>
      <c r="CR13" s="34">
        <f t="shared" ref="CR13:CR17" si="5">CQ13*5</f>
        <v>175</v>
      </c>
      <c r="CS13" s="282" t="s">
        <v>644</v>
      </c>
      <c r="CU13" s="359" t="s">
        <v>2</v>
      </c>
      <c r="CV13" s="367"/>
      <c r="CW13" s="273" t="s">
        <v>634</v>
      </c>
      <c r="CX13" s="173" t="s">
        <v>4</v>
      </c>
      <c r="CY13" s="151">
        <v>7.8</v>
      </c>
      <c r="CZ13" s="19">
        <f>CY13*5</f>
        <v>39</v>
      </c>
      <c r="DA13" s="388" t="s">
        <v>234</v>
      </c>
      <c r="DC13" s="359" t="s">
        <v>2</v>
      </c>
      <c r="DD13" s="367"/>
      <c r="DE13" s="273" t="s">
        <v>634</v>
      </c>
      <c r="DF13" s="173" t="s">
        <v>4</v>
      </c>
      <c r="DG13" s="151">
        <v>1.8</v>
      </c>
      <c r="DH13" s="152">
        <f>DG13*5</f>
        <v>9</v>
      </c>
      <c r="DI13" s="388" t="s">
        <v>645</v>
      </c>
      <c r="DK13" s="380" t="s">
        <v>9</v>
      </c>
      <c r="DL13" s="406"/>
      <c r="DM13" s="393" t="s">
        <v>634</v>
      </c>
      <c r="DN13" s="162" t="s">
        <v>4</v>
      </c>
      <c r="DO13" s="139"/>
      <c r="DP13" s="140"/>
      <c r="DQ13" s="390"/>
      <c r="DS13" s="359" t="s">
        <v>2</v>
      </c>
      <c r="DT13" s="367"/>
      <c r="DU13" s="393" t="s">
        <v>634</v>
      </c>
      <c r="DV13" s="162" t="s">
        <v>4</v>
      </c>
      <c r="DW13" s="139"/>
      <c r="DX13" s="140"/>
      <c r="DY13" s="390"/>
      <c r="EA13" s="359" t="s">
        <v>2</v>
      </c>
      <c r="EB13" s="367"/>
      <c r="EC13" s="273" t="s">
        <v>634</v>
      </c>
      <c r="ED13" s="173" t="s">
        <v>4</v>
      </c>
      <c r="EE13" s="218">
        <v>4</v>
      </c>
      <c r="EF13" s="34">
        <f t="shared" ref="EF13:EF19" si="6">EE13*5</f>
        <v>20</v>
      </c>
      <c r="EG13" s="282" t="s">
        <v>647</v>
      </c>
      <c r="EI13" s="380" t="s">
        <v>9</v>
      </c>
      <c r="EJ13" s="406"/>
      <c r="EK13" s="273" t="s">
        <v>634</v>
      </c>
      <c r="EL13" s="173" t="s">
        <v>4</v>
      </c>
      <c r="EM13" s="223">
        <v>1</v>
      </c>
      <c r="EN13" s="34">
        <f t="shared" ref="EN13:EN19" si="7">EM13*125</f>
        <v>125</v>
      </c>
      <c r="EO13" s="282" t="s">
        <v>426</v>
      </c>
      <c r="EQ13" s="380" t="s">
        <v>9</v>
      </c>
      <c r="ER13" s="406"/>
      <c r="ES13" s="412" t="s">
        <v>634</v>
      </c>
      <c r="ET13" s="173" t="s">
        <v>4</v>
      </c>
      <c r="EU13" s="218"/>
      <c r="EV13" s="34">
        <f t="shared" ref="EV13:EV19" si="8">EU13*125</f>
        <v>0</v>
      </c>
      <c r="EW13" s="415" t="s">
        <v>652</v>
      </c>
      <c r="EY13" s="359" t="s">
        <v>2</v>
      </c>
      <c r="EZ13" s="367"/>
      <c r="FA13" s="412" t="s">
        <v>634</v>
      </c>
      <c r="FB13" s="173" t="s">
        <v>4</v>
      </c>
      <c r="FC13" s="182">
        <v>22.5</v>
      </c>
      <c r="FD13" s="240">
        <f>FC13*5</f>
        <v>112.5</v>
      </c>
      <c r="FE13" s="388" t="s">
        <v>161</v>
      </c>
      <c r="FG13" s="359" t="s">
        <v>2</v>
      </c>
      <c r="FH13" s="367"/>
      <c r="FI13" s="412" t="s">
        <v>634</v>
      </c>
      <c r="FJ13" s="173" t="s">
        <v>4</v>
      </c>
      <c r="FK13" s="151">
        <v>30</v>
      </c>
      <c r="FL13" s="152">
        <f>FK13*5</f>
        <v>150</v>
      </c>
      <c r="FM13" s="388" t="s">
        <v>670</v>
      </c>
      <c r="FO13" s="359" t="s">
        <v>2</v>
      </c>
      <c r="FP13" s="367"/>
      <c r="FQ13" s="393" t="s">
        <v>634</v>
      </c>
      <c r="FR13" s="162" t="s">
        <v>4</v>
      </c>
      <c r="FS13" s="139"/>
      <c r="FT13" s="140"/>
      <c r="FU13" s="390"/>
      <c r="FW13" s="359" t="s">
        <v>2</v>
      </c>
      <c r="FX13" s="367"/>
      <c r="FY13" s="412" t="s">
        <v>634</v>
      </c>
      <c r="FZ13" s="173" t="s">
        <v>4</v>
      </c>
      <c r="GA13" s="151">
        <v>7.8</v>
      </c>
      <c r="GB13" s="152">
        <f>GA13*5</f>
        <v>39</v>
      </c>
      <c r="GC13" s="388" t="s">
        <v>205</v>
      </c>
      <c r="GE13" s="384"/>
      <c r="GF13" s="384"/>
      <c r="GG13" s="384"/>
      <c r="GH13" s="96"/>
      <c r="GI13" s="96"/>
      <c r="GJ13" s="124"/>
      <c r="GK13" s="382"/>
      <c r="GL13" s="112"/>
      <c r="GM13" s="384"/>
      <c r="GN13" s="384"/>
      <c r="GO13" s="384"/>
      <c r="GP13" s="96"/>
      <c r="GQ13" s="96"/>
      <c r="GR13" s="124"/>
      <c r="GS13" s="382"/>
      <c r="GT13" s="112"/>
      <c r="GU13" s="384"/>
      <c r="GV13" s="384"/>
      <c r="GW13" s="384"/>
      <c r="GX13" s="96"/>
      <c r="GY13" s="96"/>
      <c r="GZ13" s="124"/>
      <c r="HA13" s="382"/>
      <c r="HB13" s="112"/>
      <c r="HC13" s="384"/>
      <c r="HD13" s="384"/>
      <c r="HE13" s="384"/>
      <c r="HF13" s="96"/>
      <c r="HG13" s="96"/>
      <c r="HH13" s="124"/>
      <c r="HI13" s="382"/>
      <c r="HJ13" s="112"/>
      <c r="HK13" s="384"/>
      <c r="HL13" s="384"/>
      <c r="HM13" s="384"/>
      <c r="HN13" s="96"/>
      <c r="HO13" s="96"/>
      <c r="HP13" s="124"/>
      <c r="HQ13" s="382"/>
      <c r="HR13" s="112"/>
      <c r="HS13" s="384"/>
      <c r="HT13" s="384"/>
      <c r="HU13" s="384"/>
      <c r="HV13" s="96"/>
      <c r="HW13" s="96"/>
      <c r="HX13" s="124"/>
      <c r="HY13" s="382"/>
      <c r="HZ13" s="112"/>
      <c r="IA13" s="384"/>
      <c r="IB13" s="384"/>
      <c r="IC13" s="384"/>
      <c r="ID13" s="96"/>
      <c r="IE13" s="96"/>
      <c r="IF13" s="124"/>
      <c r="IG13" s="382"/>
      <c r="IH13" s="112"/>
      <c r="II13" s="384"/>
      <c r="IJ13" s="384"/>
      <c r="IK13" s="384"/>
      <c r="IL13" s="96"/>
      <c r="IM13" s="96"/>
      <c r="IN13" s="124"/>
      <c r="IO13" s="382"/>
    </row>
    <row r="14" spans="2:249" ht="15" customHeight="1" x14ac:dyDescent="0.25">
      <c r="B14" s="361"/>
      <c r="C14" s="368"/>
      <c r="D14" s="394"/>
      <c r="E14" s="160" t="s">
        <v>5</v>
      </c>
      <c r="F14" s="141"/>
      <c r="G14" s="142"/>
      <c r="H14" s="390"/>
      <c r="J14" s="361"/>
      <c r="K14" s="368"/>
      <c r="L14" s="274"/>
      <c r="M14" s="21" t="s">
        <v>5</v>
      </c>
      <c r="N14" s="83">
        <v>5</v>
      </c>
      <c r="O14" s="25">
        <f t="shared" ref="O14:O40" si="9">N14*5</f>
        <v>25</v>
      </c>
      <c r="P14" s="283"/>
      <c r="R14" s="361"/>
      <c r="S14" s="368"/>
      <c r="T14" s="274"/>
      <c r="U14" s="21" t="s">
        <v>5</v>
      </c>
      <c r="V14" s="83">
        <v>20</v>
      </c>
      <c r="W14" s="25">
        <f t="shared" ref="W14:W40" si="10">V14*5</f>
        <v>100</v>
      </c>
      <c r="X14" s="283"/>
      <c r="Z14" s="361"/>
      <c r="AA14" s="368"/>
      <c r="AB14" s="274"/>
      <c r="AC14" s="21" t="s">
        <v>5</v>
      </c>
      <c r="AD14" s="83">
        <v>100</v>
      </c>
      <c r="AE14" s="25">
        <f t="shared" ref="AE14:AE40" si="11">AD14*5</f>
        <v>500</v>
      </c>
      <c r="AF14" s="283"/>
      <c r="AH14" s="376"/>
      <c r="AI14" s="407"/>
      <c r="AJ14" s="274"/>
      <c r="AK14" s="165" t="s">
        <v>5</v>
      </c>
      <c r="AL14" s="153">
        <v>0.5</v>
      </c>
      <c r="AM14" s="154">
        <f t="shared" si="0"/>
        <v>62.5</v>
      </c>
      <c r="AN14" s="283"/>
      <c r="AP14" s="361"/>
      <c r="AQ14" s="368"/>
      <c r="AR14" s="274"/>
      <c r="AS14" s="21" t="s">
        <v>5</v>
      </c>
      <c r="AT14" s="83">
        <v>8</v>
      </c>
      <c r="AU14" s="25">
        <f>AT14*5</f>
        <v>40</v>
      </c>
      <c r="AV14" s="283"/>
      <c r="AX14" s="361"/>
      <c r="AY14" s="368"/>
      <c r="AZ14" s="274"/>
      <c r="BA14" s="21" t="s">
        <v>5</v>
      </c>
      <c r="BB14" s="83">
        <v>15</v>
      </c>
      <c r="BC14" s="25">
        <f>BB14*5</f>
        <v>75</v>
      </c>
      <c r="BD14" s="283"/>
      <c r="BF14" s="361"/>
      <c r="BG14" s="368"/>
      <c r="BH14" s="274"/>
      <c r="BI14" s="21" t="s">
        <v>5</v>
      </c>
      <c r="BJ14" s="83">
        <v>20</v>
      </c>
      <c r="BK14" s="25">
        <f t="shared" si="1"/>
        <v>100</v>
      </c>
      <c r="BL14" s="283"/>
      <c r="BN14" s="361"/>
      <c r="BO14" s="368"/>
      <c r="BP14" s="274"/>
      <c r="BQ14" s="21" t="s">
        <v>5</v>
      </c>
      <c r="BR14" s="83">
        <v>6</v>
      </c>
      <c r="BS14" s="25">
        <f t="shared" si="2"/>
        <v>30</v>
      </c>
      <c r="BT14" s="283"/>
      <c r="BW14" s="361"/>
      <c r="BX14" s="368"/>
      <c r="BY14" s="274"/>
      <c r="BZ14" s="21" t="s">
        <v>5</v>
      </c>
      <c r="CA14" s="83">
        <v>121</v>
      </c>
      <c r="CB14" s="25">
        <f t="shared" si="3"/>
        <v>605</v>
      </c>
      <c r="CC14" s="283"/>
      <c r="CE14" s="361"/>
      <c r="CF14" s="368"/>
      <c r="CG14" s="274"/>
      <c r="CH14" s="165" t="s">
        <v>5</v>
      </c>
      <c r="CI14" s="153">
        <v>28</v>
      </c>
      <c r="CJ14" s="25">
        <f t="shared" si="4"/>
        <v>140</v>
      </c>
      <c r="CK14" s="283"/>
      <c r="CM14" s="361"/>
      <c r="CN14" s="368"/>
      <c r="CO14" s="274"/>
      <c r="CP14" s="165" t="s">
        <v>5</v>
      </c>
      <c r="CQ14" s="153">
        <v>35</v>
      </c>
      <c r="CR14" s="25">
        <f t="shared" si="5"/>
        <v>175</v>
      </c>
      <c r="CS14" s="283"/>
      <c r="CU14" s="361"/>
      <c r="CV14" s="368"/>
      <c r="CW14" s="274"/>
      <c r="CX14" s="165" t="s">
        <v>5</v>
      </c>
      <c r="CY14" s="153">
        <v>7.8</v>
      </c>
      <c r="CZ14" s="25">
        <f>CY14*5</f>
        <v>39</v>
      </c>
      <c r="DA14" s="388"/>
      <c r="DC14" s="361"/>
      <c r="DD14" s="368"/>
      <c r="DE14" s="274"/>
      <c r="DF14" s="165" t="s">
        <v>5</v>
      </c>
      <c r="DG14" s="153">
        <v>1.8</v>
      </c>
      <c r="DH14" s="154">
        <f>DG14*5</f>
        <v>9</v>
      </c>
      <c r="DI14" s="388"/>
      <c r="DK14" s="376"/>
      <c r="DL14" s="407"/>
      <c r="DM14" s="394"/>
      <c r="DN14" s="160" t="s">
        <v>5</v>
      </c>
      <c r="DO14" s="141"/>
      <c r="DP14" s="142"/>
      <c r="DQ14" s="390"/>
      <c r="DS14" s="361"/>
      <c r="DT14" s="368"/>
      <c r="DU14" s="394"/>
      <c r="DV14" s="160" t="s">
        <v>5</v>
      </c>
      <c r="DW14" s="141"/>
      <c r="DX14" s="142"/>
      <c r="DY14" s="390"/>
      <c r="EA14" s="361"/>
      <c r="EB14" s="368"/>
      <c r="EC14" s="274"/>
      <c r="ED14" s="165" t="s">
        <v>5</v>
      </c>
      <c r="EE14" s="153">
        <v>4</v>
      </c>
      <c r="EF14" s="25">
        <f t="shared" si="6"/>
        <v>20</v>
      </c>
      <c r="EG14" s="283"/>
      <c r="EI14" s="376"/>
      <c r="EJ14" s="407"/>
      <c r="EK14" s="274"/>
      <c r="EL14" s="165" t="s">
        <v>5</v>
      </c>
      <c r="EM14" s="224">
        <v>1</v>
      </c>
      <c r="EN14" s="25">
        <f t="shared" si="7"/>
        <v>125</v>
      </c>
      <c r="EO14" s="283"/>
      <c r="EQ14" s="376"/>
      <c r="ER14" s="407"/>
      <c r="ES14" s="413"/>
      <c r="ET14" s="165" t="s">
        <v>5</v>
      </c>
      <c r="EU14" s="153"/>
      <c r="EV14" s="25">
        <f t="shared" si="8"/>
        <v>0</v>
      </c>
      <c r="EW14" s="388"/>
      <c r="EY14" s="361"/>
      <c r="EZ14" s="368"/>
      <c r="FA14" s="413"/>
      <c r="FB14" s="165" t="s">
        <v>5</v>
      </c>
      <c r="FC14" s="238">
        <v>22.5</v>
      </c>
      <c r="FD14" s="239">
        <f t="shared" ref="FD14:FD17" si="12">FC14*5</f>
        <v>112.5</v>
      </c>
      <c r="FE14" s="388"/>
      <c r="FG14" s="361"/>
      <c r="FH14" s="368"/>
      <c r="FI14" s="413"/>
      <c r="FJ14" s="165" t="s">
        <v>5</v>
      </c>
      <c r="FK14" s="153">
        <v>30</v>
      </c>
      <c r="FL14" s="154">
        <f t="shared" ref="FL14:FL40" si="13">FK14*5</f>
        <v>150</v>
      </c>
      <c r="FM14" s="388"/>
      <c r="FO14" s="361"/>
      <c r="FP14" s="368"/>
      <c r="FQ14" s="394"/>
      <c r="FR14" s="160" t="s">
        <v>5</v>
      </c>
      <c r="FS14" s="141"/>
      <c r="FT14" s="142"/>
      <c r="FU14" s="390"/>
      <c r="FW14" s="361"/>
      <c r="FX14" s="368"/>
      <c r="FY14" s="413"/>
      <c r="FZ14" s="165" t="s">
        <v>5</v>
      </c>
      <c r="GA14" s="153">
        <v>7.8</v>
      </c>
      <c r="GB14" s="154">
        <f t="shared" ref="GB14:GB17" si="14">GA14*5</f>
        <v>39</v>
      </c>
      <c r="GC14" s="388"/>
      <c r="GE14" s="384"/>
      <c r="GF14" s="384"/>
      <c r="GG14" s="384"/>
      <c r="GH14" s="96"/>
      <c r="GI14" s="96"/>
      <c r="GJ14" s="124"/>
      <c r="GK14" s="382"/>
      <c r="GL14" s="112"/>
      <c r="GM14" s="384"/>
      <c r="GN14" s="384"/>
      <c r="GO14" s="384"/>
      <c r="GP14" s="96"/>
      <c r="GQ14" s="96"/>
      <c r="GR14" s="124"/>
      <c r="GS14" s="382"/>
      <c r="GT14" s="112"/>
      <c r="GU14" s="384"/>
      <c r="GV14" s="384"/>
      <c r="GW14" s="384"/>
      <c r="GX14" s="96"/>
      <c r="GY14" s="96"/>
      <c r="GZ14" s="124"/>
      <c r="HA14" s="382"/>
      <c r="HB14" s="112"/>
      <c r="HC14" s="384"/>
      <c r="HD14" s="384"/>
      <c r="HE14" s="384"/>
      <c r="HF14" s="96"/>
      <c r="HG14" s="96"/>
      <c r="HH14" s="124"/>
      <c r="HI14" s="382"/>
      <c r="HJ14" s="112"/>
      <c r="HK14" s="384"/>
      <c r="HL14" s="384"/>
      <c r="HM14" s="384"/>
      <c r="HN14" s="96"/>
      <c r="HO14" s="96"/>
      <c r="HP14" s="124"/>
      <c r="HQ14" s="382"/>
      <c r="HR14" s="112"/>
      <c r="HS14" s="384"/>
      <c r="HT14" s="384"/>
      <c r="HU14" s="384"/>
      <c r="HV14" s="96"/>
      <c r="HW14" s="96"/>
      <c r="HX14" s="124"/>
      <c r="HY14" s="382"/>
      <c r="HZ14" s="112"/>
      <c r="IA14" s="384"/>
      <c r="IB14" s="384"/>
      <c r="IC14" s="384"/>
      <c r="ID14" s="96"/>
      <c r="IE14" s="96"/>
      <c r="IF14" s="124"/>
      <c r="IG14" s="382"/>
      <c r="IH14" s="112"/>
      <c r="II14" s="384"/>
      <c r="IJ14" s="384"/>
      <c r="IK14" s="384"/>
      <c r="IL14" s="96"/>
      <c r="IM14" s="96"/>
      <c r="IN14" s="124"/>
      <c r="IO14" s="382"/>
    </row>
    <row r="15" spans="2:249" ht="15" customHeight="1" x14ac:dyDescent="0.25">
      <c r="B15" s="361"/>
      <c r="C15" s="368"/>
      <c r="D15" s="394"/>
      <c r="E15" s="160" t="s">
        <v>6</v>
      </c>
      <c r="F15" s="139"/>
      <c r="G15" s="142"/>
      <c r="H15" s="390"/>
      <c r="J15" s="361"/>
      <c r="K15" s="368"/>
      <c r="L15" s="274"/>
      <c r="M15" s="21" t="s">
        <v>6</v>
      </c>
      <c r="N15" s="16">
        <v>5</v>
      </c>
      <c r="O15" s="25">
        <f t="shared" si="9"/>
        <v>25</v>
      </c>
      <c r="P15" s="283"/>
      <c r="R15" s="361"/>
      <c r="S15" s="368"/>
      <c r="T15" s="274"/>
      <c r="U15" s="21" t="s">
        <v>6</v>
      </c>
      <c r="V15" s="16">
        <v>20</v>
      </c>
      <c r="W15" s="25">
        <f t="shared" si="10"/>
        <v>100</v>
      </c>
      <c r="X15" s="283"/>
      <c r="Z15" s="361"/>
      <c r="AA15" s="368"/>
      <c r="AB15" s="274"/>
      <c r="AC15" s="21" t="s">
        <v>6</v>
      </c>
      <c r="AD15" s="16">
        <v>100</v>
      </c>
      <c r="AE15" s="25">
        <f t="shared" si="11"/>
        <v>500</v>
      </c>
      <c r="AF15" s="283"/>
      <c r="AH15" s="376"/>
      <c r="AI15" s="407"/>
      <c r="AJ15" s="274"/>
      <c r="AK15" s="165" t="s">
        <v>6</v>
      </c>
      <c r="AL15" s="151">
        <v>0.5</v>
      </c>
      <c r="AM15" s="154">
        <f t="shared" si="0"/>
        <v>62.5</v>
      </c>
      <c r="AN15" s="283"/>
      <c r="AP15" s="361"/>
      <c r="AQ15" s="368"/>
      <c r="AR15" s="274"/>
      <c r="AS15" s="21" t="s">
        <v>6</v>
      </c>
      <c r="AT15" s="83">
        <v>8</v>
      </c>
      <c r="AU15" s="126">
        <f>AT15*5</f>
        <v>40</v>
      </c>
      <c r="AV15" s="283"/>
      <c r="AX15" s="361"/>
      <c r="AY15" s="368"/>
      <c r="AZ15" s="274"/>
      <c r="BA15" s="21" t="s">
        <v>6</v>
      </c>
      <c r="BB15" s="16">
        <v>15</v>
      </c>
      <c r="BC15" s="25">
        <f>BB15*5</f>
        <v>75</v>
      </c>
      <c r="BD15" s="283"/>
      <c r="BF15" s="361"/>
      <c r="BG15" s="368"/>
      <c r="BH15" s="274"/>
      <c r="BI15" s="21" t="s">
        <v>6</v>
      </c>
      <c r="BJ15" s="16">
        <v>20</v>
      </c>
      <c r="BK15" s="25">
        <f t="shared" si="1"/>
        <v>100</v>
      </c>
      <c r="BL15" s="283"/>
      <c r="BN15" s="361"/>
      <c r="BO15" s="368"/>
      <c r="BP15" s="274"/>
      <c r="BQ15" s="21" t="s">
        <v>6</v>
      </c>
      <c r="BR15" s="16">
        <v>6</v>
      </c>
      <c r="BS15" s="25">
        <f t="shared" si="2"/>
        <v>30</v>
      </c>
      <c r="BT15" s="283"/>
      <c r="BW15" s="361"/>
      <c r="BX15" s="368"/>
      <c r="BY15" s="274"/>
      <c r="BZ15" s="21" t="s">
        <v>6</v>
      </c>
      <c r="CA15" s="16">
        <v>121</v>
      </c>
      <c r="CB15" s="25">
        <f t="shared" si="3"/>
        <v>605</v>
      </c>
      <c r="CC15" s="283"/>
      <c r="CE15" s="361"/>
      <c r="CF15" s="368"/>
      <c r="CG15" s="274"/>
      <c r="CH15" s="165" t="s">
        <v>6</v>
      </c>
      <c r="CI15" s="151">
        <v>28</v>
      </c>
      <c r="CJ15" s="25">
        <f t="shared" si="4"/>
        <v>140</v>
      </c>
      <c r="CK15" s="283"/>
      <c r="CM15" s="361"/>
      <c r="CN15" s="368"/>
      <c r="CO15" s="274"/>
      <c r="CP15" s="165" t="s">
        <v>6</v>
      </c>
      <c r="CQ15" s="151">
        <v>35</v>
      </c>
      <c r="CR15" s="25">
        <f t="shared" si="5"/>
        <v>175</v>
      </c>
      <c r="CS15" s="283"/>
      <c r="CU15" s="361"/>
      <c r="CV15" s="368"/>
      <c r="CW15" s="274"/>
      <c r="CX15" s="165" t="s">
        <v>6</v>
      </c>
      <c r="CY15" s="151">
        <v>7.8</v>
      </c>
      <c r="CZ15" s="25">
        <f>CY15*5</f>
        <v>39</v>
      </c>
      <c r="DA15" s="388"/>
      <c r="DC15" s="361"/>
      <c r="DD15" s="368"/>
      <c r="DE15" s="274"/>
      <c r="DF15" s="165" t="s">
        <v>6</v>
      </c>
      <c r="DG15" s="151"/>
      <c r="DH15" s="154"/>
      <c r="DI15" s="388"/>
      <c r="DK15" s="376"/>
      <c r="DL15" s="407"/>
      <c r="DM15" s="394"/>
      <c r="DN15" s="160" t="s">
        <v>6</v>
      </c>
      <c r="DO15" s="139"/>
      <c r="DP15" s="142"/>
      <c r="DQ15" s="390"/>
      <c r="DS15" s="361"/>
      <c r="DT15" s="368"/>
      <c r="DU15" s="394"/>
      <c r="DV15" s="160" t="s">
        <v>6</v>
      </c>
      <c r="DW15" s="139"/>
      <c r="DX15" s="142"/>
      <c r="DY15" s="390"/>
      <c r="EA15" s="361"/>
      <c r="EB15" s="368"/>
      <c r="EC15" s="274"/>
      <c r="ED15" s="165" t="s">
        <v>6</v>
      </c>
      <c r="EE15" s="151">
        <v>4</v>
      </c>
      <c r="EF15" s="25">
        <f t="shared" si="6"/>
        <v>20</v>
      </c>
      <c r="EG15" s="283"/>
      <c r="EI15" s="376"/>
      <c r="EJ15" s="407"/>
      <c r="EK15" s="274"/>
      <c r="EL15" s="165" t="s">
        <v>6</v>
      </c>
      <c r="EM15" s="224">
        <v>1</v>
      </c>
      <c r="EN15" s="25">
        <f t="shared" si="7"/>
        <v>125</v>
      </c>
      <c r="EO15" s="283"/>
      <c r="EQ15" s="376"/>
      <c r="ER15" s="407"/>
      <c r="ES15" s="413"/>
      <c r="ET15" s="165" t="s">
        <v>6</v>
      </c>
      <c r="EU15" s="151">
        <v>2</v>
      </c>
      <c r="EV15" s="25">
        <f t="shared" si="8"/>
        <v>250</v>
      </c>
      <c r="EW15" s="388"/>
      <c r="EY15" s="361"/>
      <c r="EZ15" s="368"/>
      <c r="FA15" s="413"/>
      <c r="FB15" s="165" t="s">
        <v>6</v>
      </c>
      <c r="FC15" s="238">
        <v>22.5</v>
      </c>
      <c r="FD15" s="239">
        <f t="shared" si="12"/>
        <v>112.5</v>
      </c>
      <c r="FE15" s="388"/>
      <c r="FG15" s="361"/>
      <c r="FH15" s="368"/>
      <c r="FI15" s="413"/>
      <c r="FJ15" s="165" t="s">
        <v>6</v>
      </c>
      <c r="FK15" s="151">
        <v>30</v>
      </c>
      <c r="FL15" s="154">
        <f t="shared" si="13"/>
        <v>150</v>
      </c>
      <c r="FM15" s="388"/>
      <c r="FO15" s="361"/>
      <c r="FP15" s="368"/>
      <c r="FQ15" s="394"/>
      <c r="FR15" s="160" t="s">
        <v>6</v>
      </c>
      <c r="FS15" s="139"/>
      <c r="FT15" s="142"/>
      <c r="FU15" s="390"/>
      <c r="FW15" s="361"/>
      <c r="FX15" s="368"/>
      <c r="FY15" s="413"/>
      <c r="FZ15" s="165" t="s">
        <v>6</v>
      </c>
      <c r="GA15" s="151">
        <v>7.8</v>
      </c>
      <c r="GB15" s="154">
        <f t="shared" si="14"/>
        <v>39</v>
      </c>
      <c r="GC15" s="388"/>
      <c r="GE15" s="384"/>
      <c r="GF15" s="384"/>
      <c r="GG15" s="384"/>
      <c r="GH15" s="96"/>
      <c r="GI15" s="96"/>
      <c r="GJ15" s="124"/>
      <c r="GK15" s="382"/>
      <c r="GL15" s="112"/>
      <c r="GM15" s="384"/>
      <c r="GN15" s="384"/>
      <c r="GO15" s="384"/>
      <c r="GP15" s="96"/>
      <c r="GQ15" s="96"/>
      <c r="GR15" s="124"/>
      <c r="GS15" s="382"/>
      <c r="GT15" s="112"/>
      <c r="GU15" s="384"/>
      <c r="GV15" s="384"/>
      <c r="GW15" s="384"/>
      <c r="GX15" s="96"/>
      <c r="GY15" s="96"/>
      <c r="GZ15" s="124"/>
      <c r="HA15" s="382"/>
      <c r="HB15" s="112"/>
      <c r="HC15" s="384"/>
      <c r="HD15" s="384"/>
      <c r="HE15" s="384"/>
      <c r="HF15" s="96"/>
      <c r="HG15" s="96"/>
      <c r="HH15" s="124"/>
      <c r="HI15" s="382"/>
      <c r="HJ15" s="112"/>
      <c r="HK15" s="384"/>
      <c r="HL15" s="384"/>
      <c r="HM15" s="384"/>
      <c r="HN15" s="96"/>
      <c r="HO15" s="96"/>
      <c r="HP15" s="124"/>
      <c r="HQ15" s="382"/>
      <c r="HR15" s="112"/>
      <c r="HS15" s="384"/>
      <c r="HT15" s="384"/>
      <c r="HU15" s="384"/>
      <c r="HV15" s="96"/>
      <c r="HW15" s="96"/>
      <c r="HX15" s="124"/>
      <c r="HY15" s="382"/>
      <c r="HZ15" s="112"/>
      <c r="IA15" s="384"/>
      <c r="IB15" s="384"/>
      <c r="IC15" s="384"/>
      <c r="ID15" s="96"/>
      <c r="IE15" s="96"/>
      <c r="IF15" s="124"/>
      <c r="IG15" s="382"/>
      <c r="IH15" s="112"/>
      <c r="II15" s="384"/>
      <c r="IJ15" s="384"/>
      <c r="IK15" s="384"/>
      <c r="IL15" s="96"/>
      <c r="IM15" s="96"/>
      <c r="IN15" s="124"/>
      <c r="IO15" s="382"/>
    </row>
    <row r="16" spans="2:249" ht="15" customHeight="1" x14ac:dyDescent="0.25">
      <c r="B16" s="361"/>
      <c r="C16" s="368"/>
      <c r="D16" s="394"/>
      <c r="E16" s="160" t="s">
        <v>5</v>
      </c>
      <c r="F16" s="141"/>
      <c r="G16" s="142"/>
      <c r="H16" s="390"/>
      <c r="J16" s="361"/>
      <c r="K16" s="368"/>
      <c r="L16" s="274"/>
      <c r="M16" s="21" t="s">
        <v>5</v>
      </c>
      <c r="N16" s="83">
        <v>5</v>
      </c>
      <c r="O16" s="25">
        <f t="shared" si="9"/>
        <v>25</v>
      </c>
      <c r="P16" s="283"/>
      <c r="R16" s="361"/>
      <c r="S16" s="368"/>
      <c r="T16" s="274"/>
      <c r="U16" s="21" t="s">
        <v>5</v>
      </c>
      <c r="V16" s="83">
        <v>20</v>
      </c>
      <c r="W16" s="25">
        <f t="shared" si="10"/>
        <v>100</v>
      </c>
      <c r="X16" s="283"/>
      <c r="Z16" s="361"/>
      <c r="AA16" s="368"/>
      <c r="AB16" s="274"/>
      <c r="AC16" s="21" t="s">
        <v>5</v>
      </c>
      <c r="AD16" s="83">
        <v>100</v>
      </c>
      <c r="AE16" s="25">
        <f t="shared" si="11"/>
        <v>500</v>
      </c>
      <c r="AF16" s="283"/>
      <c r="AH16" s="376"/>
      <c r="AI16" s="407"/>
      <c r="AJ16" s="274"/>
      <c r="AK16" s="165" t="s">
        <v>5</v>
      </c>
      <c r="AL16" s="153">
        <v>0.5</v>
      </c>
      <c r="AM16" s="154">
        <f t="shared" si="0"/>
        <v>62.5</v>
      </c>
      <c r="AN16" s="283"/>
      <c r="AP16" s="361"/>
      <c r="AQ16" s="368"/>
      <c r="AR16" s="274"/>
      <c r="AS16" s="21" t="s">
        <v>5</v>
      </c>
      <c r="AT16" s="127">
        <v>8</v>
      </c>
      <c r="AU16" s="19">
        <f>AT16*5</f>
        <v>40</v>
      </c>
      <c r="AV16" s="283"/>
      <c r="AX16" s="361"/>
      <c r="AY16" s="368"/>
      <c r="AZ16" s="274"/>
      <c r="BA16" s="21" t="s">
        <v>5</v>
      </c>
      <c r="BB16" s="83">
        <v>15</v>
      </c>
      <c r="BC16" s="25">
        <f>BB16*5</f>
        <v>75</v>
      </c>
      <c r="BD16" s="283"/>
      <c r="BF16" s="361"/>
      <c r="BG16" s="368"/>
      <c r="BH16" s="274"/>
      <c r="BI16" s="21" t="s">
        <v>5</v>
      </c>
      <c r="BJ16" s="83">
        <v>20</v>
      </c>
      <c r="BK16" s="25">
        <f t="shared" si="1"/>
        <v>100</v>
      </c>
      <c r="BL16" s="283"/>
      <c r="BN16" s="361"/>
      <c r="BO16" s="368"/>
      <c r="BP16" s="274"/>
      <c r="BQ16" s="21" t="s">
        <v>5</v>
      </c>
      <c r="BR16" s="83">
        <v>6</v>
      </c>
      <c r="BS16" s="25">
        <f t="shared" si="2"/>
        <v>30</v>
      </c>
      <c r="BT16" s="283"/>
      <c r="BW16" s="361"/>
      <c r="BX16" s="368"/>
      <c r="BY16" s="274"/>
      <c r="BZ16" s="21" t="s">
        <v>5</v>
      </c>
      <c r="CA16" s="83">
        <v>121</v>
      </c>
      <c r="CB16" s="25">
        <f t="shared" si="3"/>
        <v>605</v>
      </c>
      <c r="CC16" s="283"/>
      <c r="CE16" s="361"/>
      <c r="CF16" s="368"/>
      <c r="CG16" s="274"/>
      <c r="CH16" s="165" t="s">
        <v>5</v>
      </c>
      <c r="CI16" s="153">
        <v>28</v>
      </c>
      <c r="CJ16" s="25">
        <f t="shared" si="4"/>
        <v>140</v>
      </c>
      <c r="CK16" s="283"/>
      <c r="CM16" s="361"/>
      <c r="CN16" s="368"/>
      <c r="CO16" s="274"/>
      <c r="CP16" s="165" t="s">
        <v>5</v>
      </c>
      <c r="CQ16" s="153">
        <v>35</v>
      </c>
      <c r="CR16" s="25">
        <f t="shared" si="5"/>
        <v>175</v>
      </c>
      <c r="CS16" s="283"/>
      <c r="CU16" s="361"/>
      <c r="CV16" s="368"/>
      <c r="CW16" s="274"/>
      <c r="CX16" s="165" t="s">
        <v>5</v>
      </c>
      <c r="CY16" s="153">
        <v>7.8</v>
      </c>
      <c r="CZ16" s="25">
        <f>CY16*5</f>
        <v>39</v>
      </c>
      <c r="DA16" s="388"/>
      <c r="DC16" s="361"/>
      <c r="DD16" s="368"/>
      <c r="DE16" s="274"/>
      <c r="DF16" s="165" t="s">
        <v>5</v>
      </c>
      <c r="DG16" s="153">
        <v>1.8</v>
      </c>
      <c r="DH16" s="154">
        <f>DG16*5</f>
        <v>9</v>
      </c>
      <c r="DI16" s="388"/>
      <c r="DK16" s="376"/>
      <c r="DL16" s="407"/>
      <c r="DM16" s="394"/>
      <c r="DN16" s="160" t="s">
        <v>5</v>
      </c>
      <c r="DO16" s="141"/>
      <c r="DP16" s="142"/>
      <c r="DQ16" s="390"/>
      <c r="DS16" s="361"/>
      <c r="DT16" s="368"/>
      <c r="DU16" s="394"/>
      <c r="DV16" s="160" t="s">
        <v>5</v>
      </c>
      <c r="DW16" s="141"/>
      <c r="DX16" s="142"/>
      <c r="DY16" s="390"/>
      <c r="EA16" s="361"/>
      <c r="EB16" s="368"/>
      <c r="EC16" s="274"/>
      <c r="ED16" s="165" t="s">
        <v>5</v>
      </c>
      <c r="EE16" s="153">
        <v>4</v>
      </c>
      <c r="EF16" s="25">
        <f t="shared" si="6"/>
        <v>20</v>
      </c>
      <c r="EG16" s="283"/>
      <c r="EI16" s="376"/>
      <c r="EJ16" s="407"/>
      <c r="EK16" s="274"/>
      <c r="EL16" s="165" t="s">
        <v>5</v>
      </c>
      <c r="EM16" s="224">
        <v>1</v>
      </c>
      <c r="EN16" s="25">
        <f t="shared" si="7"/>
        <v>125</v>
      </c>
      <c r="EO16" s="283"/>
      <c r="EQ16" s="376"/>
      <c r="ER16" s="407"/>
      <c r="ES16" s="413"/>
      <c r="ET16" s="165" t="s">
        <v>5</v>
      </c>
      <c r="EU16" s="153">
        <v>2</v>
      </c>
      <c r="EV16" s="25">
        <f t="shared" si="8"/>
        <v>250</v>
      </c>
      <c r="EW16" s="388"/>
      <c r="EY16" s="361"/>
      <c r="EZ16" s="368"/>
      <c r="FA16" s="413"/>
      <c r="FB16" s="165" t="s">
        <v>5</v>
      </c>
      <c r="FC16" s="238">
        <v>22.5</v>
      </c>
      <c r="FD16" s="239">
        <f t="shared" si="12"/>
        <v>112.5</v>
      </c>
      <c r="FE16" s="388"/>
      <c r="FG16" s="361"/>
      <c r="FH16" s="368"/>
      <c r="FI16" s="413"/>
      <c r="FJ16" s="165" t="s">
        <v>5</v>
      </c>
      <c r="FK16" s="153">
        <v>30</v>
      </c>
      <c r="FL16" s="154">
        <f t="shared" si="13"/>
        <v>150</v>
      </c>
      <c r="FM16" s="388"/>
      <c r="FO16" s="361"/>
      <c r="FP16" s="368"/>
      <c r="FQ16" s="394"/>
      <c r="FR16" s="160" t="s">
        <v>5</v>
      </c>
      <c r="FS16" s="141"/>
      <c r="FT16" s="142"/>
      <c r="FU16" s="390"/>
      <c r="FW16" s="361"/>
      <c r="FX16" s="368"/>
      <c r="FY16" s="413"/>
      <c r="FZ16" s="165" t="s">
        <v>5</v>
      </c>
      <c r="GA16" s="153">
        <v>7.8</v>
      </c>
      <c r="GB16" s="154">
        <f t="shared" si="14"/>
        <v>39</v>
      </c>
      <c r="GC16" s="388"/>
      <c r="GE16" s="384"/>
      <c r="GF16" s="384"/>
      <c r="GG16" s="384"/>
      <c r="GH16" s="96"/>
      <c r="GI16" s="96"/>
      <c r="GJ16" s="124"/>
      <c r="GK16" s="382"/>
      <c r="GL16" s="112"/>
      <c r="GM16" s="384"/>
      <c r="GN16" s="384"/>
      <c r="GO16" s="384"/>
      <c r="GP16" s="96"/>
      <c r="GQ16" s="96"/>
      <c r="GR16" s="124"/>
      <c r="GS16" s="382"/>
      <c r="GT16" s="112"/>
      <c r="GU16" s="384"/>
      <c r="GV16" s="384"/>
      <c r="GW16" s="384"/>
      <c r="GX16" s="96"/>
      <c r="GY16" s="96"/>
      <c r="GZ16" s="124"/>
      <c r="HA16" s="382"/>
      <c r="HB16" s="112"/>
      <c r="HC16" s="384"/>
      <c r="HD16" s="384"/>
      <c r="HE16" s="384"/>
      <c r="HF16" s="96"/>
      <c r="HG16" s="96"/>
      <c r="HH16" s="124"/>
      <c r="HI16" s="382"/>
      <c r="HJ16" s="112"/>
      <c r="HK16" s="384"/>
      <c r="HL16" s="384"/>
      <c r="HM16" s="384"/>
      <c r="HN16" s="96"/>
      <c r="HO16" s="96"/>
      <c r="HP16" s="124"/>
      <c r="HQ16" s="382"/>
      <c r="HR16" s="112"/>
      <c r="HS16" s="384"/>
      <c r="HT16" s="384"/>
      <c r="HU16" s="384"/>
      <c r="HV16" s="96"/>
      <c r="HW16" s="96"/>
      <c r="HX16" s="124"/>
      <c r="HY16" s="382"/>
      <c r="HZ16" s="112"/>
      <c r="IA16" s="384"/>
      <c r="IB16" s="384"/>
      <c r="IC16" s="384"/>
      <c r="ID16" s="96"/>
      <c r="IE16" s="96"/>
      <c r="IF16" s="124"/>
      <c r="IG16" s="382"/>
      <c r="IH16" s="112"/>
      <c r="II16" s="384"/>
      <c r="IJ16" s="384"/>
      <c r="IK16" s="384"/>
      <c r="IL16" s="96"/>
      <c r="IM16" s="96"/>
      <c r="IN16" s="124"/>
      <c r="IO16" s="382"/>
    </row>
    <row r="17" spans="2:249" ht="15" customHeight="1" x14ac:dyDescent="0.25">
      <c r="B17" s="361"/>
      <c r="C17" s="368"/>
      <c r="D17" s="394"/>
      <c r="E17" s="160" t="s">
        <v>7</v>
      </c>
      <c r="F17" s="139"/>
      <c r="G17" s="142"/>
      <c r="H17" s="390"/>
      <c r="J17" s="361"/>
      <c r="K17" s="368"/>
      <c r="L17" s="274"/>
      <c r="M17" s="21" t="s">
        <v>7</v>
      </c>
      <c r="N17" s="16">
        <v>5</v>
      </c>
      <c r="O17" s="25">
        <f t="shared" si="9"/>
        <v>25</v>
      </c>
      <c r="P17" s="283"/>
      <c r="R17" s="361"/>
      <c r="S17" s="368"/>
      <c r="T17" s="274"/>
      <c r="U17" s="21" t="s">
        <v>7</v>
      </c>
      <c r="V17" s="16">
        <v>20</v>
      </c>
      <c r="W17" s="25">
        <f t="shared" si="10"/>
        <v>100</v>
      </c>
      <c r="X17" s="283"/>
      <c r="Z17" s="361"/>
      <c r="AA17" s="368"/>
      <c r="AB17" s="274"/>
      <c r="AC17" s="21" t="s">
        <v>7</v>
      </c>
      <c r="AD17" s="16">
        <v>100</v>
      </c>
      <c r="AE17" s="25">
        <f t="shared" si="11"/>
        <v>500</v>
      </c>
      <c r="AF17" s="283"/>
      <c r="AH17" s="376"/>
      <c r="AI17" s="407"/>
      <c r="AJ17" s="274"/>
      <c r="AK17" s="165" t="s">
        <v>7</v>
      </c>
      <c r="AL17" s="151">
        <v>0.5</v>
      </c>
      <c r="AM17" s="154">
        <f t="shared" si="0"/>
        <v>62.5</v>
      </c>
      <c r="AN17" s="283"/>
      <c r="AP17" s="361"/>
      <c r="AQ17" s="368"/>
      <c r="AR17" s="274"/>
      <c r="AS17" s="21" t="s">
        <v>7</v>
      </c>
      <c r="AT17" s="16">
        <v>8</v>
      </c>
      <c r="AU17" s="25">
        <f>AT17*5</f>
        <v>40</v>
      </c>
      <c r="AV17" s="283"/>
      <c r="AX17" s="361"/>
      <c r="AY17" s="368"/>
      <c r="AZ17" s="274"/>
      <c r="BA17" s="21" t="s">
        <v>7</v>
      </c>
      <c r="BB17" s="16">
        <v>15</v>
      </c>
      <c r="BC17" s="25">
        <f>BB17*5</f>
        <v>75</v>
      </c>
      <c r="BD17" s="283"/>
      <c r="BF17" s="361"/>
      <c r="BG17" s="368"/>
      <c r="BH17" s="274"/>
      <c r="BI17" s="21" t="s">
        <v>7</v>
      </c>
      <c r="BJ17" s="16">
        <v>20</v>
      </c>
      <c r="BK17" s="25">
        <f t="shared" si="1"/>
        <v>100</v>
      </c>
      <c r="BL17" s="283"/>
      <c r="BN17" s="361"/>
      <c r="BO17" s="368"/>
      <c r="BP17" s="274"/>
      <c r="BQ17" s="21" t="s">
        <v>7</v>
      </c>
      <c r="BR17" s="16">
        <v>6</v>
      </c>
      <c r="BS17" s="25">
        <f t="shared" si="2"/>
        <v>30</v>
      </c>
      <c r="BT17" s="283"/>
      <c r="BW17" s="361"/>
      <c r="BX17" s="368"/>
      <c r="BY17" s="274"/>
      <c r="BZ17" s="21" t="s">
        <v>7</v>
      </c>
      <c r="CA17" s="16">
        <v>121</v>
      </c>
      <c r="CB17" s="25">
        <f t="shared" si="3"/>
        <v>605</v>
      </c>
      <c r="CC17" s="283"/>
      <c r="CE17" s="361"/>
      <c r="CF17" s="368"/>
      <c r="CG17" s="274"/>
      <c r="CH17" s="165" t="s">
        <v>7</v>
      </c>
      <c r="CI17" s="151">
        <v>28</v>
      </c>
      <c r="CJ17" s="25">
        <f t="shared" si="4"/>
        <v>140</v>
      </c>
      <c r="CK17" s="283"/>
      <c r="CM17" s="361"/>
      <c r="CN17" s="368"/>
      <c r="CO17" s="274"/>
      <c r="CP17" s="165" t="s">
        <v>7</v>
      </c>
      <c r="CQ17" s="151">
        <v>35</v>
      </c>
      <c r="CR17" s="25">
        <f t="shared" si="5"/>
        <v>175</v>
      </c>
      <c r="CS17" s="283"/>
      <c r="CU17" s="361"/>
      <c r="CV17" s="368"/>
      <c r="CW17" s="274"/>
      <c r="CX17" s="165" t="s">
        <v>7</v>
      </c>
      <c r="CY17" s="151">
        <v>7.8</v>
      </c>
      <c r="CZ17" s="25">
        <f>CY17*5</f>
        <v>39</v>
      </c>
      <c r="DA17" s="388"/>
      <c r="DC17" s="361"/>
      <c r="DD17" s="368"/>
      <c r="DE17" s="274"/>
      <c r="DF17" s="165" t="s">
        <v>7</v>
      </c>
      <c r="DG17" s="151"/>
      <c r="DH17" s="154"/>
      <c r="DI17" s="388"/>
      <c r="DK17" s="376"/>
      <c r="DL17" s="407"/>
      <c r="DM17" s="394"/>
      <c r="DN17" s="160" t="s">
        <v>7</v>
      </c>
      <c r="DO17" s="139"/>
      <c r="DP17" s="142"/>
      <c r="DQ17" s="390"/>
      <c r="DS17" s="361"/>
      <c r="DT17" s="368"/>
      <c r="DU17" s="394"/>
      <c r="DV17" s="160" t="s">
        <v>7</v>
      </c>
      <c r="DW17" s="139"/>
      <c r="DX17" s="142"/>
      <c r="DY17" s="390"/>
      <c r="EA17" s="361"/>
      <c r="EB17" s="368"/>
      <c r="EC17" s="274"/>
      <c r="ED17" s="165" t="s">
        <v>7</v>
      </c>
      <c r="EE17" s="151">
        <v>4</v>
      </c>
      <c r="EF17" s="25">
        <f t="shared" si="6"/>
        <v>20</v>
      </c>
      <c r="EG17" s="283"/>
      <c r="EI17" s="376"/>
      <c r="EJ17" s="407"/>
      <c r="EK17" s="274"/>
      <c r="EL17" s="165" t="s">
        <v>7</v>
      </c>
      <c r="EM17" s="224">
        <v>1</v>
      </c>
      <c r="EN17" s="25">
        <f t="shared" si="7"/>
        <v>125</v>
      </c>
      <c r="EO17" s="283"/>
      <c r="EQ17" s="376"/>
      <c r="ER17" s="407"/>
      <c r="ES17" s="413"/>
      <c r="ET17" s="165" t="s">
        <v>7</v>
      </c>
      <c r="EU17" s="151"/>
      <c r="EV17" s="25">
        <f t="shared" si="8"/>
        <v>0</v>
      </c>
      <c r="EW17" s="388"/>
      <c r="EY17" s="361"/>
      <c r="EZ17" s="368"/>
      <c r="FA17" s="413"/>
      <c r="FB17" s="165" t="s">
        <v>7</v>
      </c>
      <c r="FC17" s="238">
        <v>22.5</v>
      </c>
      <c r="FD17" s="239">
        <f t="shared" si="12"/>
        <v>112.5</v>
      </c>
      <c r="FE17" s="388"/>
      <c r="FG17" s="361"/>
      <c r="FH17" s="368"/>
      <c r="FI17" s="413"/>
      <c r="FJ17" s="165" t="s">
        <v>7</v>
      </c>
      <c r="FK17" s="151">
        <v>30</v>
      </c>
      <c r="FL17" s="154">
        <f t="shared" si="13"/>
        <v>150</v>
      </c>
      <c r="FM17" s="388"/>
      <c r="FO17" s="361"/>
      <c r="FP17" s="368"/>
      <c r="FQ17" s="394"/>
      <c r="FR17" s="160" t="s">
        <v>7</v>
      </c>
      <c r="FS17" s="139"/>
      <c r="FT17" s="142"/>
      <c r="FU17" s="390"/>
      <c r="FW17" s="361"/>
      <c r="FX17" s="368"/>
      <c r="FY17" s="413"/>
      <c r="FZ17" s="165" t="s">
        <v>7</v>
      </c>
      <c r="GA17" s="151">
        <v>7.8</v>
      </c>
      <c r="GB17" s="154">
        <f t="shared" si="14"/>
        <v>39</v>
      </c>
      <c r="GC17" s="388"/>
      <c r="GE17" s="384"/>
      <c r="GF17" s="384"/>
      <c r="GG17" s="384"/>
      <c r="GH17" s="96"/>
      <c r="GI17" s="96"/>
      <c r="GJ17" s="124"/>
      <c r="GK17" s="382"/>
      <c r="GL17" s="112"/>
      <c r="GM17" s="384"/>
      <c r="GN17" s="384"/>
      <c r="GO17" s="384"/>
      <c r="GP17" s="96"/>
      <c r="GQ17" s="96"/>
      <c r="GR17" s="124"/>
      <c r="GS17" s="382"/>
      <c r="GT17" s="112"/>
      <c r="GU17" s="384"/>
      <c r="GV17" s="384"/>
      <c r="GW17" s="384"/>
      <c r="GX17" s="96"/>
      <c r="GY17" s="96"/>
      <c r="GZ17" s="124"/>
      <c r="HA17" s="382"/>
      <c r="HB17" s="112"/>
      <c r="HC17" s="384"/>
      <c r="HD17" s="384"/>
      <c r="HE17" s="384"/>
      <c r="HF17" s="96"/>
      <c r="HG17" s="96"/>
      <c r="HH17" s="124"/>
      <c r="HI17" s="382"/>
      <c r="HJ17" s="112"/>
      <c r="HK17" s="384"/>
      <c r="HL17" s="384"/>
      <c r="HM17" s="384"/>
      <c r="HN17" s="96"/>
      <c r="HO17" s="96"/>
      <c r="HP17" s="124"/>
      <c r="HQ17" s="382"/>
      <c r="HR17" s="112"/>
      <c r="HS17" s="384"/>
      <c r="HT17" s="384"/>
      <c r="HU17" s="384"/>
      <c r="HV17" s="96"/>
      <c r="HW17" s="96"/>
      <c r="HX17" s="124"/>
      <c r="HY17" s="382"/>
      <c r="HZ17" s="112"/>
      <c r="IA17" s="384"/>
      <c r="IB17" s="384"/>
      <c r="IC17" s="384"/>
      <c r="ID17" s="96"/>
      <c r="IE17" s="96"/>
      <c r="IF17" s="124"/>
      <c r="IG17" s="382"/>
      <c r="IH17" s="112"/>
      <c r="II17" s="384"/>
      <c r="IJ17" s="384"/>
      <c r="IK17" s="384"/>
      <c r="IL17" s="96"/>
      <c r="IM17" s="96"/>
      <c r="IN17" s="124"/>
      <c r="IO17" s="382"/>
    </row>
    <row r="18" spans="2:249" ht="15" customHeight="1" x14ac:dyDescent="0.25">
      <c r="B18" s="361"/>
      <c r="C18" s="368"/>
      <c r="D18" s="394"/>
      <c r="E18" s="161" t="s">
        <v>8</v>
      </c>
      <c r="F18" s="143"/>
      <c r="G18" s="142"/>
      <c r="H18" s="390"/>
      <c r="J18" s="361"/>
      <c r="K18" s="368"/>
      <c r="L18" s="274"/>
      <c r="M18" s="27" t="s">
        <v>8</v>
      </c>
      <c r="N18" s="22">
        <v>5</v>
      </c>
      <c r="O18" s="25">
        <f t="shared" si="9"/>
        <v>25</v>
      </c>
      <c r="P18" s="283"/>
      <c r="R18" s="361"/>
      <c r="S18" s="368"/>
      <c r="T18" s="274"/>
      <c r="U18" s="27" t="s">
        <v>8</v>
      </c>
      <c r="V18" s="22">
        <v>20</v>
      </c>
      <c r="W18" s="25">
        <f t="shared" si="10"/>
        <v>100</v>
      </c>
      <c r="X18" s="283"/>
      <c r="Z18" s="361"/>
      <c r="AA18" s="368"/>
      <c r="AB18" s="274"/>
      <c r="AC18" s="27" t="s">
        <v>8</v>
      </c>
      <c r="AD18" s="22">
        <v>100</v>
      </c>
      <c r="AE18" s="25">
        <f t="shared" si="11"/>
        <v>500</v>
      </c>
      <c r="AF18" s="283"/>
      <c r="AH18" s="376"/>
      <c r="AI18" s="407"/>
      <c r="AJ18" s="274"/>
      <c r="AK18" s="168" t="s">
        <v>8</v>
      </c>
      <c r="AL18" s="156">
        <v>0.5</v>
      </c>
      <c r="AM18" s="154">
        <f t="shared" si="0"/>
        <v>62.5</v>
      </c>
      <c r="AN18" s="283"/>
      <c r="AP18" s="361"/>
      <c r="AQ18" s="368"/>
      <c r="AR18" s="274"/>
      <c r="AS18" s="27" t="s">
        <v>8</v>
      </c>
      <c r="AT18" s="22"/>
      <c r="AU18" s="25"/>
      <c r="AV18" s="283"/>
      <c r="AX18" s="361"/>
      <c r="AY18" s="368"/>
      <c r="AZ18" s="274"/>
      <c r="BA18" s="27" t="s">
        <v>8</v>
      </c>
      <c r="BB18" s="22"/>
      <c r="BC18" s="25"/>
      <c r="BD18" s="283"/>
      <c r="BF18" s="361"/>
      <c r="BG18" s="368"/>
      <c r="BH18" s="274"/>
      <c r="BI18" s="27" t="s">
        <v>8</v>
      </c>
      <c r="BJ18" s="22">
        <v>20</v>
      </c>
      <c r="BK18" s="25">
        <f t="shared" si="1"/>
        <v>100</v>
      </c>
      <c r="BL18" s="283"/>
      <c r="BN18" s="361"/>
      <c r="BO18" s="368"/>
      <c r="BP18" s="274"/>
      <c r="BQ18" s="27" t="s">
        <v>8</v>
      </c>
      <c r="BR18" s="22">
        <v>6</v>
      </c>
      <c r="BS18" s="25">
        <f t="shared" si="2"/>
        <v>30</v>
      </c>
      <c r="BT18" s="283"/>
      <c r="BW18" s="361"/>
      <c r="BX18" s="368"/>
      <c r="BY18" s="274"/>
      <c r="BZ18" s="27" t="s">
        <v>8</v>
      </c>
      <c r="CA18" s="22">
        <v>121</v>
      </c>
      <c r="CB18" s="25">
        <f t="shared" si="3"/>
        <v>605</v>
      </c>
      <c r="CC18" s="283"/>
      <c r="CE18" s="361"/>
      <c r="CF18" s="368"/>
      <c r="CG18" s="274"/>
      <c r="CH18" s="168" t="s">
        <v>8</v>
      </c>
      <c r="CI18" s="156">
        <v>28</v>
      </c>
      <c r="CJ18" s="25">
        <f t="shared" si="4"/>
        <v>140</v>
      </c>
      <c r="CK18" s="283"/>
      <c r="CM18" s="361"/>
      <c r="CN18" s="368"/>
      <c r="CO18" s="274"/>
      <c r="CP18" s="168" t="s">
        <v>8</v>
      </c>
      <c r="CQ18" s="156"/>
      <c r="CR18" s="25"/>
      <c r="CS18" s="283"/>
      <c r="CU18" s="361"/>
      <c r="CV18" s="368"/>
      <c r="CW18" s="274"/>
      <c r="CX18" s="168" t="s">
        <v>8</v>
      </c>
      <c r="CY18" s="156"/>
      <c r="CZ18" s="25"/>
      <c r="DA18" s="388"/>
      <c r="DC18" s="361"/>
      <c r="DD18" s="368"/>
      <c r="DE18" s="274"/>
      <c r="DF18" s="168" t="s">
        <v>8</v>
      </c>
      <c r="DG18" s="156"/>
      <c r="DH18" s="154"/>
      <c r="DI18" s="388"/>
      <c r="DK18" s="376"/>
      <c r="DL18" s="407"/>
      <c r="DM18" s="394"/>
      <c r="DN18" s="161" t="s">
        <v>8</v>
      </c>
      <c r="DO18" s="143"/>
      <c r="DP18" s="142"/>
      <c r="DQ18" s="390"/>
      <c r="DS18" s="361"/>
      <c r="DT18" s="368"/>
      <c r="DU18" s="394"/>
      <c r="DV18" s="161" t="s">
        <v>8</v>
      </c>
      <c r="DW18" s="143"/>
      <c r="DX18" s="142"/>
      <c r="DY18" s="390"/>
      <c r="EA18" s="361"/>
      <c r="EB18" s="368"/>
      <c r="EC18" s="274"/>
      <c r="ED18" s="168" t="s">
        <v>8</v>
      </c>
      <c r="EE18" s="156">
        <v>4</v>
      </c>
      <c r="EF18" s="25">
        <f t="shared" si="6"/>
        <v>20</v>
      </c>
      <c r="EG18" s="283"/>
      <c r="EI18" s="376"/>
      <c r="EJ18" s="407"/>
      <c r="EK18" s="274"/>
      <c r="EL18" s="168" t="s">
        <v>8</v>
      </c>
      <c r="EM18" s="224">
        <v>1</v>
      </c>
      <c r="EN18" s="25">
        <f t="shared" si="7"/>
        <v>125</v>
      </c>
      <c r="EO18" s="283"/>
      <c r="EQ18" s="376"/>
      <c r="ER18" s="407"/>
      <c r="ES18" s="413"/>
      <c r="ET18" s="168" t="s">
        <v>8</v>
      </c>
      <c r="EU18" s="156"/>
      <c r="EV18" s="25">
        <f t="shared" si="8"/>
        <v>0</v>
      </c>
      <c r="EW18" s="388"/>
      <c r="EY18" s="361"/>
      <c r="EZ18" s="368"/>
      <c r="FA18" s="413"/>
      <c r="FB18" s="168" t="s">
        <v>8</v>
      </c>
      <c r="FC18" s="156"/>
      <c r="FD18" s="154"/>
      <c r="FE18" s="388"/>
      <c r="FG18" s="361"/>
      <c r="FH18" s="368"/>
      <c r="FI18" s="413"/>
      <c r="FJ18" s="168" t="s">
        <v>8</v>
      </c>
      <c r="FK18" s="156">
        <v>30</v>
      </c>
      <c r="FL18" s="154">
        <f t="shared" si="13"/>
        <v>150</v>
      </c>
      <c r="FM18" s="388"/>
      <c r="FO18" s="361"/>
      <c r="FP18" s="368"/>
      <c r="FQ18" s="394"/>
      <c r="FR18" s="161" t="s">
        <v>8</v>
      </c>
      <c r="FS18" s="143"/>
      <c r="FT18" s="142"/>
      <c r="FU18" s="390"/>
      <c r="FW18" s="361"/>
      <c r="FX18" s="368"/>
      <c r="FY18" s="413"/>
      <c r="FZ18" s="168" t="s">
        <v>8</v>
      </c>
      <c r="GA18" s="156"/>
      <c r="GB18" s="154"/>
      <c r="GC18" s="388"/>
      <c r="GE18" s="384"/>
      <c r="GF18" s="384"/>
      <c r="GG18" s="384"/>
      <c r="GH18" s="96"/>
      <c r="GI18" s="96"/>
      <c r="GJ18" s="124"/>
      <c r="GK18" s="382"/>
      <c r="GL18" s="112"/>
      <c r="GM18" s="384"/>
      <c r="GN18" s="384"/>
      <c r="GO18" s="384"/>
      <c r="GP18" s="96"/>
      <c r="GQ18" s="96"/>
      <c r="GR18" s="124"/>
      <c r="GS18" s="382"/>
      <c r="GT18" s="112"/>
      <c r="GU18" s="384"/>
      <c r="GV18" s="384"/>
      <c r="GW18" s="384"/>
      <c r="GX18" s="96"/>
      <c r="GY18" s="96"/>
      <c r="GZ18" s="124"/>
      <c r="HA18" s="382"/>
      <c r="HB18" s="112"/>
      <c r="HC18" s="384"/>
      <c r="HD18" s="384"/>
      <c r="HE18" s="384"/>
      <c r="HF18" s="96"/>
      <c r="HG18" s="96"/>
      <c r="HH18" s="124"/>
      <c r="HI18" s="382"/>
      <c r="HJ18" s="112"/>
      <c r="HK18" s="384"/>
      <c r="HL18" s="384"/>
      <c r="HM18" s="384"/>
      <c r="HN18" s="96"/>
      <c r="HO18" s="96"/>
      <c r="HP18" s="124"/>
      <c r="HQ18" s="382"/>
      <c r="HR18" s="112"/>
      <c r="HS18" s="384"/>
      <c r="HT18" s="384"/>
      <c r="HU18" s="384"/>
      <c r="HV18" s="96"/>
      <c r="HW18" s="96"/>
      <c r="HX18" s="124"/>
      <c r="HY18" s="382"/>
      <c r="HZ18" s="112"/>
      <c r="IA18" s="384"/>
      <c r="IB18" s="384"/>
      <c r="IC18" s="384"/>
      <c r="ID18" s="96"/>
      <c r="IE18" s="96"/>
      <c r="IF18" s="124"/>
      <c r="IG18" s="382"/>
      <c r="IH18" s="112"/>
      <c r="II18" s="384"/>
      <c r="IJ18" s="384"/>
      <c r="IK18" s="384"/>
      <c r="IL18" s="96"/>
      <c r="IM18" s="96"/>
      <c r="IN18" s="124"/>
      <c r="IO18" s="382"/>
    </row>
    <row r="19" spans="2:249" ht="15" customHeight="1" thickBot="1" x14ac:dyDescent="0.3">
      <c r="B19" s="363"/>
      <c r="C19" s="369"/>
      <c r="D19" s="395"/>
      <c r="E19" s="163" t="s">
        <v>8</v>
      </c>
      <c r="F19" s="144"/>
      <c r="G19" s="145"/>
      <c r="H19" s="391"/>
      <c r="J19" s="363"/>
      <c r="K19" s="369"/>
      <c r="L19" s="275"/>
      <c r="M19" s="15" t="s">
        <v>8</v>
      </c>
      <c r="N19" s="28">
        <v>5</v>
      </c>
      <c r="O19" s="29">
        <f t="shared" si="9"/>
        <v>25</v>
      </c>
      <c r="P19" s="284"/>
      <c r="R19" s="363"/>
      <c r="S19" s="369"/>
      <c r="T19" s="275"/>
      <c r="U19" s="15" t="s">
        <v>8</v>
      </c>
      <c r="V19" s="28">
        <v>20</v>
      </c>
      <c r="W19" s="29">
        <f t="shared" si="10"/>
        <v>100</v>
      </c>
      <c r="X19" s="284"/>
      <c r="Z19" s="363"/>
      <c r="AA19" s="369"/>
      <c r="AB19" s="275"/>
      <c r="AC19" s="15" t="s">
        <v>8</v>
      </c>
      <c r="AD19" s="28">
        <v>100</v>
      </c>
      <c r="AE19" s="29">
        <f t="shared" si="11"/>
        <v>500</v>
      </c>
      <c r="AF19" s="284"/>
      <c r="AH19" s="378"/>
      <c r="AI19" s="408"/>
      <c r="AJ19" s="275"/>
      <c r="AK19" s="173" t="s">
        <v>8</v>
      </c>
      <c r="AL19" s="157">
        <v>0.5</v>
      </c>
      <c r="AM19" s="158">
        <f t="shared" si="0"/>
        <v>62.5</v>
      </c>
      <c r="AN19" s="284"/>
      <c r="AP19" s="363"/>
      <c r="AQ19" s="369"/>
      <c r="AR19" s="275"/>
      <c r="AS19" s="15" t="s">
        <v>8</v>
      </c>
      <c r="AT19" s="28"/>
      <c r="AU19" s="29"/>
      <c r="AV19" s="284"/>
      <c r="AX19" s="363"/>
      <c r="AY19" s="369"/>
      <c r="AZ19" s="275"/>
      <c r="BA19" s="15" t="s">
        <v>8</v>
      </c>
      <c r="BB19" s="28"/>
      <c r="BC19" s="29"/>
      <c r="BD19" s="284"/>
      <c r="BF19" s="363"/>
      <c r="BG19" s="369"/>
      <c r="BH19" s="275"/>
      <c r="BI19" s="15" t="s">
        <v>8</v>
      </c>
      <c r="BJ19" s="28">
        <v>20</v>
      </c>
      <c r="BK19" s="29">
        <f t="shared" si="1"/>
        <v>100</v>
      </c>
      <c r="BL19" s="284"/>
      <c r="BN19" s="363"/>
      <c r="BO19" s="369"/>
      <c r="BP19" s="275"/>
      <c r="BQ19" s="15" t="s">
        <v>8</v>
      </c>
      <c r="BR19" s="28">
        <v>6</v>
      </c>
      <c r="BS19" s="29">
        <f t="shared" si="2"/>
        <v>30</v>
      </c>
      <c r="BT19" s="284"/>
      <c r="BW19" s="363"/>
      <c r="BX19" s="369"/>
      <c r="BY19" s="275"/>
      <c r="BZ19" s="15" t="s">
        <v>8</v>
      </c>
      <c r="CA19" s="28">
        <v>121</v>
      </c>
      <c r="CB19" s="29">
        <f t="shared" si="3"/>
        <v>605</v>
      </c>
      <c r="CC19" s="284"/>
      <c r="CE19" s="363"/>
      <c r="CF19" s="369"/>
      <c r="CG19" s="275"/>
      <c r="CH19" s="173" t="s">
        <v>8</v>
      </c>
      <c r="CI19" s="157">
        <v>28</v>
      </c>
      <c r="CJ19" s="29">
        <f t="shared" si="4"/>
        <v>140</v>
      </c>
      <c r="CK19" s="284"/>
      <c r="CM19" s="363"/>
      <c r="CN19" s="369"/>
      <c r="CO19" s="275"/>
      <c r="CP19" s="173" t="s">
        <v>8</v>
      </c>
      <c r="CQ19" s="157"/>
      <c r="CR19" s="29"/>
      <c r="CS19" s="284"/>
      <c r="CU19" s="363"/>
      <c r="CV19" s="369"/>
      <c r="CW19" s="275"/>
      <c r="CX19" s="173" t="s">
        <v>8</v>
      </c>
      <c r="CY19" s="157"/>
      <c r="CZ19" s="29"/>
      <c r="DA19" s="389"/>
      <c r="DC19" s="363"/>
      <c r="DD19" s="369"/>
      <c r="DE19" s="275"/>
      <c r="DF19" s="173" t="s">
        <v>8</v>
      </c>
      <c r="DG19" s="157"/>
      <c r="DH19" s="158"/>
      <c r="DI19" s="389"/>
      <c r="DK19" s="378"/>
      <c r="DL19" s="408"/>
      <c r="DM19" s="395"/>
      <c r="DN19" s="162" t="s">
        <v>8</v>
      </c>
      <c r="DO19" s="144"/>
      <c r="DP19" s="145"/>
      <c r="DQ19" s="391"/>
      <c r="DS19" s="363"/>
      <c r="DT19" s="369"/>
      <c r="DU19" s="395"/>
      <c r="DV19" s="162" t="s">
        <v>8</v>
      </c>
      <c r="DW19" s="144"/>
      <c r="DX19" s="145"/>
      <c r="DY19" s="391"/>
      <c r="EA19" s="363"/>
      <c r="EB19" s="369"/>
      <c r="EC19" s="275"/>
      <c r="ED19" s="173" t="s">
        <v>8</v>
      </c>
      <c r="EE19" s="157">
        <v>4</v>
      </c>
      <c r="EF19" s="29">
        <f t="shared" si="6"/>
        <v>20</v>
      </c>
      <c r="EG19" s="284"/>
      <c r="EI19" s="378"/>
      <c r="EJ19" s="408"/>
      <c r="EK19" s="275"/>
      <c r="EL19" s="173" t="s">
        <v>8</v>
      </c>
      <c r="EM19" s="225">
        <v>1</v>
      </c>
      <c r="EN19" s="29">
        <f t="shared" si="7"/>
        <v>125</v>
      </c>
      <c r="EO19" s="284"/>
      <c r="EQ19" s="378"/>
      <c r="ER19" s="408"/>
      <c r="ES19" s="414"/>
      <c r="ET19" s="173" t="s">
        <v>8</v>
      </c>
      <c r="EU19" s="157"/>
      <c r="EV19" s="29">
        <f t="shared" si="8"/>
        <v>0</v>
      </c>
      <c r="EW19" s="389"/>
      <c r="EY19" s="363"/>
      <c r="EZ19" s="369"/>
      <c r="FA19" s="414"/>
      <c r="FB19" s="173" t="s">
        <v>8</v>
      </c>
      <c r="FC19" s="157"/>
      <c r="FD19" s="158"/>
      <c r="FE19" s="389"/>
      <c r="FG19" s="363"/>
      <c r="FH19" s="369"/>
      <c r="FI19" s="414"/>
      <c r="FJ19" s="173" t="s">
        <v>8</v>
      </c>
      <c r="FK19" s="157">
        <v>30</v>
      </c>
      <c r="FL19" s="158">
        <f t="shared" si="13"/>
        <v>150</v>
      </c>
      <c r="FM19" s="389"/>
      <c r="FO19" s="363"/>
      <c r="FP19" s="369"/>
      <c r="FQ19" s="395"/>
      <c r="FR19" s="162" t="s">
        <v>8</v>
      </c>
      <c r="FS19" s="144"/>
      <c r="FT19" s="145"/>
      <c r="FU19" s="391"/>
      <c r="FW19" s="363"/>
      <c r="FX19" s="369"/>
      <c r="FY19" s="414"/>
      <c r="FZ19" s="173" t="s">
        <v>8</v>
      </c>
      <c r="GA19" s="157"/>
      <c r="GB19" s="158"/>
      <c r="GC19" s="389"/>
      <c r="GE19" s="384"/>
      <c r="GF19" s="384"/>
      <c r="GG19" s="384"/>
      <c r="GH19" s="96"/>
      <c r="GI19" s="96"/>
      <c r="GJ19" s="124"/>
      <c r="GK19" s="382"/>
      <c r="GL19" s="112"/>
      <c r="GM19" s="384"/>
      <c r="GN19" s="384"/>
      <c r="GO19" s="384"/>
      <c r="GP19" s="96"/>
      <c r="GQ19" s="96"/>
      <c r="GR19" s="124"/>
      <c r="GS19" s="382"/>
      <c r="GT19" s="112"/>
      <c r="GU19" s="384"/>
      <c r="GV19" s="384"/>
      <c r="GW19" s="384"/>
      <c r="GX19" s="96"/>
      <c r="GY19" s="96"/>
      <c r="GZ19" s="124"/>
      <c r="HA19" s="382"/>
      <c r="HB19" s="112"/>
      <c r="HC19" s="384"/>
      <c r="HD19" s="384"/>
      <c r="HE19" s="384"/>
      <c r="HF19" s="96"/>
      <c r="HG19" s="96"/>
      <c r="HH19" s="124"/>
      <c r="HI19" s="382"/>
      <c r="HJ19" s="112"/>
      <c r="HK19" s="384"/>
      <c r="HL19" s="384"/>
      <c r="HM19" s="384"/>
      <c r="HN19" s="96"/>
      <c r="HO19" s="96"/>
      <c r="HP19" s="124"/>
      <c r="HQ19" s="382"/>
      <c r="HR19" s="112"/>
      <c r="HS19" s="384"/>
      <c r="HT19" s="384"/>
      <c r="HU19" s="384"/>
      <c r="HV19" s="96"/>
      <c r="HW19" s="96"/>
      <c r="HX19" s="124"/>
      <c r="HY19" s="382"/>
      <c r="HZ19" s="112"/>
      <c r="IA19" s="384"/>
      <c r="IB19" s="384"/>
      <c r="IC19" s="384"/>
      <c r="ID19" s="96"/>
      <c r="IE19" s="96"/>
      <c r="IF19" s="124"/>
      <c r="IG19" s="382"/>
      <c r="IH19" s="112"/>
      <c r="II19" s="384"/>
      <c r="IJ19" s="384"/>
      <c r="IK19" s="384"/>
      <c r="IL19" s="96"/>
      <c r="IM19" s="96"/>
      <c r="IN19" s="124"/>
      <c r="IO19" s="382"/>
    </row>
    <row r="20" spans="2:249" ht="15" customHeight="1" x14ac:dyDescent="0.25">
      <c r="B20" s="359" t="s">
        <v>2</v>
      </c>
      <c r="C20" s="367"/>
      <c r="D20" s="273" t="s">
        <v>661</v>
      </c>
      <c r="E20" s="30" t="s">
        <v>4</v>
      </c>
      <c r="F20" s="31">
        <v>170</v>
      </c>
      <c r="G20" s="215">
        <f t="shared" ref="G20:G40" si="15">F20*5</f>
        <v>850</v>
      </c>
      <c r="H20" s="388" t="s">
        <v>376</v>
      </c>
      <c r="J20" s="359" t="s">
        <v>2</v>
      </c>
      <c r="K20" s="367"/>
      <c r="L20" s="273" t="s">
        <v>661</v>
      </c>
      <c r="M20" s="30" t="s">
        <v>4</v>
      </c>
      <c r="N20" s="16">
        <v>5</v>
      </c>
      <c r="O20" s="19">
        <f t="shared" si="9"/>
        <v>25</v>
      </c>
      <c r="P20" s="283" t="s">
        <v>635</v>
      </c>
      <c r="R20" s="359" t="s">
        <v>2</v>
      </c>
      <c r="S20" s="367"/>
      <c r="T20" s="273" t="s">
        <v>661</v>
      </c>
      <c r="U20" s="30" t="s">
        <v>4</v>
      </c>
      <c r="V20" s="16">
        <v>111</v>
      </c>
      <c r="W20" s="19">
        <f t="shared" si="10"/>
        <v>555</v>
      </c>
      <c r="X20" s="283" t="s">
        <v>279</v>
      </c>
      <c r="Z20" s="359" t="s">
        <v>2</v>
      </c>
      <c r="AA20" s="367"/>
      <c r="AB20" s="273" t="s">
        <v>661</v>
      </c>
      <c r="AC20" s="30" t="s">
        <v>4</v>
      </c>
      <c r="AD20" s="16">
        <v>330</v>
      </c>
      <c r="AE20" s="19">
        <f t="shared" si="11"/>
        <v>1650</v>
      </c>
      <c r="AF20" s="283" t="s">
        <v>376</v>
      </c>
      <c r="AH20" s="380" t="s">
        <v>9</v>
      </c>
      <c r="AI20" s="406"/>
      <c r="AJ20" s="273" t="s">
        <v>661</v>
      </c>
      <c r="AK20" s="164" t="s">
        <v>4</v>
      </c>
      <c r="AL20" s="151">
        <v>0.2</v>
      </c>
      <c r="AM20" s="152">
        <f t="shared" ref="AM20:AM40" si="16">SUM(AL20*125)</f>
        <v>25</v>
      </c>
      <c r="AN20" s="282" t="s">
        <v>161</v>
      </c>
      <c r="AP20" s="359" t="s">
        <v>2</v>
      </c>
      <c r="AQ20" s="367"/>
      <c r="AR20" s="273" t="s">
        <v>661</v>
      </c>
      <c r="AS20" s="30" t="s">
        <v>4</v>
      </c>
      <c r="AT20" s="16">
        <v>10</v>
      </c>
      <c r="AU20" s="19">
        <f t="shared" ref="AU20:AU24" si="17">AT20*5</f>
        <v>50</v>
      </c>
      <c r="AV20" s="283" t="s">
        <v>664</v>
      </c>
      <c r="AX20" s="359" t="s">
        <v>2</v>
      </c>
      <c r="AY20" s="367"/>
      <c r="AZ20" s="273" t="s">
        <v>661</v>
      </c>
      <c r="BA20" s="30" t="s">
        <v>4</v>
      </c>
      <c r="BB20" s="16">
        <v>27</v>
      </c>
      <c r="BC20" s="19">
        <f>BB20*5</f>
        <v>135</v>
      </c>
      <c r="BD20" s="283" t="s">
        <v>279</v>
      </c>
      <c r="BF20" s="359" t="s">
        <v>2</v>
      </c>
      <c r="BG20" s="367"/>
      <c r="BH20" s="393" t="s">
        <v>661</v>
      </c>
      <c r="BI20" s="159" t="s">
        <v>4</v>
      </c>
      <c r="BJ20" s="139"/>
      <c r="BK20" s="140"/>
      <c r="BL20" s="390"/>
      <c r="BN20" s="359" t="s">
        <v>2</v>
      </c>
      <c r="BO20" s="367"/>
      <c r="BP20" s="273" t="s">
        <v>661</v>
      </c>
      <c r="BQ20" s="30" t="s">
        <v>4</v>
      </c>
      <c r="BR20" s="16">
        <v>2</v>
      </c>
      <c r="BS20" s="19">
        <f t="shared" ref="BS20:BS40" si="18">BR20*5</f>
        <v>10</v>
      </c>
      <c r="BT20" s="283" t="s">
        <v>665</v>
      </c>
      <c r="BW20" s="359" t="s">
        <v>2</v>
      </c>
      <c r="BX20" s="367"/>
      <c r="BY20" s="273" t="s">
        <v>661</v>
      </c>
      <c r="BZ20" s="30" t="s">
        <v>4</v>
      </c>
      <c r="CA20" s="16">
        <v>20</v>
      </c>
      <c r="CB20" s="19">
        <f t="shared" si="3"/>
        <v>100</v>
      </c>
      <c r="CC20" s="283" t="s">
        <v>196</v>
      </c>
      <c r="CE20" s="359" t="s">
        <v>2</v>
      </c>
      <c r="CF20" s="367"/>
      <c r="CG20" s="273" t="s">
        <v>661</v>
      </c>
      <c r="CH20" s="164" t="s">
        <v>4</v>
      </c>
      <c r="CI20" s="151">
        <v>34</v>
      </c>
      <c r="CJ20" s="19">
        <f t="shared" ref="CJ20:CJ40" si="19">CI20*5</f>
        <v>170</v>
      </c>
      <c r="CK20" s="388" t="s">
        <v>635</v>
      </c>
      <c r="CM20" s="359" t="s">
        <v>2</v>
      </c>
      <c r="CN20" s="367"/>
      <c r="CO20" s="273" t="s">
        <v>661</v>
      </c>
      <c r="CP20" s="164" t="s">
        <v>4</v>
      </c>
      <c r="CQ20" s="151">
        <v>8</v>
      </c>
      <c r="CR20" s="19">
        <f>CQ20*5</f>
        <v>40</v>
      </c>
      <c r="CS20" s="388" t="s">
        <v>666</v>
      </c>
      <c r="CU20" s="359" t="s">
        <v>2</v>
      </c>
      <c r="CV20" s="367"/>
      <c r="CW20" s="273" t="s">
        <v>661</v>
      </c>
      <c r="CX20" s="164" t="s">
        <v>4</v>
      </c>
      <c r="CY20" s="151">
        <v>7.8</v>
      </c>
      <c r="CZ20" s="19">
        <f>CY20*5</f>
        <v>39</v>
      </c>
      <c r="DA20" s="388" t="s">
        <v>234</v>
      </c>
      <c r="DC20" s="359" t="s">
        <v>2</v>
      </c>
      <c r="DD20" s="367"/>
      <c r="DE20" s="273" t="s">
        <v>661</v>
      </c>
      <c r="DF20" s="164" t="s">
        <v>4</v>
      </c>
      <c r="DG20" s="16">
        <v>28</v>
      </c>
      <c r="DH20" s="19">
        <f>DG20*5</f>
        <v>140</v>
      </c>
      <c r="DI20" s="283" t="s">
        <v>240</v>
      </c>
      <c r="DK20" s="380" t="s">
        <v>9</v>
      </c>
      <c r="DL20" s="406"/>
      <c r="DM20" s="273" t="s">
        <v>661</v>
      </c>
      <c r="DN20" s="164" t="s">
        <v>4</v>
      </c>
      <c r="DO20" s="151">
        <v>0.75</v>
      </c>
      <c r="DP20" s="152">
        <f t="shared" ref="DP20:DP21" si="20">SUM(DO20)*125</f>
        <v>93.75</v>
      </c>
      <c r="DQ20" s="388" t="s">
        <v>205</v>
      </c>
      <c r="DS20" s="359" t="s">
        <v>2</v>
      </c>
      <c r="DT20" s="367"/>
      <c r="DU20" s="273" t="s">
        <v>661</v>
      </c>
      <c r="DV20" s="164" t="s">
        <v>4</v>
      </c>
      <c r="DW20" s="151">
        <v>8.5</v>
      </c>
      <c r="DX20" s="152">
        <f t="shared" ref="DX20:DX26" si="21">DW20*5</f>
        <v>42.5</v>
      </c>
      <c r="DY20" s="388" t="s">
        <v>155</v>
      </c>
      <c r="EA20" s="359" t="s">
        <v>2</v>
      </c>
      <c r="EB20" s="367"/>
      <c r="EC20" s="393" t="s">
        <v>661</v>
      </c>
      <c r="ED20" s="159" t="s">
        <v>4</v>
      </c>
      <c r="EE20" s="139"/>
      <c r="EF20" s="140"/>
      <c r="EG20" s="390"/>
      <c r="EI20" s="380" t="s">
        <v>9</v>
      </c>
      <c r="EJ20" s="406"/>
      <c r="EK20" s="393" t="s">
        <v>661</v>
      </c>
      <c r="EL20" s="159" t="s">
        <v>4</v>
      </c>
      <c r="EM20" s="139"/>
      <c r="EN20" s="140"/>
      <c r="EO20" s="390"/>
      <c r="EQ20" s="380" t="s">
        <v>9</v>
      </c>
      <c r="ER20" s="406"/>
      <c r="ES20" s="412" t="s">
        <v>661</v>
      </c>
      <c r="ET20" s="164" t="s">
        <v>4</v>
      </c>
      <c r="EU20" s="151">
        <v>5</v>
      </c>
      <c r="EV20" s="152">
        <f t="shared" ref="EV20:EV40" si="22">EU20*125</f>
        <v>625</v>
      </c>
      <c r="EW20" s="388" t="s">
        <v>546</v>
      </c>
      <c r="EY20" s="359" t="s">
        <v>2</v>
      </c>
      <c r="EZ20" s="367"/>
      <c r="FA20" s="412" t="s">
        <v>661</v>
      </c>
      <c r="FB20" s="164" t="s">
        <v>4</v>
      </c>
      <c r="FC20" s="182">
        <v>22.5</v>
      </c>
      <c r="FD20" s="240">
        <f t="shared" ref="FD20:FD38" si="23">FC20*5</f>
        <v>112.5</v>
      </c>
      <c r="FE20" s="388" t="s">
        <v>161</v>
      </c>
      <c r="FG20" s="359" t="s">
        <v>2</v>
      </c>
      <c r="FH20" s="367"/>
      <c r="FI20" s="412" t="s">
        <v>661</v>
      </c>
      <c r="FJ20" s="164" t="s">
        <v>4</v>
      </c>
      <c r="FK20" s="151">
        <v>30</v>
      </c>
      <c r="FL20" s="152">
        <f t="shared" si="13"/>
        <v>150</v>
      </c>
      <c r="FM20" s="388"/>
      <c r="FO20" s="359" t="s">
        <v>2</v>
      </c>
      <c r="FP20" s="367"/>
      <c r="FQ20" s="393" t="s">
        <v>661</v>
      </c>
      <c r="FR20" s="159" t="s">
        <v>4</v>
      </c>
      <c r="FS20" s="139"/>
      <c r="FT20" s="140"/>
      <c r="FU20" s="390"/>
      <c r="FW20" s="359" t="s">
        <v>2</v>
      </c>
      <c r="FX20" s="367"/>
      <c r="FY20" s="412" t="s">
        <v>661</v>
      </c>
      <c r="FZ20" s="164" t="s">
        <v>4</v>
      </c>
      <c r="GA20" s="151">
        <v>7.8</v>
      </c>
      <c r="GB20" s="152">
        <f t="shared" ref="GB20:GB38" si="24">GA20*5</f>
        <v>39</v>
      </c>
      <c r="GC20" s="388" t="s">
        <v>205</v>
      </c>
      <c r="GE20" s="384"/>
      <c r="GF20" s="384"/>
      <c r="GG20" s="384"/>
      <c r="GH20" s="96"/>
      <c r="GI20" s="96"/>
      <c r="GJ20" s="124"/>
      <c r="GK20" s="382"/>
      <c r="GL20" s="112"/>
      <c r="GM20" s="384"/>
      <c r="GN20" s="384"/>
      <c r="GO20" s="384"/>
      <c r="GP20" s="96"/>
      <c r="GQ20" s="96"/>
      <c r="GR20" s="124"/>
      <c r="GS20" s="382"/>
      <c r="GT20" s="112"/>
      <c r="GU20" s="384"/>
      <c r="GV20" s="384"/>
      <c r="GW20" s="384"/>
      <c r="GX20" s="96"/>
      <c r="GY20" s="96"/>
      <c r="GZ20" s="124"/>
      <c r="HA20" s="382"/>
      <c r="HB20" s="112"/>
      <c r="HC20" s="384"/>
      <c r="HD20" s="384"/>
      <c r="HE20" s="384"/>
      <c r="HF20" s="96"/>
      <c r="HG20" s="96"/>
      <c r="HH20" s="124"/>
      <c r="HI20" s="382"/>
      <c r="HJ20" s="112"/>
      <c r="HK20" s="384"/>
      <c r="HL20" s="384"/>
      <c r="HM20" s="384"/>
      <c r="HN20" s="96"/>
      <c r="HO20" s="96"/>
      <c r="HP20" s="124"/>
      <c r="HQ20" s="382"/>
      <c r="HR20" s="112"/>
      <c r="HS20" s="384"/>
      <c r="HT20" s="384"/>
      <c r="HU20" s="384"/>
      <c r="HV20" s="96"/>
      <c r="HW20" s="96"/>
      <c r="HX20" s="124"/>
      <c r="HY20" s="382"/>
      <c r="HZ20" s="112"/>
      <c r="IA20" s="384"/>
      <c r="IB20" s="384"/>
      <c r="IC20" s="384"/>
      <c r="ID20" s="96"/>
      <c r="IE20" s="96"/>
      <c r="IF20" s="124"/>
      <c r="IG20" s="382"/>
      <c r="IH20" s="112"/>
      <c r="II20" s="384"/>
      <c r="IJ20" s="384"/>
      <c r="IK20" s="384"/>
      <c r="IL20" s="96"/>
      <c r="IM20" s="96"/>
      <c r="IN20" s="124"/>
      <c r="IO20" s="382"/>
    </row>
    <row r="21" spans="2:249" ht="15" customHeight="1" x14ac:dyDescent="0.25">
      <c r="B21" s="361"/>
      <c r="C21" s="368"/>
      <c r="D21" s="274"/>
      <c r="E21" s="21" t="s">
        <v>5</v>
      </c>
      <c r="F21" s="83">
        <v>170</v>
      </c>
      <c r="G21" s="154">
        <f t="shared" si="15"/>
        <v>850</v>
      </c>
      <c r="H21" s="388"/>
      <c r="J21" s="361"/>
      <c r="K21" s="368"/>
      <c r="L21" s="274"/>
      <c r="M21" s="21" t="s">
        <v>5</v>
      </c>
      <c r="N21" s="83">
        <v>5</v>
      </c>
      <c r="O21" s="25">
        <f t="shared" si="9"/>
        <v>25</v>
      </c>
      <c r="P21" s="283"/>
      <c r="R21" s="361"/>
      <c r="S21" s="368"/>
      <c r="T21" s="274"/>
      <c r="U21" s="21" t="s">
        <v>5</v>
      </c>
      <c r="V21" s="83">
        <v>111</v>
      </c>
      <c r="W21" s="25">
        <f t="shared" si="10"/>
        <v>555</v>
      </c>
      <c r="X21" s="283"/>
      <c r="Z21" s="361"/>
      <c r="AA21" s="368"/>
      <c r="AB21" s="274"/>
      <c r="AC21" s="21" t="s">
        <v>5</v>
      </c>
      <c r="AD21" s="83">
        <v>330</v>
      </c>
      <c r="AE21" s="25">
        <f t="shared" si="11"/>
        <v>1650</v>
      </c>
      <c r="AF21" s="283"/>
      <c r="AH21" s="376"/>
      <c r="AI21" s="407"/>
      <c r="AJ21" s="274"/>
      <c r="AK21" s="165" t="s">
        <v>5</v>
      </c>
      <c r="AL21" s="153">
        <v>0.2</v>
      </c>
      <c r="AM21" s="154">
        <f t="shared" si="16"/>
        <v>25</v>
      </c>
      <c r="AN21" s="283"/>
      <c r="AP21" s="361"/>
      <c r="AQ21" s="368"/>
      <c r="AR21" s="274"/>
      <c r="AS21" s="21" t="s">
        <v>5</v>
      </c>
      <c r="AT21" s="83">
        <v>10</v>
      </c>
      <c r="AU21" s="25">
        <f t="shared" si="17"/>
        <v>50</v>
      </c>
      <c r="AV21" s="283"/>
      <c r="AX21" s="361"/>
      <c r="AY21" s="368"/>
      <c r="AZ21" s="274"/>
      <c r="BA21" s="21" t="s">
        <v>5</v>
      </c>
      <c r="BB21" s="83">
        <v>27</v>
      </c>
      <c r="BC21" s="25">
        <f>BB21*5</f>
        <v>135</v>
      </c>
      <c r="BD21" s="283"/>
      <c r="BF21" s="361"/>
      <c r="BG21" s="368"/>
      <c r="BH21" s="394"/>
      <c r="BI21" s="160" t="s">
        <v>5</v>
      </c>
      <c r="BJ21" s="141"/>
      <c r="BK21" s="142"/>
      <c r="BL21" s="390"/>
      <c r="BN21" s="361"/>
      <c r="BO21" s="368"/>
      <c r="BP21" s="274"/>
      <c r="BQ21" s="21" t="s">
        <v>5</v>
      </c>
      <c r="BR21" s="83">
        <v>2</v>
      </c>
      <c r="BS21" s="25">
        <f t="shared" si="18"/>
        <v>10</v>
      </c>
      <c r="BT21" s="283"/>
      <c r="BW21" s="361"/>
      <c r="BX21" s="368"/>
      <c r="BY21" s="274"/>
      <c r="BZ21" s="21" t="s">
        <v>5</v>
      </c>
      <c r="CA21" s="83">
        <v>20</v>
      </c>
      <c r="CB21" s="25">
        <f t="shared" si="3"/>
        <v>100</v>
      </c>
      <c r="CC21" s="283"/>
      <c r="CE21" s="361"/>
      <c r="CF21" s="368"/>
      <c r="CG21" s="274"/>
      <c r="CH21" s="165" t="s">
        <v>5</v>
      </c>
      <c r="CI21" s="153">
        <v>34</v>
      </c>
      <c r="CJ21" s="25">
        <f t="shared" si="19"/>
        <v>170</v>
      </c>
      <c r="CK21" s="388"/>
      <c r="CM21" s="361"/>
      <c r="CN21" s="368"/>
      <c r="CO21" s="274"/>
      <c r="CP21" s="165" t="s">
        <v>5</v>
      </c>
      <c r="CQ21" s="153">
        <v>8</v>
      </c>
      <c r="CR21" s="25">
        <f>CQ21*5</f>
        <v>40</v>
      </c>
      <c r="CS21" s="388"/>
      <c r="CU21" s="361"/>
      <c r="CV21" s="368"/>
      <c r="CW21" s="274"/>
      <c r="CX21" s="165" t="s">
        <v>5</v>
      </c>
      <c r="CY21" s="153">
        <v>7.8</v>
      </c>
      <c r="CZ21" s="25">
        <f>CY21*5</f>
        <v>39</v>
      </c>
      <c r="DA21" s="388"/>
      <c r="DC21" s="361"/>
      <c r="DD21" s="368"/>
      <c r="DE21" s="274"/>
      <c r="DF21" s="165" t="s">
        <v>5</v>
      </c>
      <c r="DG21" s="83">
        <v>28</v>
      </c>
      <c r="DH21" s="25">
        <f>DG21*5</f>
        <v>140</v>
      </c>
      <c r="DI21" s="283"/>
      <c r="DK21" s="376"/>
      <c r="DL21" s="407"/>
      <c r="DM21" s="274"/>
      <c r="DN21" s="165" t="s">
        <v>5</v>
      </c>
      <c r="DO21" s="153">
        <v>0.75</v>
      </c>
      <c r="DP21" s="154">
        <f t="shared" si="20"/>
        <v>93.75</v>
      </c>
      <c r="DQ21" s="388"/>
      <c r="DS21" s="361"/>
      <c r="DT21" s="368"/>
      <c r="DU21" s="274"/>
      <c r="DV21" s="165" t="s">
        <v>5</v>
      </c>
      <c r="DW21" s="153">
        <v>8.5</v>
      </c>
      <c r="DX21" s="154">
        <f t="shared" si="21"/>
        <v>42.5</v>
      </c>
      <c r="DY21" s="388"/>
      <c r="EA21" s="361"/>
      <c r="EB21" s="368"/>
      <c r="EC21" s="394"/>
      <c r="ED21" s="160" t="s">
        <v>5</v>
      </c>
      <c r="EE21" s="141"/>
      <c r="EF21" s="142"/>
      <c r="EG21" s="390"/>
      <c r="EI21" s="376"/>
      <c r="EJ21" s="407"/>
      <c r="EK21" s="394"/>
      <c r="EL21" s="160" t="s">
        <v>5</v>
      </c>
      <c r="EM21" s="141"/>
      <c r="EN21" s="142"/>
      <c r="EO21" s="390"/>
      <c r="EQ21" s="376"/>
      <c r="ER21" s="407"/>
      <c r="ES21" s="413"/>
      <c r="ET21" s="165" t="s">
        <v>5</v>
      </c>
      <c r="EU21" s="153">
        <v>5</v>
      </c>
      <c r="EV21" s="154">
        <f t="shared" si="22"/>
        <v>625</v>
      </c>
      <c r="EW21" s="388"/>
      <c r="EY21" s="361"/>
      <c r="EZ21" s="368"/>
      <c r="FA21" s="413"/>
      <c r="FB21" s="165" t="s">
        <v>5</v>
      </c>
      <c r="FC21" s="238">
        <v>22.5</v>
      </c>
      <c r="FD21" s="239">
        <f t="shared" si="23"/>
        <v>112.5</v>
      </c>
      <c r="FE21" s="388"/>
      <c r="FG21" s="361"/>
      <c r="FH21" s="368"/>
      <c r="FI21" s="413"/>
      <c r="FJ21" s="165" t="s">
        <v>5</v>
      </c>
      <c r="FK21" s="153">
        <v>30</v>
      </c>
      <c r="FL21" s="154">
        <f t="shared" si="13"/>
        <v>150</v>
      </c>
      <c r="FM21" s="388"/>
      <c r="FO21" s="361"/>
      <c r="FP21" s="368"/>
      <c r="FQ21" s="394"/>
      <c r="FR21" s="160" t="s">
        <v>5</v>
      </c>
      <c r="FS21" s="141"/>
      <c r="FT21" s="142"/>
      <c r="FU21" s="390"/>
      <c r="FW21" s="361"/>
      <c r="FX21" s="368"/>
      <c r="FY21" s="413"/>
      <c r="FZ21" s="165" t="s">
        <v>5</v>
      </c>
      <c r="GA21" s="153">
        <v>7.8</v>
      </c>
      <c r="GB21" s="154">
        <f t="shared" si="24"/>
        <v>39</v>
      </c>
      <c r="GC21" s="388"/>
      <c r="GE21" s="384"/>
      <c r="GF21" s="384"/>
      <c r="GG21" s="384"/>
      <c r="GH21" s="96"/>
      <c r="GI21" s="96"/>
      <c r="GJ21" s="124"/>
      <c r="GK21" s="382"/>
      <c r="GL21" s="112"/>
      <c r="GM21" s="384"/>
      <c r="GN21" s="384"/>
      <c r="GO21" s="384"/>
      <c r="GP21" s="96"/>
      <c r="GQ21" s="96"/>
      <c r="GR21" s="124"/>
      <c r="GS21" s="382"/>
      <c r="GT21" s="112"/>
      <c r="GU21" s="384"/>
      <c r="GV21" s="384"/>
      <c r="GW21" s="384"/>
      <c r="GX21" s="96"/>
      <c r="GY21" s="96"/>
      <c r="GZ21" s="124"/>
      <c r="HA21" s="382"/>
      <c r="HB21" s="112"/>
      <c r="HC21" s="384"/>
      <c r="HD21" s="384"/>
      <c r="HE21" s="384"/>
      <c r="HF21" s="96"/>
      <c r="HG21" s="96"/>
      <c r="HH21" s="124"/>
      <c r="HI21" s="382"/>
      <c r="HJ21" s="112"/>
      <c r="HK21" s="384"/>
      <c r="HL21" s="384"/>
      <c r="HM21" s="384"/>
      <c r="HN21" s="96"/>
      <c r="HO21" s="96"/>
      <c r="HP21" s="124"/>
      <c r="HQ21" s="382"/>
      <c r="HR21" s="112"/>
      <c r="HS21" s="384"/>
      <c r="HT21" s="384"/>
      <c r="HU21" s="384"/>
      <c r="HV21" s="96"/>
      <c r="HW21" s="96"/>
      <c r="HX21" s="124"/>
      <c r="HY21" s="382"/>
      <c r="HZ21" s="112"/>
      <c r="IA21" s="384"/>
      <c r="IB21" s="384"/>
      <c r="IC21" s="384"/>
      <c r="ID21" s="96"/>
      <c r="IE21" s="96"/>
      <c r="IF21" s="124"/>
      <c r="IG21" s="382"/>
      <c r="IH21" s="112"/>
      <c r="II21" s="384"/>
      <c r="IJ21" s="384"/>
      <c r="IK21" s="384"/>
      <c r="IL21" s="96"/>
      <c r="IM21" s="96"/>
      <c r="IN21" s="124"/>
      <c r="IO21" s="382"/>
    </row>
    <row r="22" spans="2:249" ht="15" customHeight="1" x14ac:dyDescent="0.25">
      <c r="B22" s="361"/>
      <c r="C22" s="368"/>
      <c r="D22" s="274"/>
      <c r="E22" s="21" t="s">
        <v>6</v>
      </c>
      <c r="F22" s="16">
        <v>170</v>
      </c>
      <c r="G22" s="154">
        <f t="shared" si="15"/>
        <v>850</v>
      </c>
      <c r="H22" s="388"/>
      <c r="J22" s="361"/>
      <c r="K22" s="368"/>
      <c r="L22" s="274"/>
      <c r="M22" s="21" t="s">
        <v>6</v>
      </c>
      <c r="N22" s="16">
        <v>5</v>
      </c>
      <c r="O22" s="25">
        <f t="shared" si="9"/>
        <v>25</v>
      </c>
      <c r="P22" s="283"/>
      <c r="R22" s="361"/>
      <c r="S22" s="368"/>
      <c r="T22" s="274"/>
      <c r="U22" s="21" t="s">
        <v>6</v>
      </c>
      <c r="V22" s="16">
        <v>111</v>
      </c>
      <c r="W22" s="25">
        <f t="shared" si="10"/>
        <v>555</v>
      </c>
      <c r="X22" s="283"/>
      <c r="Z22" s="361"/>
      <c r="AA22" s="368"/>
      <c r="AB22" s="274"/>
      <c r="AC22" s="21" t="s">
        <v>6</v>
      </c>
      <c r="AD22" s="16">
        <v>330</v>
      </c>
      <c r="AE22" s="25">
        <f t="shared" si="11"/>
        <v>1650</v>
      </c>
      <c r="AF22" s="283"/>
      <c r="AH22" s="376"/>
      <c r="AI22" s="407"/>
      <c r="AJ22" s="274"/>
      <c r="AK22" s="165" t="s">
        <v>6</v>
      </c>
      <c r="AL22" s="151">
        <v>0.2</v>
      </c>
      <c r="AM22" s="154">
        <f t="shared" si="16"/>
        <v>25</v>
      </c>
      <c r="AN22" s="283"/>
      <c r="AP22" s="361"/>
      <c r="AQ22" s="368"/>
      <c r="AR22" s="274"/>
      <c r="AS22" s="21" t="s">
        <v>6</v>
      </c>
      <c r="AT22" s="83">
        <v>10</v>
      </c>
      <c r="AU22" s="126">
        <f t="shared" si="17"/>
        <v>50</v>
      </c>
      <c r="AV22" s="283"/>
      <c r="AX22" s="361"/>
      <c r="AY22" s="368"/>
      <c r="AZ22" s="274"/>
      <c r="BA22" s="21" t="s">
        <v>6</v>
      </c>
      <c r="BB22" s="16">
        <v>27</v>
      </c>
      <c r="BC22" s="25">
        <f>BB22*5</f>
        <v>135</v>
      </c>
      <c r="BD22" s="283"/>
      <c r="BF22" s="361"/>
      <c r="BG22" s="368"/>
      <c r="BH22" s="394"/>
      <c r="BI22" s="160" t="s">
        <v>6</v>
      </c>
      <c r="BJ22" s="139"/>
      <c r="BK22" s="142"/>
      <c r="BL22" s="390"/>
      <c r="BN22" s="361"/>
      <c r="BO22" s="368"/>
      <c r="BP22" s="274"/>
      <c r="BQ22" s="21" t="s">
        <v>6</v>
      </c>
      <c r="BR22" s="16">
        <v>2</v>
      </c>
      <c r="BS22" s="25">
        <f t="shared" si="18"/>
        <v>10</v>
      </c>
      <c r="BT22" s="283"/>
      <c r="BW22" s="361"/>
      <c r="BX22" s="368"/>
      <c r="BY22" s="274"/>
      <c r="BZ22" s="21" t="s">
        <v>6</v>
      </c>
      <c r="CA22" s="16">
        <v>20</v>
      </c>
      <c r="CB22" s="25">
        <f t="shared" si="3"/>
        <v>100</v>
      </c>
      <c r="CC22" s="283"/>
      <c r="CE22" s="361"/>
      <c r="CF22" s="368"/>
      <c r="CG22" s="274"/>
      <c r="CH22" s="165" t="s">
        <v>6</v>
      </c>
      <c r="CI22" s="151">
        <v>34</v>
      </c>
      <c r="CJ22" s="25">
        <f t="shared" si="19"/>
        <v>170</v>
      </c>
      <c r="CK22" s="388"/>
      <c r="CM22" s="361"/>
      <c r="CN22" s="368"/>
      <c r="CO22" s="274"/>
      <c r="CP22" s="165" t="s">
        <v>6</v>
      </c>
      <c r="CQ22" s="151">
        <v>8</v>
      </c>
      <c r="CR22" s="25">
        <f>CQ22*5</f>
        <v>40</v>
      </c>
      <c r="CS22" s="388"/>
      <c r="CU22" s="361"/>
      <c r="CV22" s="368"/>
      <c r="CW22" s="274"/>
      <c r="CX22" s="165" t="s">
        <v>6</v>
      </c>
      <c r="CY22" s="151">
        <v>7.8</v>
      </c>
      <c r="CZ22" s="25">
        <f>CY22*5</f>
        <v>39</v>
      </c>
      <c r="DA22" s="388"/>
      <c r="DC22" s="361"/>
      <c r="DD22" s="368"/>
      <c r="DE22" s="274"/>
      <c r="DF22" s="165" t="s">
        <v>6</v>
      </c>
      <c r="DG22" s="16">
        <v>28</v>
      </c>
      <c r="DH22" s="25">
        <f>DG22*5</f>
        <v>140</v>
      </c>
      <c r="DI22" s="283"/>
      <c r="DK22" s="376"/>
      <c r="DL22" s="407"/>
      <c r="DM22" s="274"/>
      <c r="DN22" s="165" t="s">
        <v>6</v>
      </c>
      <c r="DO22" s="151">
        <v>0.75</v>
      </c>
      <c r="DP22" s="154">
        <f>SUM(DO22)*125</f>
        <v>93.75</v>
      </c>
      <c r="DQ22" s="388"/>
      <c r="DS22" s="361"/>
      <c r="DT22" s="368"/>
      <c r="DU22" s="274"/>
      <c r="DV22" s="165" t="s">
        <v>6</v>
      </c>
      <c r="DW22" s="151">
        <v>8.5</v>
      </c>
      <c r="DX22" s="154">
        <f t="shared" si="21"/>
        <v>42.5</v>
      </c>
      <c r="DY22" s="388"/>
      <c r="EA22" s="361"/>
      <c r="EB22" s="368"/>
      <c r="EC22" s="394"/>
      <c r="ED22" s="160" t="s">
        <v>6</v>
      </c>
      <c r="EE22" s="139"/>
      <c r="EF22" s="142"/>
      <c r="EG22" s="390"/>
      <c r="EI22" s="376"/>
      <c r="EJ22" s="407"/>
      <c r="EK22" s="394"/>
      <c r="EL22" s="160" t="s">
        <v>6</v>
      </c>
      <c r="EM22" s="139"/>
      <c r="EN22" s="142"/>
      <c r="EO22" s="390"/>
      <c r="EQ22" s="376"/>
      <c r="ER22" s="407"/>
      <c r="ES22" s="413"/>
      <c r="ET22" s="165" t="s">
        <v>6</v>
      </c>
      <c r="EU22" s="151">
        <v>5</v>
      </c>
      <c r="EV22" s="154">
        <f t="shared" si="22"/>
        <v>625</v>
      </c>
      <c r="EW22" s="388"/>
      <c r="EY22" s="361"/>
      <c r="EZ22" s="368"/>
      <c r="FA22" s="413"/>
      <c r="FB22" s="165" t="s">
        <v>6</v>
      </c>
      <c r="FC22" s="238">
        <v>22.5</v>
      </c>
      <c r="FD22" s="239">
        <f t="shared" si="23"/>
        <v>112.5</v>
      </c>
      <c r="FE22" s="388"/>
      <c r="FG22" s="361"/>
      <c r="FH22" s="368"/>
      <c r="FI22" s="413"/>
      <c r="FJ22" s="165" t="s">
        <v>6</v>
      </c>
      <c r="FK22" s="151">
        <v>30</v>
      </c>
      <c r="FL22" s="154">
        <f t="shared" si="13"/>
        <v>150</v>
      </c>
      <c r="FM22" s="388"/>
      <c r="FO22" s="361"/>
      <c r="FP22" s="368"/>
      <c r="FQ22" s="394"/>
      <c r="FR22" s="160" t="s">
        <v>6</v>
      </c>
      <c r="FS22" s="139"/>
      <c r="FT22" s="142"/>
      <c r="FU22" s="390"/>
      <c r="FW22" s="361"/>
      <c r="FX22" s="368"/>
      <c r="FY22" s="413"/>
      <c r="FZ22" s="165" t="s">
        <v>6</v>
      </c>
      <c r="GA22" s="151">
        <v>7.8</v>
      </c>
      <c r="GB22" s="154">
        <f t="shared" si="24"/>
        <v>39</v>
      </c>
      <c r="GC22" s="388"/>
      <c r="GE22" s="384"/>
      <c r="GF22" s="384"/>
      <c r="GG22" s="384"/>
      <c r="GH22" s="96"/>
      <c r="GI22" s="96"/>
      <c r="GJ22" s="124"/>
      <c r="GK22" s="382"/>
      <c r="GL22" s="112"/>
      <c r="GM22" s="384"/>
      <c r="GN22" s="384"/>
      <c r="GO22" s="384"/>
      <c r="GP22" s="96"/>
      <c r="GQ22" s="96"/>
      <c r="GR22" s="124"/>
      <c r="GS22" s="382"/>
      <c r="GT22" s="112"/>
      <c r="GU22" s="384"/>
      <c r="GV22" s="384"/>
      <c r="GW22" s="384"/>
      <c r="GX22" s="96"/>
      <c r="GY22" s="96"/>
      <c r="GZ22" s="124"/>
      <c r="HA22" s="382"/>
      <c r="HB22" s="112"/>
      <c r="HC22" s="384"/>
      <c r="HD22" s="384"/>
      <c r="HE22" s="384"/>
      <c r="HF22" s="96"/>
      <c r="HG22" s="96"/>
      <c r="HH22" s="124"/>
      <c r="HI22" s="382"/>
      <c r="HJ22" s="112"/>
      <c r="HK22" s="384"/>
      <c r="HL22" s="384"/>
      <c r="HM22" s="384"/>
      <c r="HN22" s="96"/>
      <c r="HO22" s="96"/>
      <c r="HP22" s="124"/>
      <c r="HQ22" s="382"/>
      <c r="HR22" s="112"/>
      <c r="HS22" s="384"/>
      <c r="HT22" s="384"/>
      <c r="HU22" s="384"/>
      <c r="HV22" s="96"/>
      <c r="HW22" s="96"/>
      <c r="HX22" s="124"/>
      <c r="HY22" s="382"/>
      <c r="HZ22" s="112"/>
      <c r="IA22" s="384"/>
      <c r="IB22" s="384"/>
      <c r="IC22" s="384"/>
      <c r="ID22" s="96"/>
      <c r="IE22" s="96"/>
      <c r="IF22" s="124"/>
      <c r="IG22" s="382"/>
      <c r="IH22" s="112"/>
      <c r="II22" s="384"/>
      <c r="IJ22" s="384"/>
      <c r="IK22" s="384"/>
      <c r="IL22" s="96"/>
      <c r="IM22" s="96"/>
      <c r="IN22" s="124"/>
      <c r="IO22" s="382"/>
    </row>
    <row r="23" spans="2:249" ht="15" customHeight="1" x14ac:dyDescent="0.25">
      <c r="B23" s="361"/>
      <c r="C23" s="368"/>
      <c r="D23" s="274"/>
      <c r="E23" s="21" t="s">
        <v>5</v>
      </c>
      <c r="F23" s="83">
        <v>170</v>
      </c>
      <c r="G23" s="166">
        <f t="shared" si="15"/>
        <v>850</v>
      </c>
      <c r="H23" s="388"/>
      <c r="J23" s="361"/>
      <c r="K23" s="368"/>
      <c r="L23" s="274"/>
      <c r="M23" s="21" t="s">
        <v>5</v>
      </c>
      <c r="N23" s="83">
        <v>5</v>
      </c>
      <c r="O23" s="25">
        <f t="shared" si="9"/>
        <v>25</v>
      </c>
      <c r="P23" s="283"/>
      <c r="R23" s="361"/>
      <c r="S23" s="368"/>
      <c r="T23" s="274"/>
      <c r="U23" s="21" t="s">
        <v>5</v>
      </c>
      <c r="V23" s="83">
        <v>111</v>
      </c>
      <c r="W23" s="25">
        <f t="shared" si="10"/>
        <v>555</v>
      </c>
      <c r="X23" s="283"/>
      <c r="Z23" s="361"/>
      <c r="AA23" s="368"/>
      <c r="AB23" s="274"/>
      <c r="AC23" s="21" t="s">
        <v>5</v>
      </c>
      <c r="AD23" s="83">
        <v>330</v>
      </c>
      <c r="AE23" s="25">
        <f t="shared" si="11"/>
        <v>1650</v>
      </c>
      <c r="AF23" s="283"/>
      <c r="AH23" s="376"/>
      <c r="AI23" s="407"/>
      <c r="AJ23" s="274"/>
      <c r="AK23" s="165" t="s">
        <v>5</v>
      </c>
      <c r="AL23" s="153">
        <v>0.2</v>
      </c>
      <c r="AM23" s="154">
        <f t="shared" si="16"/>
        <v>25</v>
      </c>
      <c r="AN23" s="283"/>
      <c r="AP23" s="361"/>
      <c r="AQ23" s="368"/>
      <c r="AR23" s="274"/>
      <c r="AS23" s="21" t="s">
        <v>5</v>
      </c>
      <c r="AT23" s="127">
        <v>10</v>
      </c>
      <c r="AU23" s="19">
        <f t="shared" si="17"/>
        <v>50</v>
      </c>
      <c r="AV23" s="283"/>
      <c r="AX23" s="361"/>
      <c r="AY23" s="368"/>
      <c r="AZ23" s="274"/>
      <c r="BA23" s="21" t="s">
        <v>5</v>
      </c>
      <c r="BB23" s="83">
        <v>27</v>
      </c>
      <c r="BC23" s="25">
        <f>BB23*5</f>
        <v>135</v>
      </c>
      <c r="BD23" s="283"/>
      <c r="BF23" s="361"/>
      <c r="BG23" s="368"/>
      <c r="BH23" s="394"/>
      <c r="BI23" s="160" t="s">
        <v>5</v>
      </c>
      <c r="BJ23" s="141"/>
      <c r="BK23" s="142"/>
      <c r="BL23" s="390"/>
      <c r="BN23" s="361"/>
      <c r="BO23" s="368"/>
      <c r="BP23" s="274"/>
      <c r="BQ23" s="21" t="s">
        <v>5</v>
      </c>
      <c r="BR23" s="83">
        <v>2</v>
      </c>
      <c r="BS23" s="25">
        <f t="shared" si="18"/>
        <v>10</v>
      </c>
      <c r="BT23" s="283"/>
      <c r="BW23" s="361"/>
      <c r="BX23" s="368"/>
      <c r="BY23" s="274"/>
      <c r="BZ23" s="21" t="s">
        <v>5</v>
      </c>
      <c r="CA23" s="83">
        <v>20</v>
      </c>
      <c r="CB23" s="25">
        <f t="shared" si="3"/>
        <v>100</v>
      </c>
      <c r="CC23" s="283"/>
      <c r="CE23" s="361"/>
      <c r="CF23" s="368"/>
      <c r="CG23" s="274"/>
      <c r="CH23" s="165" t="s">
        <v>5</v>
      </c>
      <c r="CI23" s="153">
        <v>34</v>
      </c>
      <c r="CJ23" s="25">
        <f t="shared" si="19"/>
        <v>170</v>
      </c>
      <c r="CK23" s="388"/>
      <c r="CM23" s="361"/>
      <c r="CN23" s="368"/>
      <c r="CO23" s="274"/>
      <c r="CP23" s="165" t="s">
        <v>5</v>
      </c>
      <c r="CQ23" s="153">
        <v>8</v>
      </c>
      <c r="CR23" s="25">
        <f>CQ23*5</f>
        <v>40</v>
      </c>
      <c r="CS23" s="388"/>
      <c r="CU23" s="361"/>
      <c r="CV23" s="368"/>
      <c r="CW23" s="274"/>
      <c r="CX23" s="165" t="s">
        <v>5</v>
      </c>
      <c r="CY23" s="153">
        <v>7.8</v>
      </c>
      <c r="CZ23" s="25">
        <f>CY23*5</f>
        <v>39</v>
      </c>
      <c r="DA23" s="388"/>
      <c r="DC23" s="361"/>
      <c r="DD23" s="368"/>
      <c r="DE23" s="274"/>
      <c r="DF23" s="165" t="s">
        <v>5</v>
      </c>
      <c r="DG23" s="83">
        <v>28</v>
      </c>
      <c r="DH23" s="25">
        <f>DG23*5</f>
        <v>140</v>
      </c>
      <c r="DI23" s="283"/>
      <c r="DK23" s="376"/>
      <c r="DL23" s="407"/>
      <c r="DM23" s="274"/>
      <c r="DN23" s="165" t="s">
        <v>5</v>
      </c>
      <c r="DO23" s="153">
        <v>0.75</v>
      </c>
      <c r="DP23" s="154">
        <f t="shared" ref="DP23" si="25">SUM(DO23)*125</f>
        <v>93.75</v>
      </c>
      <c r="DQ23" s="388"/>
      <c r="DS23" s="361"/>
      <c r="DT23" s="368"/>
      <c r="DU23" s="274"/>
      <c r="DV23" s="165" t="s">
        <v>5</v>
      </c>
      <c r="DW23" s="153">
        <v>8.5</v>
      </c>
      <c r="DX23" s="154">
        <f t="shared" si="21"/>
        <v>42.5</v>
      </c>
      <c r="DY23" s="388"/>
      <c r="EA23" s="361"/>
      <c r="EB23" s="368"/>
      <c r="EC23" s="394"/>
      <c r="ED23" s="160" t="s">
        <v>5</v>
      </c>
      <c r="EE23" s="141"/>
      <c r="EF23" s="142"/>
      <c r="EG23" s="390"/>
      <c r="EI23" s="376"/>
      <c r="EJ23" s="407"/>
      <c r="EK23" s="394"/>
      <c r="EL23" s="160" t="s">
        <v>5</v>
      </c>
      <c r="EM23" s="141"/>
      <c r="EN23" s="142"/>
      <c r="EO23" s="390"/>
      <c r="EQ23" s="376"/>
      <c r="ER23" s="407"/>
      <c r="ES23" s="413"/>
      <c r="ET23" s="165" t="s">
        <v>5</v>
      </c>
      <c r="EU23" s="153">
        <v>5</v>
      </c>
      <c r="EV23" s="154">
        <f t="shared" si="22"/>
        <v>625</v>
      </c>
      <c r="EW23" s="388"/>
      <c r="EY23" s="361"/>
      <c r="EZ23" s="368"/>
      <c r="FA23" s="413"/>
      <c r="FB23" s="165" t="s">
        <v>5</v>
      </c>
      <c r="FC23" s="238">
        <v>22.5</v>
      </c>
      <c r="FD23" s="239">
        <f t="shared" si="23"/>
        <v>112.5</v>
      </c>
      <c r="FE23" s="388"/>
      <c r="FG23" s="361"/>
      <c r="FH23" s="368"/>
      <c r="FI23" s="413"/>
      <c r="FJ23" s="165" t="s">
        <v>5</v>
      </c>
      <c r="FK23" s="153">
        <v>30</v>
      </c>
      <c r="FL23" s="154">
        <f t="shared" si="13"/>
        <v>150</v>
      </c>
      <c r="FM23" s="388"/>
      <c r="FO23" s="361"/>
      <c r="FP23" s="368"/>
      <c r="FQ23" s="394"/>
      <c r="FR23" s="160" t="s">
        <v>5</v>
      </c>
      <c r="FS23" s="141"/>
      <c r="FT23" s="142"/>
      <c r="FU23" s="390"/>
      <c r="FW23" s="361"/>
      <c r="FX23" s="368"/>
      <c r="FY23" s="413"/>
      <c r="FZ23" s="165" t="s">
        <v>5</v>
      </c>
      <c r="GA23" s="153">
        <v>7.8</v>
      </c>
      <c r="GB23" s="154">
        <f t="shared" si="24"/>
        <v>39</v>
      </c>
      <c r="GC23" s="388"/>
      <c r="GE23" s="384"/>
      <c r="GF23" s="384"/>
      <c r="GG23" s="384"/>
      <c r="GH23" s="96"/>
      <c r="GI23" s="96"/>
      <c r="GJ23" s="124"/>
      <c r="GK23" s="382"/>
      <c r="GL23" s="112"/>
      <c r="GM23" s="384"/>
      <c r="GN23" s="384"/>
      <c r="GO23" s="384"/>
      <c r="GP23" s="96"/>
      <c r="GQ23" s="96"/>
      <c r="GR23" s="124"/>
      <c r="GS23" s="382"/>
      <c r="GT23" s="112"/>
      <c r="GU23" s="384"/>
      <c r="GV23" s="384"/>
      <c r="GW23" s="384"/>
      <c r="GX23" s="96"/>
      <c r="GY23" s="96"/>
      <c r="GZ23" s="124"/>
      <c r="HA23" s="382"/>
      <c r="HB23" s="112"/>
      <c r="HC23" s="384"/>
      <c r="HD23" s="384"/>
      <c r="HE23" s="384"/>
      <c r="HF23" s="96"/>
      <c r="HG23" s="96"/>
      <c r="HH23" s="124"/>
      <c r="HI23" s="382"/>
      <c r="HJ23" s="112"/>
      <c r="HK23" s="384"/>
      <c r="HL23" s="384"/>
      <c r="HM23" s="384"/>
      <c r="HN23" s="96"/>
      <c r="HO23" s="96"/>
      <c r="HP23" s="124"/>
      <c r="HQ23" s="382"/>
      <c r="HR23" s="112"/>
      <c r="HS23" s="384"/>
      <c r="HT23" s="384"/>
      <c r="HU23" s="384"/>
      <c r="HV23" s="96"/>
      <c r="HW23" s="96"/>
      <c r="HX23" s="124"/>
      <c r="HY23" s="382"/>
      <c r="HZ23" s="112"/>
      <c r="IA23" s="384"/>
      <c r="IB23" s="384"/>
      <c r="IC23" s="384"/>
      <c r="ID23" s="96"/>
      <c r="IE23" s="96"/>
      <c r="IF23" s="124"/>
      <c r="IG23" s="382"/>
      <c r="IH23" s="112"/>
      <c r="II23" s="384"/>
      <c r="IJ23" s="384"/>
      <c r="IK23" s="384"/>
      <c r="IL23" s="96"/>
      <c r="IM23" s="96"/>
      <c r="IN23" s="124"/>
      <c r="IO23" s="382"/>
    </row>
    <row r="24" spans="2:249" ht="15" customHeight="1" x14ac:dyDescent="0.25">
      <c r="B24" s="361"/>
      <c r="C24" s="368"/>
      <c r="D24" s="274"/>
      <c r="E24" s="21" t="s">
        <v>7</v>
      </c>
      <c r="F24" s="16">
        <v>170</v>
      </c>
      <c r="G24" s="166">
        <f t="shared" si="15"/>
        <v>850</v>
      </c>
      <c r="H24" s="388"/>
      <c r="J24" s="361"/>
      <c r="K24" s="368"/>
      <c r="L24" s="274"/>
      <c r="M24" s="21" t="s">
        <v>7</v>
      </c>
      <c r="N24" s="16">
        <v>5</v>
      </c>
      <c r="O24" s="25">
        <f t="shared" si="9"/>
        <v>25</v>
      </c>
      <c r="P24" s="283"/>
      <c r="R24" s="361"/>
      <c r="S24" s="368"/>
      <c r="T24" s="274"/>
      <c r="U24" s="21" t="s">
        <v>7</v>
      </c>
      <c r="V24" s="16">
        <v>111</v>
      </c>
      <c r="W24" s="25">
        <f t="shared" si="10"/>
        <v>555</v>
      </c>
      <c r="X24" s="283"/>
      <c r="Z24" s="361"/>
      <c r="AA24" s="368"/>
      <c r="AB24" s="274"/>
      <c r="AC24" s="21" t="s">
        <v>7</v>
      </c>
      <c r="AD24" s="16">
        <v>330</v>
      </c>
      <c r="AE24" s="25">
        <f t="shared" si="11"/>
        <v>1650</v>
      </c>
      <c r="AF24" s="283"/>
      <c r="AH24" s="376"/>
      <c r="AI24" s="407"/>
      <c r="AJ24" s="274"/>
      <c r="AK24" s="165" t="s">
        <v>7</v>
      </c>
      <c r="AL24" s="151">
        <v>0.2</v>
      </c>
      <c r="AM24" s="154">
        <f t="shared" si="16"/>
        <v>25</v>
      </c>
      <c r="AN24" s="283"/>
      <c r="AP24" s="361"/>
      <c r="AQ24" s="368"/>
      <c r="AR24" s="274"/>
      <c r="AS24" s="21" t="s">
        <v>7</v>
      </c>
      <c r="AT24" s="16">
        <v>10</v>
      </c>
      <c r="AU24" s="25">
        <f t="shared" si="17"/>
        <v>50</v>
      </c>
      <c r="AV24" s="283"/>
      <c r="AX24" s="361"/>
      <c r="AY24" s="368"/>
      <c r="AZ24" s="274"/>
      <c r="BA24" s="21" t="s">
        <v>7</v>
      </c>
      <c r="BB24" s="16">
        <v>27</v>
      </c>
      <c r="BC24" s="25">
        <f>BB24*5</f>
        <v>135</v>
      </c>
      <c r="BD24" s="283"/>
      <c r="BF24" s="361"/>
      <c r="BG24" s="368"/>
      <c r="BH24" s="394"/>
      <c r="BI24" s="160" t="s">
        <v>7</v>
      </c>
      <c r="BJ24" s="139"/>
      <c r="BK24" s="142"/>
      <c r="BL24" s="390"/>
      <c r="BN24" s="361"/>
      <c r="BO24" s="368"/>
      <c r="BP24" s="274"/>
      <c r="BQ24" s="21" t="s">
        <v>7</v>
      </c>
      <c r="BR24" s="16">
        <v>2</v>
      </c>
      <c r="BS24" s="25">
        <f t="shared" si="18"/>
        <v>10</v>
      </c>
      <c r="BT24" s="283"/>
      <c r="BW24" s="361"/>
      <c r="BX24" s="368"/>
      <c r="BY24" s="274"/>
      <c r="BZ24" s="21" t="s">
        <v>7</v>
      </c>
      <c r="CA24" s="16">
        <v>20</v>
      </c>
      <c r="CB24" s="25">
        <f t="shared" si="3"/>
        <v>100</v>
      </c>
      <c r="CC24" s="283"/>
      <c r="CE24" s="361"/>
      <c r="CF24" s="368"/>
      <c r="CG24" s="274"/>
      <c r="CH24" s="165" t="s">
        <v>7</v>
      </c>
      <c r="CI24" s="151">
        <v>34</v>
      </c>
      <c r="CJ24" s="25">
        <f t="shared" si="19"/>
        <v>170</v>
      </c>
      <c r="CK24" s="388"/>
      <c r="CM24" s="361"/>
      <c r="CN24" s="368"/>
      <c r="CO24" s="274"/>
      <c r="CP24" s="165" t="s">
        <v>7</v>
      </c>
      <c r="CQ24" s="153">
        <v>8</v>
      </c>
      <c r="CR24" s="25">
        <f>CQ24*5</f>
        <v>40</v>
      </c>
      <c r="CS24" s="388"/>
      <c r="CU24" s="361"/>
      <c r="CV24" s="368"/>
      <c r="CW24" s="274"/>
      <c r="CX24" s="165" t="s">
        <v>7</v>
      </c>
      <c r="CY24" s="151">
        <v>7.8</v>
      </c>
      <c r="CZ24" s="25">
        <f>CY24*5</f>
        <v>39</v>
      </c>
      <c r="DA24" s="388"/>
      <c r="DC24" s="361"/>
      <c r="DD24" s="368"/>
      <c r="DE24" s="274"/>
      <c r="DF24" s="165" t="s">
        <v>7</v>
      </c>
      <c r="DG24" s="16">
        <v>28</v>
      </c>
      <c r="DH24" s="25">
        <f>DG24*5</f>
        <v>140</v>
      </c>
      <c r="DI24" s="283"/>
      <c r="DK24" s="376"/>
      <c r="DL24" s="407"/>
      <c r="DM24" s="274"/>
      <c r="DN24" s="165" t="s">
        <v>7</v>
      </c>
      <c r="DO24" s="151"/>
      <c r="DP24" s="154"/>
      <c r="DQ24" s="388"/>
      <c r="DS24" s="361"/>
      <c r="DT24" s="368"/>
      <c r="DU24" s="274"/>
      <c r="DV24" s="165" t="s">
        <v>7</v>
      </c>
      <c r="DW24" s="151">
        <v>8.5</v>
      </c>
      <c r="DX24" s="154">
        <f t="shared" si="21"/>
        <v>42.5</v>
      </c>
      <c r="DY24" s="388"/>
      <c r="EA24" s="361"/>
      <c r="EB24" s="368"/>
      <c r="EC24" s="394"/>
      <c r="ED24" s="160" t="s">
        <v>7</v>
      </c>
      <c r="EE24" s="139"/>
      <c r="EF24" s="142"/>
      <c r="EG24" s="390"/>
      <c r="EI24" s="376"/>
      <c r="EJ24" s="407"/>
      <c r="EK24" s="394"/>
      <c r="EL24" s="160" t="s">
        <v>7</v>
      </c>
      <c r="EM24" s="139"/>
      <c r="EN24" s="142"/>
      <c r="EO24" s="390"/>
      <c r="EQ24" s="376"/>
      <c r="ER24" s="407"/>
      <c r="ES24" s="413"/>
      <c r="ET24" s="165" t="s">
        <v>7</v>
      </c>
      <c r="EU24" s="151"/>
      <c r="EV24" s="154">
        <f t="shared" si="22"/>
        <v>0</v>
      </c>
      <c r="EW24" s="388"/>
      <c r="EY24" s="361"/>
      <c r="EZ24" s="368"/>
      <c r="FA24" s="413"/>
      <c r="FB24" s="165" t="s">
        <v>7</v>
      </c>
      <c r="FC24" s="238">
        <v>22.5</v>
      </c>
      <c r="FD24" s="239">
        <f t="shared" si="23"/>
        <v>112.5</v>
      </c>
      <c r="FE24" s="388"/>
      <c r="FG24" s="361"/>
      <c r="FH24" s="368"/>
      <c r="FI24" s="413"/>
      <c r="FJ24" s="165" t="s">
        <v>7</v>
      </c>
      <c r="FK24" s="151">
        <v>30</v>
      </c>
      <c r="FL24" s="154">
        <f t="shared" si="13"/>
        <v>150</v>
      </c>
      <c r="FM24" s="388"/>
      <c r="FO24" s="361"/>
      <c r="FP24" s="368"/>
      <c r="FQ24" s="394"/>
      <c r="FR24" s="160" t="s">
        <v>7</v>
      </c>
      <c r="FS24" s="139"/>
      <c r="FT24" s="142"/>
      <c r="FU24" s="390"/>
      <c r="FW24" s="361"/>
      <c r="FX24" s="368"/>
      <c r="FY24" s="413"/>
      <c r="FZ24" s="165" t="s">
        <v>7</v>
      </c>
      <c r="GA24" s="151">
        <v>7.8</v>
      </c>
      <c r="GB24" s="154">
        <f t="shared" si="24"/>
        <v>39</v>
      </c>
      <c r="GC24" s="388"/>
      <c r="GE24" s="384"/>
      <c r="GF24" s="384"/>
      <c r="GG24" s="384"/>
      <c r="GH24" s="96"/>
      <c r="GI24" s="96"/>
      <c r="GJ24" s="124"/>
      <c r="GK24" s="382"/>
      <c r="GL24" s="112"/>
      <c r="GM24" s="384"/>
      <c r="GN24" s="384"/>
      <c r="GO24" s="384"/>
      <c r="GP24" s="96"/>
      <c r="GQ24" s="96"/>
      <c r="GR24" s="124"/>
      <c r="GS24" s="382"/>
      <c r="GT24" s="112"/>
      <c r="GU24" s="384"/>
      <c r="GV24" s="384"/>
      <c r="GW24" s="384"/>
      <c r="GX24" s="96"/>
      <c r="GY24" s="96"/>
      <c r="GZ24" s="124"/>
      <c r="HA24" s="382"/>
      <c r="HB24" s="112"/>
      <c r="HC24" s="384"/>
      <c r="HD24" s="384"/>
      <c r="HE24" s="384"/>
      <c r="HF24" s="96"/>
      <c r="HG24" s="96"/>
      <c r="HH24" s="124"/>
      <c r="HI24" s="382"/>
      <c r="HJ24" s="112"/>
      <c r="HK24" s="384"/>
      <c r="HL24" s="384"/>
      <c r="HM24" s="384"/>
      <c r="HN24" s="96"/>
      <c r="HO24" s="96"/>
      <c r="HP24" s="124"/>
      <c r="HQ24" s="382"/>
      <c r="HR24" s="112"/>
      <c r="HS24" s="384"/>
      <c r="HT24" s="384"/>
      <c r="HU24" s="384"/>
      <c r="HV24" s="96"/>
      <c r="HW24" s="96"/>
      <c r="HX24" s="124"/>
      <c r="HY24" s="382"/>
      <c r="HZ24" s="112"/>
      <c r="IA24" s="384"/>
      <c r="IB24" s="384"/>
      <c r="IC24" s="384"/>
      <c r="ID24" s="96"/>
      <c r="IE24" s="96"/>
      <c r="IF24" s="124"/>
      <c r="IG24" s="382"/>
      <c r="IH24" s="112"/>
      <c r="II24" s="384"/>
      <c r="IJ24" s="384"/>
      <c r="IK24" s="384"/>
      <c r="IL24" s="96"/>
      <c r="IM24" s="96"/>
      <c r="IN24" s="124"/>
      <c r="IO24" s="382"/>
    </row>
    <row r="25" spans="2:249" ht="15" customHeight="1" x14ac:dyDescent="0.25">
      <c r="B25" s="361"/>
      <c r="C25" s="368"/>
      <c r="D25" s="274"/>
      <c r="E25" s="27" t="s">
        <v>8</v>
      </c>
      <c r="F25" s="83">
        <v>170</v>
      </c>
      <c r="G25" s="154">
        <f t="shared" si="15"/>
        <v>850</v>
      </c>
      <c r="H25" s="388"/>
      <c r="J25" s="361"/>
      <c r="K25" s="368"/>
      <c r="L25" s="274"/>
      <c r="M25" s="27" t="s">
        <v>8</v>
      </c>
      <c r="N25" s="22">
        <v>5</v>
      </c>
      <c r="O25" s="25">
        <f t="shared" si="9"/>
        <v>25</v>
      </c>
      <c r="P25" s="283"/>
      <c r="R25" s="361"/>
      <c r="S25" s="368"/>
      <c r="T25" s="274"/>
      <c r="U25" s="27" t="s">
        <v>8</v>
      </c>
      <c r="V25" s="22">
        <v>111</v>
      </c>
      <c r="W25" s="25">
        <f t="shared" si="10"/>
        <v>555</v>
      </c>
      <c r="X25" s="283"/>
      <c r="Z25" s="361"/>
      <c r="AA25" s="368"/>
      <c r="AB25" s="274"/>
      <c r="AC25" s="27" t="s">
        <v>8</v>
      </c>
      <c r="AD25" s="22">
        <v>330</v>
      </c>
      <c r="AE25" s="25">
        <f t="shared" si="11"/>
        <v>1650</v>
      </c>
      <c r="AF25" s="283"/>
      <c r="AH25" s="376"/>
      <c r="AI25" s="407"/>
      <c r="AJ25" s="274"/>
      <c r="AK25" s="168" t="s">
        <v>8</v>
      </c>
      <c r="AL25" s="156">
        <v>0.2</v>
      </c>
      <c r="AM25" s="154">
        <f t="shared" si="16"/>
        <v>25</v>
      </c>
      <c r="AN25" s="283"/>
      <c r="AP25" s="361"/>
      <c r="AQ25" s="368"/>
      <c r="AR25" s="274"/>
      <c r="AS25" s="27" t="s">
        <v>8</v>
      </c>
      <c r="AT25" s="22"/>
      <c r="AU25" s="25"/>
      <c r="AV25" s="283"/>
      <c r="AX25" s="361"/>
      <c r="AY25" s="368"/>
      <c r="AZ25" s="274"/>
      <c r="BA25" s="27" t="s">
        <v>8</v>
      </c>
      <c r="BB25" s="22"/>
      <c r="BC25" s="25"/>
      <c r="BD25" s="283"/>
      <c r="BF25" s="361"/>
      <c r="BG25" s="368"/>
      <c r="BH25" s="394"/>
      <c r="BI25" s="161" t="s">
        <v>8</v>
      </c>
      <c r="BJ25" s="143"/>
      <c r="BK25" s="142"/>
      <c r="BL25" s="390"/>
      <c r="BN25" s="361"/>
      <c r="BO25" s="368"/>
      <c r="BP25" s="274"/>
      <c r="BQ25" s="27" t="s">
        <v>8</v>
      </c>
      <c r="BR25" s="22">
        <v>2</v>
      </c>
      <c r="BS25" s="25">
        <f t="shared" si="18"/>
        <v>10</v>
      </c>
      <c r="BT25" s="283"/>
      <c r="BW25" s="361"/>
      <c r="BX25" s="368"/>
      <c r="BY25" s="274"/>
      <c r="BZ25" s="27" t="s">
        <v>8</v>
      </c>
      <c r="CA25" s="22">
        <v>20</v>
      </c>
      <c r="CB25" s="25">
        <f t="shared" si="3"/>
        <v>100</v>
      </c>
      <c r="CC25" s="283"/>
      <c r="CE25" s="361"/>
      <c r="CF25" s="368"/>
      <c r="CG25" s="274"/>
      <c r="CH25" s="168" t="s">
        <v>8</v>
      </c>
      <c r="CI25" s="156">
        <v>34</v>
      </c>
      <c r="CJ25" s="25">
        <f t="shared" si="19"/>
        <v>170</v>
      </c>
      <c r="CK25" s="388"/>
      <c r="CM25" s="361"/>
      <c r="CN25" s="368"/>
      <c r="CO25" s="274"/>
      <c r="CP25" s="168" t="s">
        <v>8</v>
      </c>
      <c r="CQ25" s="156"/>
      <c r="CR25" s="25"/>
      <c r="CS25" s="388"/>
      <c r="CU25" s="361"/>
      <c r="CV25" s="368"/>
      <c r="CW25" s="274"/>
      <c r="CX25" s="168" t="s">
        <v>8</v>
      </c>
      <c r="CY25" s="156"/>
      <c r="CZ25" s="25"/>
      <c r="DA25" s="388"/>
      <c r="DC25" s="361"/>
      <c r="DD25" s="368"/>
      <c r="DE25" s="274"/>
      <c r="DF25" s="168" t="s">
        <v>8</v>
      </c>
      <c r="DG25" s="22"/>
      <c r="DH25" s="25"/>
      <c r="DI25" s="283"/>
      <c r="DK25" s="376"/>
      <c r="DL25" s="407"/>
      <c r="DM25" s="274"/>
      <c r="DN25" s="168" t="s">
        <v>8</v>
      </c>
      <c r="DO25" s="156"/>
      <c r="DP25" s="154"/>
      <c r="DQ25" s="388"/>
      <c r="DS25" s="361"/>
      <c r="DT25" s="368"/>
      <c r="DU25" s="274"/>
      <c r="DV25" s="168" t="s">
        <v>8</v>
      </c>
      <c r="DW25" s="156">
        <v>8.5</v>
      </c>
      <c r="DX25" s="154">
        <f t="shared" si="21"/>
        <v>42.5</v>
      </c>
      <c r="DY25" s="388"/>
      <c r="EA25" s="361"/>
      <c r="EB25" s="368"/>
      <c r="EC25" s="394"/>
      <c r="ED25" s="161" t="s">
        <v>8</v>
      </c>
      <c r="EE25" s="143"/>
      <c r="EF25" s="142"/>
      <c r="EG25" s="390"/>
      <c r="EI25" s="376"/>
      <c r="EJ25" s="407"/>
      <c r="EK25" s="394"/>
      <c r="EL25" s="161" t="s">
        <v>8</v>
      </c>
      <c r="EM25" s="143"/>
      <c r="EN25" s="142"/>
      <c r="EO25" s="390"/>
      <c r="EQ25" s="376"/>
      <c r="ER25" s="407"/>
      <c r="ES25" s="413"/>
      <c r="ET25" s="168" t="s">
        <v>8</v>
      </c>
      <c r="EU25" s="156"/>
      <c r="EV25" s="154">
        <f t="shared" si="22"/>
        <v>0</v>
      </c>
      <c r="EW25" s="388"/>
      <c r="EY25" s="361"/>
      <c r="EZ25" s="368"/>
      <c r="FA25" s="413"/>
      <c r="FB25" s="168" t="s">
        <v>8</v>
      </c>
      <c r="FC25" s="156"/>
      <c r="FD25" s="154"/>
      <c r="FE25" s="388"/>
      <c r="FG25" s="361"/>
      <c r="FH25" s="368"/>
      <c r="FI25" s="413"/>
      <c r="FJ25" s="168" t="s">
        <v>8</v>
      </c>
      <c r="FK25" s="156">
        <v>30</v>
      </c>
      <c r="FL25" s="154">
        <f t="shared" si="13"/>
        <v>150</v>
      </c>
      <c r="FM25" s="388"/>
      <c r="FO25" s="361"/>
      <c r="FP25" s="368"/>
      <c r="FQ25" s="394"/>
      <c r="FR25" s="161" t="s">
        <v>8</v>
      </c>
      <c r="FS25" s="143"/>
      <c r="FT25" s="142"/>
      <c r="FU25" s="390"/>
      <c r="FW25" s="361"/>
      <c r="FX25" s="368"/>
      <c r="FY25" s="413"/>
      <c r="FZ25" s="168" t="s">
        <v>8</v>
      </c>
      <c r="GA25" s="156"/>
      <c r="GB25" s="154"/>
      <c r="GC25" s="388"/>
      <c r="GE25" s="384"/>
      <c r="GF25" s="384"/>
      <c r="GG25" s="384"/>
      <c r="GH25" s="96"/>
      <c r="GI25" s="96"/>
      <c r="GJ25" s="124"/>
      <c r="GK25" s="382"/>
      <c r="GL25" s="112"/>
      <c r="GM25" s="384"/>
      <c r="GN25" s="384"/>
      <c r="GO25" s="384"/>
      <c r="GP25" s="96"/>
      <c r="GQ25" s="96"/>
      <c r="GR25" s="124"/>
      <c r="GS25" s="382"/>
      <c r="GT25" s="112"/>
      <c r="GU25" s="384"/>
      <c r="GV25" s="384"/>
      <c r="GW25" s="384"/>
      <c r="GX25" s="96"/>
      <c r="GY25" s="96"/>
      <c r="GZ25" s="124"/>
      <c r="HA25" s="382"/>
      <c r="HB25" s="112"/>
      <c r="HC25" s="384"/>
      <c r="HD25" s="384"/>
      <c r="HE25" s="384"/>
      <c r="HF25" s="96"/>
      <c r="HG25" s="96"/>
      <c r="HH25" s="124"/>
      <c r="HI25" s="382"/>
      <c r="HJ25" s="112"/>
      <c r="HK25" s="384"/>
      <c r="HL25" s="384"/>
      <c r="HM25" s="384"/>
      <c r="HN25" s="96"/>
      <c r="HO25" s="96"/>
      <c r="HP25" s="124"/>
      <c r="HQ25" s="382"/>
      <c r="HR25" s="112"/>
      <c r="HS25" s="384"/>
      <c r="HT25" s="384"/>
      <c r="HU25" s="384"/>
      <c r="HV25" s="96"/>
      <c r="HW25" s="96"/>
      <c r="HX25" s="124"/>
      <c r="HY25" s="382"/>
      <c r="HZ25" s="112"/>
      <c r="IA25" s="384"/>
      <c r="IB25" s="384"/>
      <c r="IC25" s="384"/>
      <c r="ID25" s="96"/>
      <c r="IE25" s="96"/>
      <c r="IF25" s="124"/>
      <c r="IG25" s="382"/>
      <c r="IH25" s="112"/>
      <c r="II25" s="384"/>
      <c r="IJ25" s="384"/>
      <c r="IK25" s="384"/>
      <c r="IL25" s="96"/>
      <c r="IM25" s="96"/>
      <c r="IN25" s="124"/>
      <c r="IO25" s="382"/>
    </row>
    <row r="26" spans="2:249" ht="15" customHeight="1" thickBot="1" x14ac:dyDescent="0.3">
      <c r="B26" s="363"/>
      <c r="C26" s="369"/>
      <c r="D26" s="275"/>
      <c r="E26" s="15" t="s">
        <v>8</v>
      </c>
      <c r="F26" s="214">
        <v>170</v>
      </c>
      <c r="G26" s="158">
        <f t="shared" si="15"/>
        <v>850</v>
      </c>
      <c r="H26" s="389"/>
      <c r="J26" s="363"/>
      <c r="K26" s="369"/>
      <c r="L26" s="275"/>
      <c r="M26" s="15" t="s">
        <v>8</v>
      </c>
      <c r="N26" s="28">
        <v>5</v>
      </c>
      <c r="O26" s="29">
        <f t="shared" si="9"/>
        <v>25</v>
      </c>
      <c r="P26" s="284"/>
      <c r="R26" s="363"/>
      <c r="S26" s="369"/>
      <c r="T26" s="275"/>
      <c r="U26" s="15" t="s">
        <v>8</v>
      </c>
      <c r="V26" s="28">
        <v>111</v>
      </c>
      <c r="W26" s="29">
        <f t="shared" si="10"/>
        <v>555</v>
      </c>
      <c r="X26" s="284"/>
      <c r="Z26" s="363"/>
      <c r="AA26" s="369"/>
      <c r="AB26" s="275"/>
      <c r="AC26" s="15" t="s">
        <v>8</v>
      </c>
      <c r="AD26" s="28">
        <v>330</v>
      </c>
      <c r="AE26" s="29">
        <f t="shared" si="11"/>
        <v>1650</v>
      </c>
      <c r="AF26" s="284"/>
      <c r="AH26" s="378"/>
      <c r="AI26" s="408"/>
      <c r="AJ26" s="275"/>
      <c r="AK26" s="173" t="s">
        <v>8</v>
      </c>
      <c r="AL26" s="157">
        <v>0.2</v>
      </c>
      <c r="AM26" s="158">
        <f t="shared" si="16"/>
        <v>25</v>
      </c>
      <c r="AN26" s="284"/>
      <c r="AP26" s="363"/>
      <c r="AQ26" s="369"/>
      <c r="AR26" s="275"/>
      <c r="AS26" s="15" t="s">
        <v>8</v>
      </c>
      <c r="AT26" s="28">
        <v>10</v>
      </c>
      <c r="AU26" s="29">
        <f t="shared" ref="AU26:AU31" si="26">AT26*5</f>
        <v>50</v>
      </c>
      <c r="AV26" s="284"/>
      <c r="AX26" s="363"/>
      <c r="AY26" s="369"/>
      <c r="AZ26" s="275"/>
      <c r="BA26" s="15" t="s">
        <v>8</v>
      </c>
      <c r="BB26" s="28"/>
      <c r="BC26" s="29"/>
      <c r="BD26" s="284"/>
      <c r="BF26" s="363"/>
      <c r="BG26" s="369"/>
      <c r="BH26" s="395"/>
      <c r="BI26" s="162" t="s">
        <v>8</v>
      </c>
      <c r="BJ26" s="144"/>
      <c r="BK26" s="145"/>
      <c r="BL26" s="391"/>
      <c r="BN26" s="363"/>
      <c r="BO26" s="369"/>
      <c r="BP26" s="275"/>
      <c r="BQ26" s="15" t="s">
        <v>8</v>
      </c>
      <c r="BR26" s="28">
        <v>2</v>
      </c>
      <c r="BS26" s="29">
        <f t="shared" si="18"/>
        <v>10</v>
      </c>
      <c r="BT26" s="284"/>
      <c r="BW26" s="363"/>
      <c r="BX26" s="369"/>
      <c r="BY26" s="275"/>
      <c r="BZ26" s="15" t="s">
        <v>8</v>
      </c>
      <c r="CA26" s="28">
        <v>20</v>
      </c>
      <c r="CB26" s="29">
        <f t="shared" si="3"/>
        <v>100</v>
      </c>
      <c r="CC26" s="284"/>
      <c r="CE26" s="363"/>
      <c r="CF26" s="369"/>
      <c r="CG26" s="275"/>
      <c r="CH26" s="173" t="s">
        <v>8</v>
      </c>
      <c r="CI26" s="157">
        <v>34</v>
      </c>
      <c r="CJ26" s="29">
        <f t="shared" si="19"/>
        <v>170</v>
      </c>
      <c r="CK26" s="389"/>
      <c r="CM26" s="363"/>
      <c r="CN26" s="369"/>
      <c r="CO26" s="275"/>
      <c r="CP26" s="173" t="s">
        <v>8</v>
      </c>
      <c r="CQ26" s="157"/>
      <c r="CR26" s="29"/>
      <c r="CS26" s="389"/>
      <c r="CU26" s="363"/>
      <c r="CV26" s="369"/>
      <c r="CW26" s="275"/>
      <c r="CX26" s="173" t="s">
        <v>8</v>
      </c>
      <c r="CY26" s="157"/>
      <c r="CZ26" s="29"/>
      <c r="DA26" s="389"/>
      <c r="DC26" s="363"/>
      <c r="DD26" s="369"/>
      <c r="DE26" s="275"/>
      <c r="DF26" s="173" t="s">
        <v>8</v>
      </c>
      <c r="DG26" s="28"/>
      <c r="DH26" s="29"/>
      <c r="DI26" s="284"/>
      <c r="DK26" s="378"/>
      <c r="DL26" s="408"/>
      <c r="DM26" s="275"/>
      <c r="DN26" s="173" t="s">
        <v>8</v>
      </c>
      <c r="DO26" s="157"/>
      <c r="DP26" s="158"/>
      <c r="DQ26" s="389"/>
      <c r="DS26" s="363"/>
      <c r="DT26" s="369"/>
      <c r="DU26" s="275"/>
      <c r="DV26" s="173" t="s">
        <v>8</v>
      </c>
      <c r="DW26" s="157">
        <v>8.5</v>
      </c>
      <c r="DX26" s="158">
        <f t="shared" si="21"/>
        <v>42.5</v>
      </c>
      <c r="DY26" s="389"/>
      <c r="EA26" s="363"/>
      <c r="EB26" s="369"/>
      <c r="EC26" s="395"/>
      <c r="ED26" s="162" t="s">
        <v>8</v>
      </c>
      <c r="EE26" s="144"/>
      <c r="EF26" s="145"/>
      <c r="EG26" s="391"/>
      <c r="EI26" s="378"/>
      <c r="EJ26" s="408"/>
      <c r="EK26" s="395"/>
      <c r="EL26" s="162" t="s">
        <v>8</v>
      </c>
      <c r="EM26" s="144"/>
      <c r="EN26" s="145"/>
      <c r="EO26" s="391"/>
      <c r="EQ26" s="378"/>
      <c r="ER26" s="408"/>
      <c r="ES26" s="414"/>
      <c r="ET26" s="173" t="s">
        <v>8</v>
      </c>
      <c r="EU26" s="157">
        <v>5</v>
      </c>
      <c r="EV26" s="158">
        <f t="shared" si="22"/>
        <v>625</v>
      </c>
      <c r="EW26" s="389"/>
      <c r="EY26" s="363"/>
      <c r="EZ26" s="369"/>
      <c r="FA26" s="414"/>
      <c r="FB26" s="173" t="s">
        <v>8</v>
      </c>
      <c r="FC26" s="157"/>
      <c r="FD26" s="158"/>
      <c r="FE26" s="389"/>
      <c r="FG26" s="363"/>
      <c r="FH26" s="369"/>
      <c r="FI26" s="414"/>
      <c r="FJ26" s="173" t="s">
        <v>8</v>
      </c>
      <c r="FK26" s="157">
        <v>30</v>
      </c>
      <c r="FL26" s="158">
        <f t="shared" si="13"/>
        <v>150</v>
      </c>
      <c r="FM26" s="389"/>
      <c r="FO26" s="363"/>
      <c r="FP26" s="369"/>
      <c r="FQ26" s="395"/>
      <c r="FR26" s="162" t="s">
        <v>8</v>
      </c>
      <c r="FS26" s="144"/>
      <c r="FT26" s="145"/>
      <c r="FU26" s="391"/>
      <c r="FW26" s="363"/>
      <c r="FX26" s="369"/>
      <c r="FY26" s="414"/>
      <c r="FZ26" s="173" t="s">
        <v>8</v>
      </c>
      <c r="GA26" s="157"/>
      <c r="GB26" s="158"/>
      <c r="GC26" s="389"/>
      <c r="GE26" s="384"/>
      <c r="GF26" s="384"/>
      <c r="GG26" s="384"/>
      <c r="GH26" s="96"/>
      <c r="GI26" s="96"/>
      <c r="GJ26" s="124"/>
      <c r="GK26" s="382"/>
      <c r="GL26" s="112"/>
      <c r="GM26" s="384"/>
      <c r="GN26" s="384"/>
      <c r="GO26" s="384"/>
      <c r="GP26" s="96"/>
      <c r="GQ26" s="96"/>
      <c r="GR26" s="124"/>
      <c r="GS26" s="382"/>
      <c r="GT26" s="112"/>
      <c r="GU26" s="384"/>
      <c r="GV26" s="384"/>
      <c r="GW26" s="384"/>
      <c r="GX26" s="96"/>
      <c r="GY26" s="96"/>
      <c r="GZ26" s="124"/>
      <c r="HA26" s="382"/>
      <c r="HB26" s="112"/>
      <c r="HC26" s="384"/>
      <c r="HD26" s="384"/>
      <c r="HE26" s="384"/>
      <c r="HF26" s="96"/>
      <c r="HG26" s="96"/>
      <c r="HH26" s="124"/>
      <c r="HI26" s="382"/>
      <c r="HJ26" s="112"/>
      <c r="HK26" s="384"/>
      <c r="HL26" s="384"/>
      <c r="HM26" s="384"/>
      <c r="HN26" s="96"/>
      <c r="HO26" s="96"/>
      <c r="HP26" s="124"/>
      <c r="HQ26" s="382"/>
      <c r="HR26" s="112"/>
      <c r="HS26" s="384"/>
      <c r="HT26" s="384"/>
      <c r="HU26" s="384"/>
      <c r="HV26" s="96"/>
      <c r="HW26" s="96"/>
      <c r="HX26" s="124"/>
      <c r="HY26" s="382"/>
      <c r="HZ26" s="112"/>
      <c r="IA26" s="384"/>
      <c r="IB26" s="384"/>
      <c r="IC26" s="384"/>
      <c r="ID26" s="96"/>
      <c r="IE26" s="96"/>
      <c r="IF26" s="124"/>
      <c r="IG26" s="382"/>
      <c r="IH26" s="112"/>
      <c r="II26" s="384"/>
      <c r="IJ26" s="384"/>
      <c r="IK26" s="384"/>
      <c r="IL26" s="96"/>
      <c r="IM26" s="96"/>
      <c r="IN26" s="124"/>
      <c r="IO26" s="382"/>
    </row>
    <row r="27" spans="2:249" ht="15" customHeight="1" x14ac:dyDescent="0.25">
      <c r="B27" s="359" t="s">
        <v>2</v>
      </c>
      <c r="C27" s="367"/>
      <c r="D27" s="412" t="s">
        <v>662</v>
      </c>
      <c r="E27" s="30" t="s">
        <v>4</v>
      </c>
      <c r="F27" s="31">
        <v>170</v>
      </c>
      <c r="G27" s="152">
        <f t="shared" si="15"/>
        <v>850</v>
      </c>
      <c r="H27" s="388" t="s">
        <v>376</v>
      </c>
      <c r="J27" s="359" t="s">
        <v>2</v>
      </c>
      <c r="K27" s="367"/>
      <c r="L27" s="412" t="s">
        <v>662</v>
      </c>
      <c r="M27" s="164" t="s">
        <v>4</v>
      </c>
      <c r="N27" s="151">
        <v>5</v>
      </c>
      <c r="O27" s="152">
        <f t="shared" si="9"/>
        <v>25</v>
      </c>
      <c r="P27" s="388" t="s">
        <v>635</v>
      </c>
      <c r="R27" s="359" t="s">
        <v>2</v>
      </c>
      <c r="S27" s="367"/>
      <c r="T27" s="412" t="s">
        <v>662</v>
      </c>
      <c r="U27" s="30" t="s">
        <v>4</v>
      </c>
      <c r="V27" s="16">
        <v>111</v>
      </c>
      <c r="W27" s="19">
        <f t="shared" si="10"/>
        <v>555</v>
      </c>
      <c r="X27" s="283" t="s">
        <v>279</v>
      </c>
      <c r="Z27" s="359" t="s">
        <v>2</v>
      </c>
      <c r="AA27" s="367"/>
      <c r="AB27" s="412" t="s">
        <v>662</v>
      </c>
      <c r="AC27" s="30" t="s">
        <v>4</v>
      </c>
      <c r="AD27" s="16">
        <v>330</v>
      </c>
      <c r="AE27" s="19">
        <f t="shared" si="11"/>
        <v>1650</v>
      </c>
      <c r="AF27" s="283" t="s">
        <v>376</v>
      </c>
      <c r="AH27" s="380" t="s">
        <v>9</v>
      </c>
      <c r="AI27" s="406"/>
      <c r="AJ27" s="412" t="s">
        <v>662</v>
      </c>
      <c r="AK27" s="164" t="s">
        <v>4</v>
      </c>
      <c r="AL27" s="151">
        <v>0.2</v>
      </c>
      <c r="AM27" s="152">
        <f t="shared" si="16"/>
        <v>25</v>
      </c>
      <c r="AN27" s="282" t="s">
        <v>161</v>
      </c>
      <c r="AP27" s="359" t="s">
        <v>2</v>
      </c>
      <c r="AQ27" s="367"/>
      <c r="AR27" s="412" t="s">
        <v>662</v>
      </c>
      <c r="AS27" s="30" t="s">
        <v>4</v>
      </c>
      <c r="AT27" s="16">
        <v>10</v>
      </c>
      <c r="AU27" s="19">
        <f t="shared" si="26"/>
        <v>50</v>
      </c>
      <c r="AV27" s="283" t="s">
        <v>664</v>
      </c>
      <c r="AX27" s="359" t="s">
        <v>2</v>
      </c>
      <c r="AY27" s="367"/>
      <c r="AZ27" s="412" t="s">
        <v>662</v>
      </c>
      <c r="BA27" s="30" t="s">
        <v>4</v>
      </c>
      <c r="BB27" s="16">
        <v>27</v>
      </c>
      <c r="BC27" s="19">
        <f>BB27*5</f>
        <v>135</v>
      </c>
      <c r="BD27" s="283" t="s">
        <v>530</v>
      </c>
      <c r="BF27" s="359" t="s">
        <v>2</v>
      </c>
      <c r="BG27" s="367"/>
      <c r="BH27" s="393" t="s">
        <v>662</v>
      </c>
      <c r="BI27" s="159" t="s">
        <v>4</v>
      </c>
      <c r="BJ27" s="139"/>
      <c r="BK27" s="140"/>
      <c r="BL27" s="390"/>
      <c r="BN27" s="359" t="s">
        <v>2</v>
      </c>
      <c r="BO27" s="367"/>
      <c r="BP27" s="412" t="s">
        <v>662</v>
      </c>
      <c r="BQ27" s="30" t="s">
        <v>4</v>
      </c>
      <c r="BR27" s="16">
        <v>2</v>
      </c>
      <c r="BS27" s="19">
        <f t="shared" si="18"/>
        <v>10</v>
      </c>
      <c r="BT27" s="283" t="s">
        <v>665</v>
      </c>
      <c r="BW27" s="359" t="s">
        <v>2</v>
      </c>
      <c r="BX27" s="367"/>
      <c r="BY27" s="412" t="s">
        <v>662</v>
      </c>
      <c r="BZ27" s="30" t="s">
        <v>4</v>
      </c>
      <c r="CA27" s="16">
        <v>20</v>
      </c>
      <c r="CB27" s="19">
        <f t="shared" si="3"/>
        <v>100</v>
      </c>
      <c r="CC27" s="283" t="s">
        <v>196</v>
      </c>
      <c r="CE27" s="359" t="s">
        <v>2</v>
      </c>
      <c r="CF27" s="367"/>
      <c r="CG27" s="412" t="s">
        <v>662</v>
      </c>
      <c r="CH27" s="30" t="s">
        <v>4</v>
      </c>
      <c r="CI27" s="151">
        <v>34</v>
      </c>
      <c r="CJ27" s="19">
        <f t="shared" si="19"/>
        <v>170</v>
      </c>
      <c r="CK27" s="388" t="s">
        <v>635</v>
      </c>
      <c r="CM27" s="359" t="s">
        <v>2</v>
      </c>
      <c r="CN27" s="367"/>
      <c r="CO27" s="412" t="s">
        <v>662</v>
      </c>
      <c r="CP27" s="30" t="s">
        <v>4</v>
      </c>
      <c r="CQ27" s="151">
        <v>8</v>
      </c>
      <c r="CR27" s="19">
        <f>CQ27*5</f>
        <v>40</v>
      </c>
      <c r="CS27" s="388" t="s">
        <v>666</v>
      </c>
      <c r="CU27" s="359" t="s">
        <v>2</v>
      </c>
      <c r="CV27" s="367"/>
      <c r="CW27" s="412" t="s">
        <v>662</v>
      </c>
      <c r="CX27" s="30" t="s">
        <v>4</v>
      </c>
      <c r="CY27" s="151">
        <v>7.8</v>
      </c>
      <c r="CZ27" s="19">
        <f>CY27*5</f>
        <v>39</v>
      </c>
      <c r="DA27" s="283" t="s">
        <v>234</v>
      </c>
      <c r="DC27" s="359" t="s">
        <v>2</v>
      </c>
      <c r="DD27" s="367"/>
      <c r="DE27" s="412" t="s">
        <v>662</v>
      </c>
      <c r="DF27" s="30" t="s">
        <v>4</v>
      </c>
      <c r="DG27" s="16">
        <v>28</v>
      </c>
      <c r="DH27" s="19">
        <f>DG27*5</f>
        <v>140</v>
      </c>
      <c r="DI27" s="283" t="s">
        <v>240</v>
      </c>
      <c r="DK27" s="380" t="s">
        <v>9</v>
      </c>
      <c r="DL27" s="406"/>
      <c r="DM27" s="412" t="s">
        <v>662</v>
      </c>
      <c r="DN27" s="30" t="s">
        <v>4</v>
      </c>
      <c r="DO27" s="151">
        <v>0.75</v>
      </c>
      <c r="DP27" s="152">
        <f t="shared" ref="DP27:DP37" si="27">SUM(DO27)*125</f>
        <v>93.75</v>
      </c>
      <c r="DQ27" s="388" t="s">
        <v>205</v>
      </c>
      <c r="DS27" s="359" t="s">
        <v>2</v>
      </c>
      <c r="DT27" s="367"/>
      <c r="DU27" s="412" t="s">
        <v>662</v>
      </c>
      <c r="DV27" s="30" t="s">
        <v>4</v>
      </c>
      <c r="DW27" s="151">
        <v>8.5</v>
      </c>
      <c r="DX27" s="152">
        <f t="shared" ref="DX27:DX40" si="28">DW27*5</f>
        <v>42.5</v>
      </c>
      <c r="DY27" s="388" t="s">
        <v>155</v>
      </c>
      <c r="EA27" s="359" t="s">
        <v>2</v>
      </c>
      <c r="EB27" s="367"/>
      <c r="EC27" s="393" t="s">
        <v>662</v>
      </c>
      <c r="ED27" s="159" t="s">
        <v>4</v>
      </c>
      <c r="EE27" s="139"/>
      <c r="EF27" s="140"/>
      <c r="EG27" s="390"/>
      <c r="EI27" s="380" t="s">
        <v>9</v>
      </c>
      <c r="EJ27" s="406"/>
      <c r="EK27" s="393" t="s">
        <v>662</v>
      </c>
      <c r="EL27" s="159" t="s">
        <v>4</v>
      </c>
      <c r="EM27" s="139"/>
      <c r="EN27" s="140"/>
      <c r="EO27" s="390"/>
      <c r="EQ27" s="380" t="s">
        <v>9</v>
      </c>
      <c r="ER27" s="406"/>
      <c r="ES27" s="412" t="s">
        <v>662</v>
      </c>
      <c r="ET27" s="164" t="s">
        <v>4</v>
      </c>
      <c r="EU27" s="151">
        <v>5</v>
      </c>
      <c r="EV27" s="152">
        <f t="shared" si="22"/>
        <v>625</v>
      </c>
      <c r="EW27" s="388" t="s">
        <v>546</v>
      </c>
      <c r="EY27" s="359" t="s">
        <v>2</v>
      </c>
      <c r="EZ27" s="367"/>
      <c r="FA27" s="412" t="s">
        <v>662</v>
      </c>
      <c r="FB27" s="164" t="s">
        <v>4</v>
      </c>
      <c r="FC27" s="182">
        <v>22.5</v>
      </c>
      <c r="FD27" s="240">
        <f t="shared" ref="FD27" si="29">FC27*5</f>
        <v>112.5</v>
      </c>
      <c r="FE27" s="388" t="s">
        <v>161</v>
      </c>
      <c r="FG27" s="359" t="s">
        <v>2</v>
      </c>
      <c r="FH27" s="367"/>
      <c r="FI27" s="412" t="s">
        <v>662</v>
      </c>
      <c r="FJ27" s="164" t="s">
        <v>4</v>
      </c>
      <c r="FK27" s="151">
        <v>30</v>
      </c>
      <c r="FL27" s="152">
        <f t="shared" si="13"/>
        <v>150</v>
      </c>
      <c r="FM27" s="388"/>
      <c r="FO27" s="359" t="s">
        <v>2</v>
      </c>
      <c r="FP27" s="367"/>
      <c r="FQ27" s="412" t="s">
        <v>662</v>
      </c>
      <c r="FR27" s="164" t="s">
        <v>4</v>
      </c>
      <c r="FS27" s="151"/>
      <c r="FT27" s="152"/>
      <c r="FU27" s="388" t="s">
        <v>546</v>
      </c>
      <c r="FW27" s="359" t="s">
        <v>2</v>
      </c>
      <c r="FX27" s="367"/>
      <c r="FY27" s="412" t="s">
        <v>662</v>
      </c>
      <c r="FZ27" s="164" t="s">
        <v>4</v>
      </c>
      <c r="GA27" s="151">
        <v>7.8</v>
      </c>
      <c r="GB27" s="152">
        <f t="shared" ref="GB27" si="30">GA27*5</f>
        <v>39</v>
      </c>
      <c r="GC27" s="388" t="s">
        <v>205</v>
      </c>
      <c r="GE27" s="384"/>
      <c r="GF27" s="384"/>
      <c r="GG27" s="384"/>
      <c r="GH27" s="96"/>
      <c r="GI27" s="96"/>
      <c r="GJ27" s="124"/>
      <c r="GK27" s="382"/>
      <c r="GL27" s="112"/>
      <c r="GM27" s="384"/>
      <c r="GN27" s="384"/>
      <c r="GO27" s="384"/>
      <c r="GP27" s="96"/>
      <c r="GQ27" s="96"/>
      <c r="GR27" s="124"/>
      <c r="GS27" s="382"/>
      <c r="GT27" s="112"/>
      <c r="GU27" s="384"/>
      <c r="GV27" s="384"/>
      <c r="GW27" s="384"/>
      <c r="GX27" s="96"/>
      <c r="GY27" s="96"/>
      <c r="GZ27" s="124"/>
      <c r="HA27" s="382"/>
      <c r="HB27" s="112"/>
      <c r="HC27" s="384"/>
      <c r="HD27" s="384"/>
      <c r="HE27" s="384"/>
      <c r="HF27" s="96"/>
      <c r="HG27" s="96"/>
      <c r="HH27" s="124"/>
      <c r="HI27" s="382"/>
      <c r="HJ27" s="112"/>
      <c r="HK27" s="384"/>
      <c r="HL27" s="384"/>
      <c r="HM27" s="384"/>
      <c r="HN27" s="96"/>
      <c r="HO27" s="96"/>
      <c r="HP27" s="124"/>
      <c r="HQ27" s="382"/>
      <c r="HR27" s="112"/>
      <c r="HS27" s="384"/>
      <c r="HT27" s="384"/>
      <c r="HU27" s="384"/>
      <c r="HV27" s="96"/>
      <c r="HW27" s="96"/>
      <c r="HX27" s="124"/>
      <c r="HY27" s="382"/>
      <c r="HZ27" s="112"/>
      <c r="IA27" s="384"/>
      <c r="IB27" s="384"/>
      <c r="IC27" s="384"/>
      <c r="ID27" s="96"/>
      <c r="IE27" s="96"/>
      <c r="IF27" s="124"/>
      <c r="IG27" s="382"/>
      <c r="IH27" s="112"/>
      <c r="II27" s="384"/>
      <c r="IJ27" s="384"/>
      <c r="IK27" s="384"/>
      <c r="IL27" s="96"/>
      <c r="IM27" s="96"/>
      <c r="IN27" s="124"/>
      <c r="IO27" s="382"/>
    </row>
    <row r="28" spans="2:249" ht="15" customHeight="1" x14ac:dyDescent="0.25">
      <c r="B28" s="361"/>
      <c r="C28" s="368"/>
      <c r="D28" s="413"/>
      <c r="E28" s="21" t="s">
        <v>5</v>
      </c>
      <c r="F28" s="83">
        <v>170</v>
      </c>
      <c r="G28" s="154">
        <f t="shared" si="15"/>
        <v>850</v>
      </c>
      <c r="H28" s="388"/>
      <c r="J28" s="361"/>
      <c r="K28" s="368"/>
      <c r="L28" s="413"/>
      <c r="M28" s="165" t="s">
        <v>5</v>
      </c>
      <c r="N28" s="153">
        <v>5</v>
      </c>
      <c r="O28" s="154">
        <f t="shared" si="9"/>
        <v>25</v>
      </c>
      <c r="P28" s="388"/>
      <c r="R28" s="361"/>
      <c r="S28" s="368"/>
      <c r="T28" s="413"/>
      <c r="U28" s="21" t="s">
        <v>5</v>
      </c>
      <c r="V28" s="83">
        <v>111</v>
      </c>
      <c r="W28" s="25">
        <f t="shared" si="10"/>
        <v>555</v>
      </c>
      <c r="X28" s="283"/>
      <c r="Z28" s="361"/>
      <c r="AA28" s="368"/>
      <c r="AB28" s="413"/>
      <c r="AC28" s="21" t="s">
        <v>5</v>
      </c>
      <c r="AD28" s="83">
        <v>330</v>
      </c>
      <c r="AE28" s="25">
        <f t="shared" si="11"/>
        <v>1650</v>
      </c>
      <c r="AF28" s="283"/>
      <c r="AH28" s="376"/>
      <c r="AI28" s="407"/>
      <c r="AJ28" s="413"/>
      <c r="AK28" s="165" t="s">
        <v>5</v>
      </c>
      <c r="AL28" s="153">
        <v>0.2</v>
      </c>
      <c r="AM28" s="154">
        <f t="shared" si="16"/>
        <v>25</v>
      </c>
      <c r="AN28" s="283"/>
      <c r="AP28" s="361"/>
      <c r="AQ28" s="368"/>
      <c r="AR28" s="413"/>
      <c r="AS28" s="21" t="s">
        <v>5</v>
      </c>
      <c r="AT28" s="83">
        <v>10</v>
      </c>
      <c r="AU28" s="25">
        <f t="shared" si="26"/>
        <v>50</v>
      </c>
      <c r="AV28" s="283"/>
      <c r="AX28" s="361"/>
      <c r="AY28" s="368"/>
      <c r="AZ28" s="413"/>
      <c r="BA28" s="21" t="s">
        <v>5</v>
      </c>
      <c r="BB28" s="83">
        <v>27</v>
      </c>
      <c r="BC28" s="25">
        <f>BB28*5</f>
        <v>135</v>
      </c>
      <c r="BD28" s="283"/>
      <c r="BF28" s="361"/>
      <c r="BG28" s="368"/>
      <c r="BH28" s="394"/>
      <c r="BI28" s="160" t="s">
        <v>5</v>
      </c>
      <c r="BJ28" s="141"/>
      <c r="BK28" s="142"/>
      <c r="BL28" s="390"/>
      <c r="BN28" s="361"/>
      <c r="BO28" s="368"/>
      <c r="BP28" s="413"/>
      <c r="BQ28" s="21" t="s">
        <v>5</v>
      </c>
      <c r="BR28" s="83">
        <v>2</v>
      </c>
      <c r="BS28" s="25">
        <f t="shared" si="18"/>
        <v>10</v>
      </c>
      <c r="BT28" s="283"/>
      <c r="BW28" s="361"/>
      <c r="BX28" s="368"/>
      <c r="BY28" s="413"/>
      <c r="BZ28" s="21" t="s">
        <v>5</v>
      </c>
      <c r="CA28" s="83">
        <v>20</v>
      </c>
      <c r="CB28" s="25">
        <f t="shared" si="3"/>
        <v>100</v>
      </c>
      <c r="CC28" s="283"/>
      <c r="CE28" s="361"/>
      <c r="CF28" s="368"/>
      <c r="CG28" s="413"/>
      <c r="CH28" s="21" t="s">
        <v>5</v>
      </c>
      <c r="CI28" s="153">
        <v>34</v>
      </c>
      <c r="CJ28" s="25">
        <f t="shared" si="19"/>
        <v>170</v>
      </c>
      <c r="CK28" s="388"/>
      <c r="CM28" s="361"/>
      <c r="CN28" s="368"/>
      <c r="CO28" s="413"/>
      <c r="CP28" s="21" t="s">
        <v>5</v>
      </c>
      <c r="CQ28" s="153">
        <v>8</v>
      </c>
      <c r="CR28" s="25">
        <f>CQ28*5</f>
        <v>40</v>
      </c>
      <c r="CS28" s="388"/>
      <c r="CU28" s="361"/>
      <c r="CV28" s="368"/>
      <c r="CW28" s="413"/>
      <c r="CX28" s="21" t="s">
        <v>5</v>
      </c>
      <c r="CY28" s="153">
        <v>7.8</v>
      </c>
      <c r="CZ28" s="25">
        <f>CY28*5</f>
        <v>39</v>
      </c>
      <c r="DA28" s="283"/>
      <c r="DC28" s="361"/>
      <c r="DD28" s="368"/>
      <c r="DE28" s="413"/>
      <c r="DF28" s="21" t="s">
        <v>5</v>
      </c>
      <c r="DG28" s="83">
        <v>28</v>
      </c>
      <c r="DH28" s="25">
        <f>DG28*5</f>
        <v>140</v>
      </c>
      <c r="DI28" s="283"/>
      <c r="DK28" s="376"/>
      <c r="DL28" s="407"/>
      <c r="DM28" s="413"/>
      <c r="DN28" s="21" t="s">
        <v>5</v>
      </c>
      <c r="DO28" s="153">
        <v>0.75</v>
      </c>
      <c r="DP28" s="154">
        <f t="shared" si="27"/>
        <v>93.75</v>
      </c>
      <c r="DQ28" s="388"/>
      <c r="DS28" s="361"/>
      <c r="DT28" s="368"/>
      <c r="DU28" s="413"/>
      <c r="DV28" s="21" t="s">
        <v>5</v>
      </c>
      <c r="DW28" s="153">
        <v>8.5</v>
      </c>
      <c r="DX28" s="154">
        <f t="shared" si="28"/>
        <v>42.5</v>
      </c>
      <c r="DY28" s="388"/>
      <c r="EA28" s="361"/>
      <c r="EB28" s="368"/>
      <c r="EC28" s="394"/>
      <c r="ED28" s="160" t="s">
        <v>5</v>
      </c>
      <c r="EE28" s="141"/>
      <c r="EF28" s="142"/>
      <c r="EG28" s="390"/>
      <c r="EI28" s="376"/>
      <c r="EJ28" s="407"/>
      <c r="EK28" s="394"/>
      <c r="EL28" s="160" t="s">
        <v>5</v>
      </c>
      <c r="EM28" s="141"/>
      <c r="EN28" s="142"/>
      <c r="EO28" s="390"/>
      <c r="EQ28" s="376"/>
      <c r="ER28" s="407"/>
      <c r="ES28" s="413"/>
      <c r="ET28" s="165" t="s">
        <v>5</v>
      </c>
      <c r="EU28" s="153">
        <v>5</v>
      </c>
      <c r="EV28" s="154">
        <f t="shared" si="22"/>
        <v>625</v>
      </c>
      <c r="EW28" s="388"/>
      <c r="EY28" s="361"/>
      <c r="EZ28" s="368"/>
      <c r="FA28" s="413"/>
      <c r="FB28" s="165" t="s">
        <v>5</v>
      </c>
      <c r="FC28" s="238">
        <v>22.5</v>
      </c>
      <c r="FD28" s="239">
        <f t="shared" si="23"/>
        <v>112.5</v>
      </c>
      <c r="FE28" s="388"/>
      <c r="FG28" s="361"/>
      <c r="FH28" s="368"/>
      <c r="FI28" s="413"/>
      <c r="FJ28" s="165" t="s">
        <v>5</v>
      </c>
      <c r="FK28" s="153">
        <v>30</v>
      </c>
      <c r="FL28" s="154">
        <f t="shared" si="13"/>
        <v>150</v>
      </c>
      <c r="FM28" s="388"/>
      <c r="FO28" s="361"/>
      <c r="FP28" s="368"/>
      <c r="FQ28" s="413"/>
      <c r="FR28" s="165" t="s">
        <v>5</v>
      </c>
      <c r="FS28" s="153"/>
      <c r="FT28" s="154"/>
      <c r="FU28" s="388"/>
      <c r="FW28" s="361"/>
      <c r="FX28" s="368"/>
      <c r="FY28" s="413"/>
      <c r="FZ28" s="165" t="s">
        <v>5</v>
      </c>
      <c r="GA28" s="153">
        <v>7.8</v>
      </c>
      <c r="GB28" s="154">
        <f t="shared" si="24"/>
        <v>39</v>
      </c>
      <c r="GC28" s="388"/>
      <c r="GE28" s="384"/>
      <c r="GF28" s="384"/>
      <c r="GG28" s="384"/>
      <c r="GH28" s="96"/>
      <c r="GI28" s="96"/>
      <c r="GJ28" s="124"/>
      <c r="GK28" s="382"/>
      <c r="GL28" s="112"/>
      <c r="GM28" s="384"/>
      <c r="GN28" s="384"/>
      <c r="GO28" s="384"/>
      <c r="GP28" s="96"/>
      <c r="GQ28" s="96"/>
      <c r="GR28" s="124"/>
      <c r="GS28" s="382"/>
      <c r="GT28" s="112"/>
      <c r="GU28" s="384"/>
      <c r="GV28" s="384"/>
      <c r="GW28" s="384"/>
      <c r="GX28" s="96"/>
      <c r="GY28" s="96"/>
      <c r="GZ28" s="124"/>
      <c r="HA28" s="382"/>
      <c r="HB28" s="112"/>
      <c r="HC28" s="384"/>
      <c r="HD28" s="384"/>
      <c r="HE28" s="384"/>
      <c r="HF28" s="96"/>
      <c r="HG28" s="96"/>
      <c r="HH28" s="124"/>
      <c r="HI28" s="382"/>
      <c r="HJ28" s="112"/>
      <c r="HK28" s="384"/>
      <c r="HL28" s="384"/>
      <c r="HM28" s="384"/>
      <c r="HN28" s="96"/>
      <c r="HO28" s="96"/>
      <c r="HP28" s="124"/>
      <c r="HQ28" s="382"/>
      <c r="HR28" s="112"/>
      <c r="HS28" s="384"/>
      <c r="HT28" s="384"/>
      <c r="HU28" s="384"/>
      <c r="HV28" s="96"/>
      <c r="HW28" s="96"/>
      <c r="HX28" s="124"/>
      <c r="HY28" s="382"/>
      <c r="HZ28" s="112"/>
      <c r="IA28" s="384"/>
      <c r="IB28" s="384"/>
      <c r="IC28" s="384"/>
      <c r="ID28" s="96"/>
      <c r="IE28" s="96"/>
      <c r="IF28" s="124"/>
      <c r="IG28" s="382"/>
      <c r="IH28" s="112"/>
      <c r="II28" s="384"/>
      <c r="IJ28" s="384"/>
      <c r="IK28" s="384"/>
      <c r="IL28" s="96"/>
      <c r="IM28" s="96"/>
      <c r="IN28" s="124"/>
      <c r="IO28" s="382"/>
    </row>
    <row r="29" spans="2:249" ht="15" customHeight="1" x14ac:dyDescent="0.25">
      <c r="B29" s="361"/>
      <c r="C29" s="368"/>
      <c r="D29" s="413"/>
      <c r="E29" s="21" t="s">
        <v>6</v>
      </c>
      <c r="F29" s="16">
        <v>170</v>
      </c>
      <c r="G29" s="154">
        <f t="shared" si="15"/>
        <v>850</v>
      </c>
      <c r="H29" s="388"/>
      <c r="J29" s="361"/>
      <c r="K29" s="368"/>
      <c r="L29" s="413"/>
      <c r="M29" s="165" t="s">
        <v>6</v>
      </c>
      <c r="N29" s="151">
        <v>5</v>
      </c>
      <c r="O29" s="154">
        <f t="shared" si="9"/>
        <v>25</v>
      </c>
      <c r="P29" s="388"/>
      <c r="R29" s="361"/>
      <c r="S29" s="368"/>
      <c r="T29" s="413"/>
      <c r="U29" s="21" t="s">
        <v>6</v>
      </c>
      <c r="V29" s="16">
        <v>111</v>
      </c>
      <c r="W29" s="25">
        <f t="shared" si="10"/>
        <v>555</v>
      </c>
      <c r="X29" s="283"/>
      <c r="Z29" s="361"/>
      <c r="AA29" s="368"/>
      <c r="AB29" s="413"/>
      <c r="AC29" s="21" t="s">
        <v>6</v>
      </c>
      <c r="AD29" s="16">
        <v>330</v>
      </c>
      <c r="AE29" s="25">
        <f t="shared" si="11"/>
        <v>1650</v>
      </c>
      <c r="AF29" s="283"/>
      <c r="AH29" s="376"/>
      <c r="AI29" s="407"/>
      <c r="AJ29" s="413"/>
      <c r="AK29" s="165" t="s">
        <v>6</v>
      </c>
      <c r="AL29" s="151">
        <v>0.2</v>
      </c>
      <c r="AM29" s="154">
        <f t="shared" si="16"/>
        <v>25</v>
      </c>
      <c r="AN29" s="283"/>
      <c r="AP29" s="361"/>
      <c r="AQ29" s="368"/>
      <c r="AR29" s="413"/>
      <c r="AS29" s="21" t="s">
        <v>6</v>
      </c>
      <c r="AT29" s="83">
        <v>10</v>
      </c>
      <c r="AU29" s="126">
        <f t="shared" si="26"/>
        <v>50</v>
      </c>
      <c r="AV29" s="283"/>
      <c r="AX29" s="361"/>
      <c r="AY29" s="368"/>
      <c r="AZ29" s="413"/>
      <c r="BA29" s="21" t="s">
        <v>6</v>
      </c>
      <c r="BB29" s="16">
        <v>27</v>
      </c>
      <c r="BC29" s="25">
        <f>BB29*5</f>
        <v>135</v>
      </c>
      <c r="BD29" s="283"/>
      <c r="BF29" s="361"/>
      <c r="BG29" s="368"/>
      <c r="BH29" s="394"/>
      <c r="BI29" s="160" t="s">
        <v>6</v>
      </c>
      <c r="BJ29" s="139"/>
      <c r="BK29" s="142"/>
      <c r="BL29" s="390"/>
      <c r="BN29" s="361"/>
      <c r="BO29" s="368"/>
      <c r="BP29" s="413"/>
      <c r="BQ29" s="21" t="s">
        <v>6</v>
      </c>
      <c r="BR29" s="16">
        <v>2</v>
      </c>
      <c r="BS29" s="25">
        <f t="shared" si="18"/>
        <v>10</v>
      </c>
      <c r="BT29" s="283"/>
      <c r="BW29" s="361"/>
      <c r="BX29" s="368"/>
      <c r="BY29" s="413"/>
      <c r="BZ29" s="21" t="s">
        <v>6</v>
      </c>
      <c r="CA29" s="16">
        <v>20</v>
      </c>
      <c r="CB29" s="25">
        <f t="shared" si="3"/>
        <v>100</v>
      </c>
      <c r="CC29" s="283"/>
      <c r="CE29" s="361"/>
      <c r="CF29" s="368"/>
      <c r="CG29" s="413"/>
      <c r="CH29" s="21" t="s">
        <v>6</v>
      </c>
      <c r="CI29" s="151">
        <v>34</v>
      </c>
      <c r="CJ29" s="25">
        <f t="shared" si="19"/>
        <v>170</v>
      </c>
      <c r="CK29" s="388"/>
      <c r="CM29" s="361"/>
      <c r="CN29" s="368"/>
      <c r="CO29" s="413"/>
      <c r="CP29" s="21" t="s">
        <v>6</v>
      </c>
      <c r="CQ29" s="151">
        <v>8</v>
      </c>
      <c r="CR29" s="25">
        <f>CQ29*5</f>
        <v>40</v>
      </c>
      <c r="CS29" s="388"/>
      <c r="CU29" s="361"/>
      <c r="CV29" s="368"/>
      <c r="CW29" s="413"/>
      <c r="CX29" s="21" t="s">
        <v>6</v>
      </c>
      <c r="CY29" s="151">
        <v>7.8</v>
      </c>
      <c r="CZ29" s="25">
        <f>CY29*5</f>
        <v>39</v>
      </c>
      <c r="DA29" s="283"/>
      <c r="DC29" s="361"/>
      <c r="DD29" s="368"/>
      <c r="DE29" s="413"/>
      <c r="DF29" s="21" t="s">
        <v>6</v>
      </c>
      <c r="DG29" s="16">
        <v>28</v>
      </c>
      <c r="DH29" s="25">
        <f>DG29*5</f>
        <v>140</v>
      </c>
      <c r="DI29" s="283"/>
      <c r="DK29" s="376"/>
      <c r="DL29" s="407"/>
      <c r="DM29" s="413"/>
      <c r="DN29" s="21" t="s">
        <v>6</v>
      </c>
      <c r="DO29" s="151">
        <v>0.75</v>
      </c>
      <c r="DP29" s="154">
        <f t="shared" si="27"/>
        <v>93.75</v>
      </c>
      <c r="DQ29" s="388"/>
      <c r="DS29" s="361"/>
      <c r="DT29" s="368"/>
      <c r="DU29" s="413"/>
      <c r="DV29" s="21" t="s">
        <v>6</v>
      </c>
      <c r="DW29" s="151">
        <v>8.5</v>
      </c>
      <c r="DX29" s="154">
        <f t="shared" si="28"/>
        <v>42.5</v>
      </c>
      <c r="DY29" s="388"/>
      <c r="EA29" s="361"/>
      <c r="EB29" s="368"/>
      <c r="EC29" s="394"/>
      <c r="ED29" s="160" t="s">
        <v>6</v>
      </c>
      <c r="EE29" s="139"/>
      <c r="EF29" s="142"/>
      <c r="EG29" s="390"/>
      <c r="EI29" s="376"/>
      <c r="EJ29" s="407"/>
      <c r="EK29" s="394"/>
      <c r="EL29" s="160" t="s">
        <v>6</v>
      </c>
      <c r="EM29" s="139"/>
      <c r="EN29" s="142"/>
      <c r="EO29" s="390"/>
      <c r="EQ29" s="376"/>
      <c r="ER29" s="407"/>
      <c r="ES29" s="413"/>
      <c r="ET29" s="165" t="s">
        <v>6</v>
      </c>
      <c r="EU29" s="151">
        <v>5</v>
      </c>
      <c r="EV29" s="154">
        <f t="shared" si="22"/>
        <v>625</v>
      </c>
      <c r="EW29" s="388"/>
      <c r="EY29" s="361"/>
      <c r="EZ29" s="368"/>
      <c r="FA29" s="413"/>
      <c r="FB29" s="165" t="s">
        <v>6</v>
      </c>
      <c r="FC29" s="238">
        <v>22.5</v>
      </c>
      <c r="FD29" s="239">
        <f t="shared" si="23"/>
        <v>112.5</v>
      </c>
      <c r="FE29" s="388"/>
      <c r="FG29" s="361"/>
      <c r="FH29" s="368"/>
      <c r="FI29" s="413"/>
      <c r="FJ29" s="165" t="s">
        <v>6</v>
      </c>
      <c r="FK29" s="151">
        <v>30</v>
      </c>
      <c r="FL29" s="154">
        <f t="shared" si="13"/>
        <v>150</v>
      </c>
      <c r="FM29" s="388"/>
      <c r="FO29" s="361"/>
      <c r="FP29" s="368"/>
      <c r="FQ29" s="413"/>
      <c r="FR29" s="165" t="s">
        <v>6</v>
      </c>
      <c r="FS29" s="151">
        <v>20</v>
      </c>
      <c r="FT29" s="154">
        <f>FS29*5</f>
        <v>100</v>
      </c>
      <c r="FU29" s="388"/>
      <c r="FW29" s="361"/>
      <c r="FX29" s="368"/>
      <c r="FY29" s="413"/>
      <c r="FZ29" s="165" t="s">
        <v>6</v>
      </c>
      <c r="GA29" s="151">
        <v>7.8</v>
      </c>
      <c r="GB29" s="154">
        <f t="shared" si="24"/>
        <v>39</v>
      </c>
      <c r="GC29" s="388"/>
      <c r="GE29" s="384"/>
      <c r="GF29" s="384"/>
      <c r="GG29" s="384"/>
      <c r="GH29" s="96"/>
      <c r="GI29" s="96"/>
      <c r="GJ29" s="124"/>
      <c r="GK29" s="382"/>
      <c r="GL29" s="112"/>
      <c r="GM29" s="384"/>
      <c r="GN29" s="384"/>
      <c r="GO29" s="384"/>
      <c r="GP29" s="96"/>
      <c r="GQ29" s="96"/>
      <c r="GR29" s="124"/>
      <c r="GS29" s="382"/>
      <c r="GT29" s="112"/>
      <c r="GU29" s="384"/>
      <c r="GV29" s="384"/>
      <c r="GW29" s="384"/>
      <c r="GX29" s="96"/>
      <c r="GY29" s="96"/>
      <c r="GZ29" s="124"/>
      <c r="HA29" s="382"/>
      <c r="HB29" s="112"/>
      <c r="HC29" s="384"/>
      <c r="HD29" s="384"/>
      <c r="HE29" s="384"/>
      <c r="HF29" s="96"/>
      <c r="HG29" s="96"/>
      <c r="HH29" s="124"/>
      <c r="HI29" s="382"/>
      <c r="HJ29" s="112"/>
      <c r="HK29" s="384"/>
      <c r="HL29" s="384"/>
      <c r="HM29" s="384"/>
      <c r="HN29" s="96"/>
      <c r="HO29" s="96"/>
      <c r="HP29" s="124"/>
      <c r="HQ29" s="382"/>
      <c r="HR29" s="112"/>
      <c r="HS29" s="384"/>
      <c r="HT29" s="384"/>
      <c r="HU29" s="384"/>
      <c r="HV29" s="96"/>
      <c r="HW29" s="96"/>
      <c r="HX29" s="124"/>
      <c r="HY29" s="382"/>
      <c r="HZ29" s="112"/>
      <c r="IA29" s="384"/>
      <c r="IB29" s="384"/>
      <c r="IC29" s="384"/>
      <c r="ID29" s="96"/>
      <c r="IE29" s="96"/>
      <c r="IF29" s="124"/>
      <c r="IG29" s="382"/>
      <c r="IH29" s="112"/>
      <c r="II29" s="384"/>
      <c r="IJ29" s="384"/>
      <c r="IK29" s="384"/>
      <c r="IL29" s="96"/>
      <c r="IM29" s="96"/>
      <c r="IN29" s="124"/>
      <c r="IO29" s="382"/>
    </row>
    <row r="30" spans="2:249" ht="15" customHeight="1" x14ac:dyDescent="0.25">
      <c r="B30" s="361"/>
      <c r="C30" s="368"/>
      <c r="D30" s="413"/>
      <c r="E30" s="21" t="s">
        <v>5</v>
      </c>
      <c r="F30" s="83">
        <v>170</v>
      </c>
      <c r="G30" s="166">
        <f t="shared" si="15"/>
        <v>850</v>
      </c>
      <c r="H30" s="388"/>
      <c r="J30" s="361"/>
      <c r="K30" s="368"/>
      <c r="L30" s="413"/>
      <c r="M30" s="165" t="s">
        <v>5</v>
      </c>
      <c r="N30" s="153">
        <v>5</v>
      </c>
      <c r="O30" s="154">
        <f t="shared" si="9"/>
        <v>25</v>
      </c>
      <c r="P30" s="388"/>
      <c r="R30" s="361"/>
      <c r="S30" s="368"/>
      <c r="T30" s="413"/>
      <c r="U30" s="21" t="s">
        <v>5</v>
      </c>
      <c r="V30" s="83">
        <v>111</v>
      </c>
      <c r="W30" s="25">
        <f t="shared" si="10"/>
        <v>555</v>
      </c>
      <c r="X30" s="283"/>
      <c r="Z30" s="361"/>
      <c r="AA30" s="368"/>
      <c r="AB30" s="413"/>
      <c r="AC30" s="21" t="s">
        <v>5</v>
      </c>
      <c r="AD30" s="83">
        <v>330</v>
      </c>
      <c r="AE30" s="25">
        <f t="shared" si="11"/>
        <v>1650</v>
      </c>
      <c r="AF30" s="283"/>
      <c r="AH30" s="376"/>
      <c r="AI30" s="407"/>
      <c r="AJ30" s="413"/>
      <c r="AK30" s="165" t="s">
        <v>5</v>
      </c>
      <c r="AL30" s="153">
        <v>0.2</v>
      </c>
      <c r="AM30" s="154">
        <f t="shared" si="16"/>
        <v>25</v>
      </c>
      <c r="AN30" s="283"/>
      <c r="AP30" s="361"/>
      <c r="AQ30" s="368"/>
      <c r="AR30" s="413"/>
      <c r="AS30" s="21" t="s">
        <v>5</v>
      </c>
      <c r="AT30" s="127">
        <v>10</v>
      </c>
      <c r="AU30" s="19">
        <f t="shared" si="26"/>
        <v>50</v>
      </c>
      <c r="AV30" s="283"/>
      <c r="AX30" s="361"/>
      <c r="AY30" s="368"/>
      <c r="AZ30" s="413"/>
      <c r="BA30" s="21" t="s">
        <v>5</v>
      </c>
      <c r="BB30" s="83">
        <v>27</v>
      </c>
      <c r="BC30" s="25">
        <f>BB30*5</f>
        <v>135</v>
      </c>
      <c r="BD30" s="283"/>
      <c r="BF30" s="361"/>
      <c r="BG30" s="368"/>
      <c r="BH30" s="394"/>
      <c r="BI30" s="160" t="s">
        <v>5</v>
      </c>
      <c r="BJ30" s="141"/>
      <c r="BK30" s="142"/>
      <c r="BL30" s="390"/>
      <c r="BN30" s="361"/>
      <c r="BO30" s="368"/>
      <c r="BP30" s="413"/>
      <c r="BQ30" s="21" t="s">
        <v>5</v>
      </c>
      <c r="BR30" s="83">
        <v>2</v>
      </c>
      <c r="BS30" s="25">
        <f t="shared" si="18"/>
        <v>10</v>
      </c>
      <c r="BT30" s="283"/>
      <c r="BW30" s="361"/>
      <c r="BX30" s="368"/>
      <c r="BY30" s="413"/>
      <c r="BZ30" s="21" t="s">
        <v>5</v>
      </c>
      <c r="CA30" s="83">
        <v>20</v>
      </c>
      <c r="CB30" s="25">
        <f t="shared" si="3"/>
        <v>100</v>
      </c>
      <c r="CC30" s="283"/>
      <c r="CE30" s="361"/>
      <c r="CF30" s="368"/>
      <c r="CG30" s="413"/>
      <c r="CH30" s="21" t="s">
        <v>5</v>
      </c>
      <c r="CI30" s="153">
        <v>34</v>
      </c>
      <c r="CJ30" s="25">
        <f t="shared" si="19"/>
        <v>170</v>
      </c>
      <c r="CK30" s="388"/>
      <c r="CM30" s="361"/>
      <c r="CN30" s="368"/>
      <c r="CO30" s="413"/>
      <c r="CP30" s="21" t="s">
        <v>5</v>
      </c>
      <c r="CQ30" s="153">
        <v>8</v>
      </c>
      <c r="CR30" s="25">
        <f>CQ30*5</f>
        <v>40</v>
      </c>
      <c r="CS30" s="388"/>
      <c r="CU30" s="361"/>
      <c r="CV30" s="368"/>
      <c r="CW30" s="413"/>
      <c r="CX30" s="21" t="s">
        <v>5</v>
      </c>
      <c r="CY30" s="153">
        <v>7.8</v>
      </c>
      <c r="CZ30" s="25">
        <f>CY30*5</f>
        <v>39</v>
      </c>
      <c r="DA30" s="283"/>
      <c r="DC30" s="361"/>
      <c r="DD30" s="368"/>
      <c r="DE30" s="413"/>
      <c r="DF30" s="21" t="s">
        <v>5</v>
      </c>
      <c r="DG30" s="83">
        <v>28</v>
      </c>
      <c r="DH30" s="25">
        <f>DG30*5</f>
        <v>140</v>
      </c>
      <c r="DI30" s="283"/>
      <c r="DK30" s="376"/>
      <c r="DL30" s="407"/>
      <c r="DM30" s="413"/>
      <c r="DN30" s="21" t="s">
        <v>5</v>
      </c>
      <c r="DO30" s="153">
        <v>0.75</v>
      </c>
      <c r="DP30" s="154">
        <f t="shared" si="27"/>
        <v>93.75</v>
      </c>
      <c r="DQ30" s="388"/>
      <c r="DS30" s="361"/>
      <c r="DT30" s="368"/>
      <c r="DU30" s="413"/>
      <c r="DV30" s="21" t="s">
        <v>5</v>
      </c>
      <c r="DW30" s="153">
        <v>8.5</v>
      </c>
      <c r="DX30" s="154">
        <f t="shared" si="28"/>
        <v>42.5</v>
      </c>
      <c r="DY30" s="388"/>
      <c r="EA30" s="361"/>
      <c r="EB30" s="368"/>
      <c r="EC30" s="394"/>
      <c r="ED30" s="160" t="s">
        <v>5</v>
      </c>
      <c r="EE30" s="141"/>
      <c r="EF30" s="142"/>
      <c r="EG30" s="390"/>
      <c r="EI30" s="376"/>
      <c r="EJ30" s="407"/>
      <c r="EK30" s="394"/>
      <c r="EL30" s="160" t="s">
        <v>5</v>
      </c>
      <c r="EM30" s="141"/>
      <c r="EN30" s="142"/>
      <c r="EO30" s="390"/>
      <c r="EQ30" s="376"/>
      <c r="ER30" s="407"/>
      <c r="ES30" s="413"/>
      <c r="ET30" s="165" t="s">
        <v>5</v>
      </c>
      <c r="EU30" s="153">
        <v>5</v>
      </c>
      <c r="EV30" s="154">
        <f t="shared" si="22"/>
        <v>625</v>
      </c>
      <c r="EW30" s="388"/>
      <c r="EY30" s="361"/>
      <c r="EZ30" s="368"/>
      <c r="FA30" s="413"/>
      <c r="FB30" s="165" t="s">
        <v>5</v>
      </c>
      <c r="FC30" s="238">
        <v>22.5</v>
      </c>
      <c r="FD30" s="239">
        <f t="shared" si="23"/>
        <v>112.5</v>
      </c>
      <c r="FE30" s="388"/>
      <c r="FG30" s="361"/>
      <c r="FH30" s="368"/>
      <c r="FI30" s="413"/>
      <c r="FJ30" s="165" t="s">
        <v>5</v>
      </c>
      <c r="FK30" s="153">
        <v>30</v>
      </c>
      <c r="FL30" s="154">
        <f t="shared" si="13"/>
        <v>150</v>
      </c>
      <c r="FM30" s="388"/>
      <c r="FO30" s="361"/>
      <c r="FP30" s="368"/>
      <c r="FQ30" s="413"/>
      <c r="FR30" s="165" t="s">
        <v>5</v>
      </c>
      <c r="FS30" s="153">
        <v>20</v>
      </c>
      <c r="FT30" s="154">
        <f t="shared" ref="FT30:FT31" si="31">FS30*5</f>
        <v>100</v>
      </c>
      <c r="FU30" s="388"/>
      <c r="FW30" s="361"/>
      <c r="FX30" s="368"/>
      <c r="FY30" s="413"/>
      <c r="FZ30" s="165" t="s">
        <v>5</v>
      </c>
      <c r="GA30" s="153">
        <v>7.8</v>
      </c>
      <c r="GB30" s="154">
        <f t="shared" si="24"/>
        <v>39</v>
      </c>
      <c r="GC30" s="388"/>
      <c r="GE30" s="384"/>
      <c r="GF30" s="384"/>
      <c r="GG30" s="384"/>
      <c r="GH30" s="96"/>
      <c r="GI30" s="96"/>
      <c r="GJ30" s="124"/>
      <c r="GK30" s="382"/>
      <c r="GL30" s="112"/>
      <c r="GM30" s="384"/>
      <c r="GN30" s="384"/>
      <c r="GO30" s="384"/>
      <c r="GP30" s="96"/>
      <c r="GQ30" s="96"/>
      <c r="GR30" s="124"/>
      <c r="GS30" s="382"/>
      <c r="GT30" s="112"/>
      <c r="GU30" s="384"/>
      <c r="GV30" s="384"/>
      <c r="GW30" s="384"/>
      <c r="GX30" s="96"/>
      <c r="GY30" s="96"/>
      <c r="GZ30" s="124"/>
      <c r="HA30" s="382"/>
      <c r="HB30" s="112"/>
      <c r="HC30" s="384"/>
      <c r="HD30" s="384"/>
      <c r="HE30" s="384"/>
      <c r="HF30" s="96"/>
      <c r="HG30" s="96"/>
      <c r="HH30" s="124"/>
      <c r="HI30" s="382"/>
      <c r="HJ30" s="112"/>
      <c r="HK30" s="384"/>
      <c r="HL30" s="384"/>
      <c r="HM30" s="384"/>
      <c r="HN30" s="96"/>
      <c r="HO30" s="96"/>
      <c r="HP30" s="124"/>
      <c r="HQ30" s="382"/>
      <c r="HR30" s="112"/>
      <c r="HS30" s="384"/>
      <c r="HT30" s="384"/>
      <c r="HU30" s="384"/>
      <c r="HV30" s="96"/>
      <c r="HW30" s="96"/>
      <c r="HX30" s="124"/>
      <c r="HY30" s="382"/>
      <c r="HZ30" s="112"/>
      <c r="IA30" s="384"/>
      <c r="IB30" s="384"/>
      <c r="IC30" s="384"/>
      <c r="ID30" s="96"/>
      <c r="IE30" s="96"/>
      <c r="IF30" s="124"/>
      <c r="IG30" s="382"/>
      <c r="IH30" s="112"/>
      <c r="II30" s="384"/>
      <c r="IJ30" s="384"/>
      <c r="IK30" s="384"/>
      <c r="IL30" s="96"/>
      <c r="IM30" s="96"/>
      <c r="IN30" s="124"/>
      <c r="IO30" s="382"/>
    </row>
    <row r="31" spans="2:249" ht="15" customHeight="1" x14ac:dyDescent="0.25">
      <c r="B31" s="361"/>
      <c r="C31" s="368"/>
      <c r="D31" s="413"/>
      <c r="E31" s="21" t="s">
        <v>7</v>
      </c>
      <c r="F31" s="16">
        <v>170</v>
      </c>
      <c r="G31" s="166">
        <f t="shared" si="15"/>
        <v>850</v>
      </c>
      <c r="H31" s="388"/>
      <c r="J31" s="361"/>
      <c r="K31" s="368"/>
      <c r="L31" s="413"/>
      <c r="M31" s="165" t="s">
        <v>7</v>
      </c>
      <c r="N31" s="151">
        <v>5</v>
      </c>
      <c r="O31" s="154">
        <f t="shared" si="9"/>
        <v>25</v>
      </c>
      <c r="P31" s="388"/>
      <c r="R31" s="361"/>
      <c r="S31" s="368"/>
      <c r="T31" s="413"/>
      <c r="U31" s="21" t="s">
        <v>7</v>
      </c>
      <c r="V31" s="16">
        <v>111</v>
      </c>
      <c r="W31" s="25">
        <f t="shared" si="10"/>
        <v>555</v>
      </c>
      <c r="X31" s="283"/>
      <c r="Z31" s="361"/>
      <c r="AA31" s="368"/>
      <c r="AB31" s="413"/>
      <c r="AC31" s="21" t="s">
        <v>7</v>
      </c>
      <c r="AD31" s="16">
        <v>330</v>
      </c>
      <c r="AE31" s="25">
        <f t="shared" si="11"/>
        <v>1650</v>
      </c>
      <c r="AF31" s="283"/>
      <c r="AH31" s="376"/>
      <c r="AI31" s="407"/>
      <c r="AJ31" s="413"/>
      <c r="AK31" s="165" t="s">
        <v>7</v>
      </c>
      <c r="AL31" s="151">
        <v>0.2</v>
      </c>
      <c r="AM31" s="154">
        <f t="shared" si="16"/>
        <v>25</v>
      </c>
      <c r="AN31" s="283"/>
      <c r="AP31" s="361"/>
      <c r="AQ31" s="368"/>
      <c r="AR31" s="413"/>
      <c r="AS31" s="21" t="s">
        <v>7</v>
      </c>
      <c r="AT31" s="16">
        <v>10</v>
      </c>
      <c r="AU31" s="25">
        <f t="shared" si="26"/>
        <v>50</v>
      </c>
      <c r="AV31" s="283"/>
      <c r="AX31" s="361"/>
      <c r="AY31" s="368"/>
      <c r="AZ31" s="413"/>
      <c r="BA31" s="21" t="s">
        <v>7</v>
      </c>
      <c r="BB31" s="16">
        <v>27</v>
      </c>
      <c r="BC31" s="25">
        <f>BB31*5</f>
        <v>135</v>
      </c>
      <c r="BD31" s="283"/>
      <c r="BF31" s="361"/>
      <c r="BG31" s="368"/>
      <c r="BH31" s="394"/>
      <c r="BI31" s="160" t="s">
        <v>7</v>
      </c>
      <c r="BJ31" s="139"/>
      <c r="BK31" s="142"/>
      <c r="BL31" s="390"/>
      <c r="BN31" s="361"/>
      <c r="BO31" s="368"/>
      <c r="BP31" s="413"/>
      <c r="BQ31" s="21" t="s">
        <v>7</v>
      </c>
      <c r="BR31" s="16">
        <v>2</v>
      </c>
      <c r="BS31" s="25">
        <f t="shared" si="18"/>
        <v>10</v>
      </c>
      <c r="BT31" s="283"/>
      <c r="BW31" s="361"/>
      <c r="BX31" s="368"/>
      <c r="BY31" s="413"/>
      <c r="BZ31" s="21" t="s">
        <v>7</v>
      </c>
      <c r="CA31" s="16">
        <v>20</v>
      </c>
      <c r="CB31" s="25">
        <f t="shared" si="3"/>
        <v>100</v>
      </c>
      <c r="CC31" s="283"/>
      <c r="CE31" s="361"/>
      <c r="CF31" s="368"/>
      <c r="CG31" s="413"/>
      <c r="CH31" s="21" t="s">
        <v>7</v>
      </c>
      <c r="CI31" s="151">
        <v>34</v>
      </c>
      <c r="CJ31" s="25">
        <f t="shared" si="19"/>
        <v>170</v>
      </c>
      <c r="CK31" s="388"/>
      <c r="CM31" s="361"/>
      <c r="CN31" s="368"/>
      <c r="CO31" s="413"/>
      <c r="CP31" s="21" t="s">
        <v>7</v>
      </c>
      <c r="CQ31" s="153">
        <v>8</v>
      </c>
      <c r="CR31" s="25">
        <f>CQ31*5</f>
        <v>40</v>
      </c>
      <c r="CS31" s="388"/>
      <c r="CU31" s="361"/>
      <c r="CV31" s="368"/>
      <c r="CW31" s="413"/>
      <c r="CX31" s="21" t="s">
        <v>7</v>
      </c>
      <c r="CY31" s="151">
        <v>7.8</v>
      </c>
      <c r="CZ31" s="25">
        <f>CY31*5</f>
        <v>39</v>
      </c>
      <c r="DA31" s="283"/>
      <c r="DC31" s="361"/>
      <c r="DD31" s="368"/>
      <c r="DE31" s="413"/>
      <c r="DF31" s="21" t="s">
        <v>7</v>
      </c>
      <c r="DG31" s="16">
        <v>28</v>
      </c>
      <c r="DH31" s="25">
        <f>DG31*5</f>
        <v>140</v>
      </c>
      <c r="DI31" s="283"/>
      <c r="DK31" s="376"/>
      <c r="DL31" s="407"/>
      <c r="DM31" s="413"/>
      <c r="DN31" s="21" t="s">
        <v>7</v>
      </c>
      <c r="DO31" s="151"/>
      <c r="DP31" s="154"/>
      <c r="DQ31" s="388"/>
      <c r="DS31" s="361"/>
      <c r="DT31" s="368"/>
      <c r="DU31" s="413"/>
      <c r="DV31" s="21" t="s">
        <v>7</v>
      </c>
      <c r="DW31" s="151">
        <v>8.5</v>
      </c>
      <c r="DX31" s="154">
        <f t="shared" si="28"/>
        <v>42.5</v>
      </c>
      <c r="DY31" s="388"/>
      <c r="EA31" s="361"/>
      <c r="EB31" s="368"/>
      <c r="EC31" s="394"/>
      <c r="ED31" s="160" t="s">
        <v>7</v>
      </c>
      <c r="EE31" s="139"/>
      <c r="EF31" s="142"/>
      <c r="EG31" s="390"/>
      <c r="EI31" s="376"/>
      <c r="EJ31" s="407"/>
      <c r="EK31" s="394"/>
      <c r="EL31" s="160" t="s">
        <v>7</v>
      </c>
      <c r="EM31" s="139"/>
      <c r="EN31" s="142"/>
      <c r="EO31" s="390"/>
      <c r="EQ31" s="376"/>
      <c r="ER31" s="407"/>
      <c r="ES31" s="413"/>
      <c r="ET31" s="165" t="s">
        <v>7</v>
      </c>
      <c r="EU31" s="151"/>
      <c r="EV31" s="154">
        <f t="shared" si="22"/>
        <v>0</v>
      </c>
      <c r="EW31" s="388"/>
      <c r="EY31" s="361"/>
      <c r="EZ31" s="368"/>
      <c r="FA31" s="413"/>
      <c r="FB31" s="165" t="s">
        <v>7</v>
      </c>
      <c r="FC31" s="238">
        <v>22.5</v>
      </c>
      <c r="FD31" s="239">
        <f t="shared" si="23"/>
        <v>112.5</v>
      </c>
      <c r="FE31" s="388"/>
      <c r="FG31" s="361"/>
      <c r="FH31" s="368"/>
      <c r="FI31" s="413"/>
      <c r="FJ31" s="165" t="s">
        <v>7</v>
      </c>
      <c r="FK31" s="151">
        <v>30</v>
      </c>
      <c r="FL31" s="154">
        <f t="shared" si="13"/>
        <v>150</v>
      </c>
      <c r="FM31" s="388"/>
      <c r="FO31" s="361"/>
      <c r="FP31" s="368"/>
      <c r="FQ31" s="413"/>
      <c r="FR31" s="165" t="s">
        <v>7</v>
      </c>
      <c r="FS31" s="151">
        <v>20</v>
      </c>
      <c r="FT31" s="154">
        <f t="shared" si="31"/>
        <v>100</v>
      </c>
      <c r="FU31" s="388"/>
      <c r="FW31" s="361"/>
      <c r="FX31" s="368"/>
      <c r="FY31" s="413"/>
      <c r="FZ31" s="165" t="s">
        <v>7</v>
      </c>
      <c r="GA31" s="151">
        <v>7.8</v>
      </c>
      <c r="GB31" s="154">
        <f t="shared" si="24"/>
        <v>39</v>
      </c>
      <c r="GC31" s="388"/>
      <c r="GE31" s="384"/>
      <c r="GF31" s="384"/>
      <c r="GG31" s="384"/>
      <c r="GH31" s="96"/>
      <c r="GI31" s="96"/>
      <c r="GJ31" s="124"/>
      <c r="GK31" s="382"/>
      <c r="GL31" s="112"/>
      <c r="GM31" s="384"/>
      <c r="GN31" s="384"/>
      <c r="GO31" s="384"/>
      <c r="GP31" s="96"/>
      <c r="GQ31" s="96"/>
      <c r="GR31" s="124"/>
      <c r="GS31" s="382"/>
      <c r="GT31" s="112"/>
      <c r="GU31" s="384"/>
      <c r="GV31" s="384"/>
      <c r="GW31" s="384"/>
      <c r="GX31" s="96"/>
      <c r="GY31" s="96"/>
      <c r="GZ31" s="124"/>
      <c r="HA31" s="382"/>
      <c r="HB31" s="112"/>
      <c r="HC31" s="384"/>
      <c r="HD31" s="384"/>
      <c r="HE31" s="384"/>
      <c r="HF31" s="96"/>
      <c r="HG31" s="96"/>
      <c r="HH31" s="124"/>
      <c r="HI31" s="382"/>
      <c r="HJ31" s="112"/>
      <c r="HK31" s="384"/>
      <c r="HL31" s="384"/>
      <c r="HM31" s="384"/>
      <c r="HN31" s="96"/>
      <c r="HO31" s="96"/>
      <c r="HP31" s="124"/>
      <c r="HQ31" s="382"/>
      <c r="HR31" s="112"/>
      <c r="HS31" s="384"/>
      <c r="HT31" s="384"/>
      <c r="HU31" s="384"/>
      <c r="HV31" s="96"/>
      <c r="HW31" s="96"/>
      <c r="HX31" s="124"/>
      <c r="HY31" s="382"/>
      <c r="HZ31" s="112"/>
      <c r="IA31" s="384"/>
      <c r="IB31" s="384"/>
      <c r="IC31" s="384"/>
      <c r="ID31" s="96"/>
      <c r="IE31" s="96"/>
      <c r="IF31" s="124"/>
      <c r="IG31" s="382"/>
      <c r="IH31" s="112"/>
      <c r="II31" s="384"/>
      <c r="IJ31" s="384"/>
      <c r="IK31" s="384"/>
      <c r="IL31" s="96"/>
      <c r="IM31" s="96"/>
      <c r="IN31" s="124"/>
      <c r="IO31" s="382"/>
    </row>
    <row r="32" spans="2:249" ht="15" customHeight="1" x14ac:dyDescent="0.25">
      <c r="B32" s="361"/>
      <c r="C32" s="368"/>
      <c r="D32" s="413"/>
      <c r="E32" s="27" t="s">
        <v>8</v>
      </c>
      <c r="F32" s="83">
        <v>170</v>
      </c>
      <c r="G32" s="154">
        <f t="shared" si="15"/>
        <v>850</v>
      </c>
      <c r="H32" s="388"/>
      <c r="J32" s="361"/>
      <c r="K32" s="368"/>
      <c r="L32" s="413"/>
      <c r="M32" s="168" t="s">
        <v>8</v>
      </c>
      <c r="N32" s="156">
        <v>5</v>
      </c>
      <c r="O32" s="154">
        <f t="shared" si="9"/>
        <v>25</v>
      </c>
      <c r="P32" s="388"/>
      <c r="R32" s="361"/>
      <c r="S32" s="368"/>
      <c r="T32" s="413"/>
      <c r="U32" s="27" t="s">
        <v>8</v>
      </c>
      <c r="V32" s="22">
        <v>111</v>
      </c>
      <c r="W32" s="25">
        <f t="shared" si="10"/>
        <v>555</v>
      </c>
      <c r="X32" s="283"/>
      <c r="Z32" s="361"/>
      <c r="AA32" s="368"/>
      <c r="AB32" s="413"/>
      <c r="AC32" s="27" t="s">
        <v>8</v>
      </c>
      <c r="AD32" s="22">
        <v>330</v>
      </c>
      <c r="AE32" s="25">
        <f t="shared" si="11"/>
        <v>1650</v>
      </c>
      <c r="AF32" s="283"/>
      <c r="AH32" s="376"/>
      <c r="AI32" s="407"/>
      <c r="AJ32" s="413"/>
      <c r="AK32" s="168" t="s">
        <v>8</v>
      </c>
      <c r="AL32" s="156">
        <v>0.2</v>
      </c>
      <c r="AM32" s="154">
        <f t="shared" si="16"/>
        <v>25</v>
      </c>
      <c r="AN32" s="283"/>
      <c r="AP32" s="361"/>
      <c r="AQ32" s="368"/>
      <c r="AR32" s="413"/>
      <c r="AS32" s="27" t="s">
        <v>8</v>
      </c>
      <c r="AT32" s="22"/>
      <c r="AU32" s="25"/>
      <c r="AV32" s="283"/>
      <c r="AX32" s="361"/>
      <c r="AY32" s="368"/>
      <c r="AZ32" s="413"/>
      <c r="BA32" s="27" t="s">
        <v>8</v>
      </c>
      <c r="BB32" s="22"/>
      <c r="BC32" s="25"/>
      <c r="BD32" s="283"/>
      <c r="BF32" s="361"/>
      <c r="BG32" s="368"/>
      <c r="BH32" s="394"/>
      <c r="BI32" s="161" t="s">
        <v>8</v>
      </c>
      <c r="BJ32" s="143"/>
      <c r="BK32" s="142"/>
      <c r="BL32" s="390"/>
      <c r="BN32" s="361"/>
      <c r="BO32" s="368"/>
      <c r="BP32" s="413"/>
      <c r="BQ32" s="27" t="s">
        <v>8</v>
      </c>
      <c r="BR32" s="22">
        <v>2</v>
      </c>
      <c r="BS32" s="25">
        <f t="shared" si="18"/>
        <v>10</v>
      </c>
      <c r="BT32" s="283"/>
      <c r="BW32" s="361"/>
      <c r="BX32" s="368"/>
      <c r="BY32" s="413"/>
      <c r="BZ32" s="27" t="s">
        <v>8</v>
      </c>
      <c r="CA32" s="22">
        <v>20</v>
      </c>
      <c r="CB32" s="25">
        <f t="shared" si="3"/>
        <v>100</v>
      </c>
      <c r="CC32" s="283"/>
      <c r="CE32" s="361"/>
      <c r="CF32" s="368"/>
      <c r="CG32" s="413"/>
      <c r="CH32" s="27" t="s">
        <v>8</v>
      </c>
      <c r="CI32" s="156">
        <v>34</v>
      </c>
      <c r="CJ32" s="25">
        <f t="shared" si="19"/>
        <v>170</v>
      </c>
      <c r="CK32" s="388"/>
      <c r="CM32" s="361"/>
      <c r="CN32" s="368"/>
      <c r="CO32" s="413"/>
      <c r="CP32" s="27" t="s">
        <v>8</v>
      </c>
      <c r="CQ32" s="156"/>
      <c r="CR32" s="25"/>
      <c r="CS32" s="388"/>
      <c r="CU32" s="361"/>
      <c r="CV32" s="368"/>
      <c r="CW32" s="413"/>
      <c r="CX32" s="27" t="s">
        <v>8</v>
      </c>
      <c r="CY32" s="156"/>
      <c r="CZ32" s="25"/>
      <c r="DA32" s="283"/>
      <c r="DC32" s="361"/>
      <c r="DD32" s="368"/>
      <c r="DE32" s="413"/>
      <c r="DF32" s="27" t="s">
        <v>8</v>
      </c>
      <c r="DG32" s="22"/>
      <c r="DH32" s="25"/>
      <c r="DI32" s="283"/>
      <c r="DK32" s="376"/>
      <c r="DL32" s="407"/>
      <c r="DM32" s="413"/>
      <c r="DN32" s="27" t="s">
        <v>8</v>
      </c>
      <c r="DO32" s="156"/>
      <c r="DP32" s="154"/>
      <c r="DQ32" s="388"/>
      <c r="DS32" s="361"/>
      <c r="DT32" s="368"/>
      <c r="DU32" s="413"/>
      <c r="DV32" s="27" t="s">
        <v>8</v>
      </c>
      <c r="DW32" s="156">
        <v>8.5</v>
      </c>
      <c r="DX32" s="154">
        <f t="shared" si="28"/>
        <v>42.5</v>
      </c>
      <c r="DY32" s="388"/>
      <c r="EA32" s="361"/>
      <c r="EB32" s="368"/>
      <c r="EC32" s="394"/>
      <c r="ED32" s="161" t="s">
        <v>8</v>
      </c>
      <c r="EE32" s="143"/>
      <c r="EF32" s="142"/>
      <c r="EG32" s="390"/>
      <c r="EI32" s="376"/>
      <c r="EJ32" s="407"/>
      <c r="EK32" s="394"/>
      <c r="EL32" s="161" t="s">
        <v>8</v>
      </c>
      <c r="EM32" s="143"/>
      <c r="EN32" s="142"/>
      <c r="EO32" s="390"/>
      <c r="EQ32" s="376"/>
      <c r="ER32" s="407"/>
      <c r="ES32" s="413"/>
      <c r="ET32" s="168" t="s">
        <v>8</v>
      </c>
      <c r="EU32" s="156"/>
      <c r="EV32" s="154">
        <f t="shared" si="22"/>
        <v>0</v>
      </c>
      <c r="EW32" s="388"/>
      <c r="EY32" s="361"/>
      <c r="EZ32" s="368"/>
      <c r="FA32" s="413"/>
      <c r="FB32" s="168" t="s">
        <v>8</v>
      </c>
      <c r="FC32" s="156"/>
      <c r="FD32" s="154"/>
      <c r="FE32" s="388"/>
      <c r="FG32" s="361"/>
      <c r="FH32" s="368"/>
      <c r="FI32" s="413"/>
      <c r="FJ32" s="168" t="s">
        <v>8</v>
      </c>
      <c r="FK32" s="156">
        <v>30</v>
      </c>
      <c r="FL32" s="154">
        <f t="shared" si="13"/>
        <v>150</v>
      </c>
      <c r="FM32" s="388"/>
      <c r="FO32" s="361"/>
      <c r="FP32" s="368"/>
      <c r="FQ32" s="413"/>
      <c r="FR32" s="168" t="s">
        <v>8</v>
      </c>
      <c r="FS32" s="156"/>
      <c r="FT32" s="154"/>
      <c r="FU32" s="388"/>
      <c r="FW32" s="361"/>
      <c r="FX32" s="368"/>
      <c r="FY32" s="413"/>
      <c r="FZ32" s="168" t="s">
        <v>8</v>
      </c>
      <c r="GA32" s="156"/>
      <c r="GB32" s="154"/>
      <c r="GC32" s="388"/>
      <c r="GE32" s="384"/>
      <c r="GF32" s="384"/>
      <c r="GG32" s="384"/>
      <c r="GH32" s="96"/>
      <c r="GI32" s="96"/>
      <c r="GJ32" s="124"/>
      <c r="GK32" s="382"/>
      <c r="GL32" s="112"/>
      <c r="GM32" s="384"/>
      <c r="GN32" s="384"/>
      <c r="GO32" s="384"/>
      <c r="GP32" s="96"/>
      <c r="GQ32" s="96"/>
      <c r="GR32" s="124"/>
      <c r="GS32" s="382"/>
      <c r="GT32" s="112"/>
      <c r="GU32" s="384"/>
      <c r="GV32" s="384"/>
      <c r="GW32" s="384"/>
      <c r="GX32" s="96"/>
      <c r="GY32" s="96"/>
      <c r="GZ32" s="124"/>
      <c r="HA32" s="382"/>
      <c r="HB32" s="112"/>
      <c r="HC32" s="384"/>
      <c r="HD32" s="384"/>
      <c r="HE32" s="384"/>
      <c r="HF32" s="96"/>
      <c r="HG32" s="96"/>
      <c r="HH32" s="124"/>
      <c r="HI32" s="382"/>
      <c r="HJ32" s="112"/>
      <c r="HK32" s="384"/>
      <c r="HL32" s="384"/>
      <c r="HM32" s="384"/>
      <c r="HN32" s="96"/>
      <c r="HO32" s="96"/>
      <c r="HP32" s="124"/>
      <c r="HQ32" s="382"/>
      <c r="HR32" s="112"/>
      <c r="HS32" s="384"/>
      <c r="HT32" s="384"/>
      <c r="HU32" s="384"/>
      <c r="HV32" s="96"/>
      <c r="HW32" s="96"/>
      <c r="HX32" s="124"/>
      <c r="HY32" s="382"/>
      <c r="HZ32" s="112"/>
      <c r="IA32" s="384"/>
      <c r="IB32" s="384"/>
      <c r="IC32" s="384"/>
      <c r="ID32" s="96"/>
      <c r="IE32" s="96"/>
      <c r="IF32" s="124"/>
      <c r="IG32" s="382"/>
      <c r="IH32" s="112"/>
      <c r="II32" s="384"/>
      <c r="IJ32" s="384"/>
      <c r="IK32" s="384"/>
      <c r="IL32" s="96"/>
      <c r="IM32" s="96"/>
      <c r="IN32" s="124"/>
      <c r="IO32" s="382"/>
    </row>
    <row r="33" spans="2:249" ht="15" customHeight="1" thickBot="1" x14ac:dyDescent="0.3">
      <c r="B33" s="363"/>
      <c r="C33" s="369"/>
      <c r="D33" s="414"/>
      <c r="E33" s="35" t="s">
        <v>8</v>
      </c>
      <c r="F33" s="214">
        <v>170</v>
      </c>
      <c r="G33" s="158">
        <f t="shared" si="15"/>
        <v>850</v>
      </c>
      <c r="H33" s="389"/>
      <c r="J33" s="363"/>
      <c r="K33" s="369"/>
      <c r="L33" s="414"/>
      <c r="M33" s="169" t="s">
        <v>8</v>
      </c>
      <c r="N33" s="157">
        <v>5</v>
      </c>
      <c r="O33" s="158">
        <f t="shared" si="9"/>
        <v>25</v>
      </c>
      <c r="P33" s="389"/>
      <c r="R33" s="363"/>
      <c r="S33" s="369"/>
      <c r="T33" s="414"/>
      <c r="U33" s="35" t="s">
        <v>8</v>
      </c>
      <c r="V33" s="28">
        <v>111</v>
      </c>
      <c r="W33" s="29">
        <f t="shared" si="10"/>
        <v>555</v>
      </c>
      <c r="X33" s="284"/>
      <c r="Z33" s="363"/>
      <c r="AA33" s="369"/>
      <c r="AB33" s="414"/>
      <c r="AC33" s="35" t="s">
        <v>8</v>
      </c>
      <c r="AD33" s="28">
        <v>330</v>
      </c>
      <c r="AE33" s="29">
        <f t="shared" si="11"/>
        <v>1650</v>
      </c>
      <c r="AF33" s="284"/>
      <c r="AH33" s="378"/>
      <c r="AI33" s="408"/>
      <c r="AJ33" s="414"/>
      <c r="AK33" s="169" t="s">
        <v>8</v>
      </c>
      <c r="AL33" s="157">
        <v>0.2</v>
      </c>
      <c r="AM33" s="158">
        <f t="shared" si="16"/>
        <v>25</v>
      </c>
      <c r="AN33" s="284"/>
      <c r="AP33" s="363"/>
      <c r="AQ33" s="369"/>
      <c r="AR33" s="414"/>
      <c r="AS33" s="35" t="s">
        <v>8</v>
      </c>
      <c r="AT33" s="28">
        <v>10</v>
      </c>
      <c r="AU33" s="29">
        <f t="shared" ref="AU33:AU38" si="32">AT33*5</f>
        <v>50</v>
      </c>
      <c r="AV33" s="284"/>
      <c r="AX33" s="363"/>
      <c r="AY33" s="369"/>
      <c r="AZ33" s="414"/>
      <c r="BA33" s="35" t="s">
        <v>8</v>
      </c>
      <c r="BB33" s="28"/>
      <c r="BC33" s="29"/>
      <c r="BD33" s="284"/>
      <c r="BF33" s="363"/>
      <c r="BG33" s="369"/>
      <c r="BH33" s="395"/>
      <c r="BI33" s="163" t="s">
        <v>8</v>
      </c>
      <c r="BJ33" s="144"/>
      <c r="BK33" s="145"/>
      <c r="BL33" s="391"/>
      <c r="BN33" s="363"/>
      <c r="BO33" s="369"/>
      <c r="BP33" s="414"/>
      <c r="BQ33" s="35" t="s">
        <v>8</v>
      </c>
      <c r="BR33" s="28">
        <v>2</v>
      </c>
      <c r="BS33" s="29">
        <f t="shared" si="18"/>
        <v>10</v>
      </c>
      <c r="BT33" s="284"/>
      <c r="BW33" s="363"/>
      <c r="BX33" s="369"/>
      <c r="BY33" s="414"/>
      <c r="BZ33" s="35" t="s">
        <v>8</v>
      </c>
      <c r="CA33" s="28">
        <v>20</v>
      </c>
      <c r="CB33" s="29">
        <f t="shared" si="3"/>
        <v>100</v>
      </c>
      <c r="CC33" s="284"/>
      <c r="CE33" s="363"/>
      <c r="CF33" s="369"/>
      <c r="CG33" s="414"/>
      <c r="CH33" s="35" t="s">
        <v>8</v>
      </c>
      <c r="CI33" s="157">
        <v>34</v>
      </c>
      <c r="CJ33" s="29">
        <f t="shared" si="19"/>
        <v>170</v>
      </c>
      <c r="CK33" s="389"/>
      <c r="CM33" s="363"/>
      <c r="CN33" s="369"/>
      <c r="CO33" s="414"/>
      <c r="CP33" s="35" t="s">
        <v>8</v>
      </c>
      <c r="CQ33" s="157"/>
      <c r="CR33" s="29"/>
      <c r="CS33" s="389"/>
      <c r="CU33" s="363"/>
      <c r="CV33" s="369"/>
      <c r="CW33" s="414"/>
      <c r="CX33" s="35" t="s">
        <v>8</v>
      </c>
      <c r="CY33" s="157"/>
      <c r="CZ33" s="29"/>
      <c r="DA33" s="284"/>
      <c r="DC33" s="363"/>
      <c r="DD33" s="369"/>
      <c r="DE33" s="414"/>
      <c r="DF33" s="35" t="s">
        <v>8</v>
      </c>
      <c r="DG33" s="28"/>
      <c r="DH33" s="29"/>
      <c r="DI33" s="284"/>
      <c r="DK33" s="378"/>
      <c r="DL33" s="408"/>
      <c r="DM33" s="414"/>
      <c r="DN33" s="35" t="s">
        <v>8</v>
      </c>
      <c r="DO33" s="157"/>
      <c r="DP33" s="158"/>
      <c r="DQ33" s="389"/>
      <c r="DS33" s="363"/>
      <c r="DT33" s="369"/>
      <c r="DU33" s="414"/>
      <c r="DV33" s="35" t="s">
        <v>8</v>
      </c>
      <c r="DW33" s="157">
        <v>8.5</v>
      </c>
      <c r="DX33" s="158">
        <f t="shared" si="28"/>
        <v>42.5</v>
      </c>
      <c r="DY33" s="389"/>
      <c r="EA33" s="363"/>
      <c r="EB33" s="369"/>
      <c r="EC33" s="395"/>
      <c r="ED33" s="163" t="s">
        <v>8</v>
      </c>
      <c r="EE33" s="144"/>
      <c r="EF33" s="145"/>
      <c r="EG33" s="391"/>
      <c r="EI33" s="378"/>
      <c r="EJ33" s="408"/>
      <c r="EK33" s="395"/>
      <c r="EL33" s="163" t="s">
        <v>8</v>
      </c>
      <c r="EM33" s="144"/>
      <c r="EN33" s="145"/>
      <c r="EO33" s="391"/>
      <c r="EQ33" s="378"/>
      <c r="ER33" s="408"/>
      <c r="ES33" s="414"/>
      <c r="ET33" s="169" t="s">
        <v>8</v>
      </c>
      <c r="EU33" s="157">
        <v>5</v>
      </c>
      <c r="EV33" s="158">
        <f t="shared" si="22"/>
        <v>625</v>
      </c>
      <c r="EW33" s="389"/>
      <c r="EY33" s="363"/>
      <c r="EZ33" s="369"/>
      <c r="FA33" s="414"/>
      <c r="FB33" s="169" t="s">
        <v>8</v>
      </c>
      <c r="FC33" s="157"/>
      <c r="FD33" s="158"/>
      <c r="FE33" s="389"/>
      <c r="FG33" s="363"/>
      <c r="FH33" s="369"/>
      <c r="FI33" s="414"/>
      <c r="FJ33" s="169" t="s">
        <v>8</v>
      </c>
      <c r="FK33" s="157">
        <v>30</v>
      </c>
      <c r="FL33" s="158">
        <f t="shared" si="13"/>
        <v>150</v>
      </c>
      <c r="FM33" s="389"/>
      <c r="FO33" s="363"/>
      <c r="FP33" s="369"/>
      <c r="FQ33" s="414"/>
      <c r="FR33" s="169" t="s">
        <v>8</v>
      </c>
      <c r="FS33" s="157"/>
      <c r="FT33" s="158"/>
      <c r="FU33" s="389"/>
      <c r="FW33" s="363"/>
      <c r="FX33" s="369"/>
      <c r="FY33" s="414"/>
      <c r="FZ33" s="169" t="s">
        <v>8</v>
      </c>
      <c r="GA33" s="157"/>
      <c r="GB33" s="158"/>
      <c r="GC33" s="389"/>
      <c r="GE33" s="384"/>
      <c r="GF33" s="384"/>
      <c r="GG33" s="384"/>
      <c r="GH33" s="96"/>
      <c r="GI33" s="96"/>
      <c r="GJ33" s="124"/>
      <c r="GK33" s="382"/>
      <c r="GL33" s="112"/>
      <c r="GM33" s="384"/>
      <c r="GN33" s="384"/>
      <c r="GO33" s="384"/>
      <c r="GP33" s="96"/>
      <c r="GQ33" s="96"/>
      <c r="GR33" s="124"/>
      <c r="GS33" s="382"/>
      <c r="GT33" s="112"/>
      <c r="GU33" s="384"/>
      <c r="GV33" s="384"/>
      <c r="GW33" s="384"/>
      <c r="GX33" s="96"/>
      <c r="GY33" s="96"/>
      <c r="GZ33" s="124"/>
      <c r="HA33" s="382"/>
      <c r="HB33" s="112"/>
      <c r="HC33" s="384"/>
      <c r="HD33" s="384"/>
      <c r="HE33" s="384"/>
      <c r="HF33" s="96"/>
      <c r="HG33" s="96"/>
      <c r="HH33" s="124"/>
      <c r="HI33" s="382"/>
      <c r="HJ33" s="112"/>
      <c r="HK33" s="384"/>
      <c r="HL33" s="384"/>
      <c r="HM33" s="384"/>
      <c r="HN33" s="96"/>
      <c r="HO33" s="96"/>
      <c r="HP33" s="124"/>
      <c r="HQ33" s="382"/>
      <c r="HR33" s="112"/>
      <c r="HS33" s="384"/>
      <c r="HT33" s="384"/>
      <c r="HU33" s="384"/>
      <c r="HV33" s="96"/>
      <c r="HW33" s="96"/>
      <c r="HX33" s="124"/>
      <c r="HY33" s="382"/>
      <c r="HZ33" s="112"/>
      <c r="IA33" s="384"/>
      <c r="IB33" s="384"/>
      <c r="IC33" s="384"/>
      <c r="ID33" s="96"/>
      <c r="IE33" s="96"/>
      <c r="IF33" s="124"/>
      <c r="IG33" s="382"/>
      <c r="IH33" s="112"/>
      <c r="II33" s="384"/>
      <c r="IJ33" s="384"/>
      <c r="IK33" s="384"/>
      <c r="IL33" s="96"/>
      <c r="IM33" s="96"/>
      <c r="IN33" s="124"/>
      <c r="IO33" s="382"/>
    </row>
    <row r="34" spans="2:249" ht="15" customHeight="1" x14ac:dyDescent="0.25">
      <c r="B34" s="359" t="s">
        <v>2</v>
      </c>
      <c r="C34" s="367"/>
      <c r="D34" s="412" t="s">
        <v>663</v>
      </c>
      <c r="E34" s="30" t="s">
        <v>4</v>
      </c>
      <c r="F34" s="31">
        <v>170</v>
      </c>
      <c r="G34" s="152">
        <f t="shared" si="15"/>
        <v>850</v>
      </c>
      <c r="H34" s="388" t="s">
        <v>376</v>
      </c>
      <c r="J34" s="359" t="s">
        <v>2</v>
      </c>
      <c r="K34" s="367"/>
      <c r="L34" s="412" t="s">
        <v>663</v>
      </c>
      <c r="M34" s="164" t="s">
        <v>4</v>
      </c>
      <c r="N34" s="151">
        <v>5</v>
      </c>
      <c r="O34" s="152">
        <f t="shared" si="9"/>
        <v>25</v>
      </c>
      <c r="P34" s="388" t="s">
        <v>635</v>
      </c>
      <c r="R34" s="359" t="s">
        <v>2</v>
      </c>
      <c r="S34" s="367"/>
      <c r="T34" s="412" t="s">
        <v>663</v>
      </c>
      <c r="U34" s="30" t="s">
        <v>4</v>
      </c>
      <c r="V34" s="16">
        <v>111</v>
      </c>
      <c r="W34" s="19">
        <f t="shared" si="10"/>
        <v>555</v>
      </c>
      <c r="X34" s="283" t="s">
        <v>279</v>
      </c>
      <c r="Z34" s="359" t="s">
        <v>2</v>
      </c>
      <c r="AA34" s="367"/>
      <c r="AB34" s="412" t="s">
        <v>663</v>
      </c>
      <c r="AC34" s="30" t="s">
        <v>4</v>
      </c>
      <c r="AD34" s="16">
        <v>330</v>
      </c>
      <c r="AE34" s="19">
        <f t="shared" si="11"/>
        <v>1650</v>
      </c>
      <c r="AF34" s="283" t="s">
        <v>376</v>
      </c>
      <c r="AH34" s="380" t="s">
        <v>9</v>
      </c>
      <c r="AI34" s="406"/>
      <c r="AJ34" s="412" t="s">
        <v>663</v>
      </c>
      <c r="AK34" s="164" t="s">
        <v>4</v>
      </c>
      <c r="AL34" s="151">
        <v>0.2</v>
      </c>
      <c r="AM34" s="152">
        <f t="shared" si="16"/>
        <v>25</v>
      </c>
      <c r="AN34" s="282" t="s">
        <v>161</v>
      </c>
      <c r="AP34" s="359" t="s">
        <v>2</v>
      </c>
      <c r="AQ34" s="367"/>
      <c r="AR34" s="412" t="s">
        <v>663</v>
      </c>
      <c r="AS34" s="30" t="s">
        <v>4</v>
      </c>
      <c r="AT34" s="16">
        <v>10</v>
      </c>
      <c r="AU34" s="19">
        <f t="shared" si="32"/>
        <v>50</v>
      </c>
      <c r="AV34" s="283" t="s">
        <v>664</v>
      </c>
      <c r="AX34" s="359" t="s">
        <v>2</v>
      </c>
      <c r="AY34" s="367"/>
      <c r="AZ34" s="412" t="s">
        <v>663</v>
      </c>
      <c r="BA34" s="30" t="s">
        <v>4</v>
      </c>
      <c r="BB34" s="16">
        <v>27</v>
      </c>
      <c r="BC34" s="19">
        <f>BB34*5</f>
        <v>135</v>
      </c>
      <c r="BD34" s="283" t="s">
        <v>530</v>
      </c>
      <c r="BF34" s="359" t="s">
        <v>2</v>
      </c>
      <c r="BG34" s="367"/>
      <c r="BH34" s="393" t="s">
        <v>663</v>
      </c>
      <c r="BI34" s="159" t="s">
        <v>4</v>
      </c>
      <c r="BJ34" s="139"/>
      <c r="BK34" s="140"/>
      <c r="BL34" s="390"/>
      <c r="BN34" s="359" t="s">
        <v>2</v>
      </c>
      <c r="BO34" s="367"/>
      <c r="BP34" s="412" t="s">
        <v>663</v>
      </c>
      <c r="BQ34" s="30" t="s">
        <v>4</v>
      </c>
      <c r="BR34" s="16">
        <v>2</v>
      </c>
      <c r="BS34" s="19">
        <f t="shared" si="18"/>
        <v>10</v>
      </c>
      <c r="BT34" s="283" t="s">
        <v>665</v>
      </c>
      <c r="BW34" s="359" t="s">
        <v>2</v>
      </c>
      <c r="BX34" s="367"/>
      <c r="BY34" s="412" t="s">
        <v>663</v>
      </c>
      <c r="BZ34" s="30" t="s">
        <v>4</v>
      </c>
      <c r="CA34" s="16">
        <v>10</v>
      </c>
      <c r="CB34" s="19">
        <f t="shared" si="3"/>
        <v>50</v>
      </c>
      <c r="CC34" s="283" t="s">
        <v>196</v>
      </c>
      <c r="CE34" s="359" t="s">
        <v>2</v>
      </c>
      <c r="CF34" s="367"/>
      <c r="CG34" s="412" t="s">
        <v>663</v>
      </c>
      <c r="CH34" s="30" t="s">
        <v>4</v>
      </c>
      <c r="CI34" s="151">
        <v>34</v>
      </c>
      <c r="CJ34" s="19">
        <f t="shared" si="19"/>
        <v>170</v>
      </c>
      <c r="CK34" s="388" t="s">
        <v>635</v>
      </c>
      <c r="CM34" s="359" t="s">
        <v>2</v>
      </c>
      <c r="CN34" s="367"/>
      <c r="CO34" s="412" t="s">
        <v>663</v>
      </c>
      <c r="CP34" s="30" t="s">
        <v>4</v>
      </c>
      <c r="CQ34" s="151">
        <v>8</v>
      </c>
      <c r="CR34" s="19">
        <f>CQ34*5</f>
        <v>40</v>
      </c>
      <c r="CS34" s="388" t="s">
        <v>666</v>
      </c>
      <c r="CU34" s="359" t="s">
        <v>2</v>
      </c>
      <c r="CV34" s="367"/>
      <c r="CW34" s="412" t="s">
        <v>663</v>
      </c>
      <c r="CX34" s="30" t="s">
        <v>4</v>
      </c>
      <c r="CY34" s="151">
        <v>7.8</v>
      </c>
      <c r="CZ34" s="19">
        <f>CY34*5</f>
        <v>39</v>
      </c>
      <c r="DA34" s="283" t="s">
        <v>234</v>
      </c>
      <c r="DC34" s="359" t="s">
        <v>2</v>
      </c>
      <c r="DD34" s="367"/>
      <c r="DE34" s="412" t="s">
        <v>663</v>
      </c>
      <c r="DF34" s="164" t="s">
        <v>4</v>
      </c>
      <c r="DG34" s="16">
        <v>28</v>
      </c>
      <c r="DH34" s="19">
        <f>DG34*5</f>
        <v>140</v>
      </c>
      <c r="DI34" s="283" t="s">
        <v>240</v>
      </c>
      <c r="DK34" s="380" t="s">
        <v>9</v>
      </c>
      <c r="DL34" s="406"/>
      <c r="DM34" s="412" t="s">
        <v>663</v>
      </c>
      <c r="DN34" s="30" t="s">
        <v>4</v>
      </c>
      <c r="DO34" s="151">
        <v>0.75</v>
      </c>
      <c r="DP34" s="152">
        <f t="shared" si="27"/>
        <v>93.75</v>
      </c>
      <c r="DQ34" s="388" t="s">
        <v>205</v>
      </c>
      <c r="DS34" s="359" t="s">
        <v>2</v>
      </c>
      <c r="DT34" s="367"/>
      <c r="DU34" s="412" t="s">
        <v>663</v>
      </c>
      <c r="DV34" s="30" t="s">
        <v>4</v>
      </c>
      <c r="DW34" s="151">
        <v>8.5</v>
      </c>
      <c r="DX34" s="152">
        <f t="shared" si="28"/>
        <v>42.5</v>
      </c>
      <c r="DY34" s="388" t="s">
        <v>155</v>
      </c>
      <c r="EA34" s="359" t="s">
        <v>2</v>
      </c>
      <c r="EB34" s="367"/>
      <c r="EC34" s="393" t="s">
        <v>663</v>
      </c>
      <c r="ED34" s="159" t="s">
        <v>4</v>
      </c>
      <c r="EE34" s="139"/>
      <c r="EF34" s="140"/>
      <c r="EG34" s="390"/>
      <c r="EI34" s="380" t="s">
        <v>9</v>
      </c>
      <c r="EJ34" s="406"/>
      <c r="EK34" s="393" t="s">
        <v>663</v>
      </c>
      <c r="EL34" s="159" t="s">
        <v>4</v>
      </c>
      <c r="EM34" s="139"/>
      <c r="EN34" s="140"/>
      <c r="EO34" s="390"/>
      <c r="EQ34" s="380" t="s">
        <v>9</v>
      </c>
      <c r="ER34" s="406"/>
      <c r="ES34" s="412" t="s">
        <v>663</v>
      </c>
      <c r="ET34" s="164" t="s">
        <v>4</v>
      </c>
      <c r="EU34" s="151">
        <v>5</v>
      </c>
      <c r="EV34" s="152">
        <f t="shared" si="22"/>
        <v>625</v>
      </c>
      <c r="EW34" s="388" t="s">
        <v>546</v>
      </c>
      <c r="EY34" s="359" t="s">
        <v>2</v>
      </c>
      <c r="EZ34" s="367"/>
      <c r="FA34" s="412" t="s">
        <v>663</v>
      </c>
      <c r="FB34" s="164" t="s">
        <v>4</v>
      </c>
      <c r="FC34" s="182">
        <v>22.5</v>
      </c>
      <c r="FD34" s="240">
        <f t="shared" ref="FD34" si="33">FC34*5</f>
        <v>112.5</v>
      </c>
      <c r="FE34" s="388" t="s">
        <v>161</v>
      </c>
      <c r="FG34" s="359" t="s">
        <v>2</v>
      </c>
      <c r="FH34" s="367"/>
      <c r="FI34" s="412" t="s">
        <v>663</v>
      </c>
      <c r="FJ34" s="164" t="s">
        <v>4</v>
      </c>
      <c r="FK34" s="151">
        <v>30</v>
      </c>
      <c r="FL34" s="152">
        <f t="shared" si="13"/>
        <v>150</v>
      </c>
      <c r="FM34" s="388"/>
      <c r="FO34" s="359" t="s">
        <v>2</v>
      </c>
      <c r="FP34" s="367"/>
      <c r="FQ34" s="412" t="s">
        <v>663</v>
      </c>
      <c r="FR34" s="164" t="s">
        <v>4</v>
      </c>
      <c r="FS34" s="151"/>
      <c r="FT34" s="152"/>
      <c r="FU34" s="388" t="s">
        <v>546</v>
      </c>
      <c r="FW34" s="359" t="s">
        <v>2</v>
      </c>
      <c r="FX34" s="367"/>
      <c r="FY34" s="412" t="s">
        <v>663</v>
      </c>
      <c r="FZ34" s="164" t="s">
        <v>4</v>
      </c>
      <c r="GA34" s="151">
        <v>7.8</v>
      </c>
      <c r="GB34" s="152">
        <f t="shared" ref="GB34" si="34">GA34*5</f>
        <v>39</v>
      </c>
      <c r="GC34" s="388" t="s">
        <v>205</v>
      </c>
      <c r="GE34" s="384"/>
      <c r="GF34" s="384"/>
      <c r="GG34" s="384"/>
      <c r="GH34" s="96"/>
      <c r="GI34" s="96"/>
      <c r="GJ34" s="124"/>
      <c r="GK34" s="382"/>
      <c r="GL34" s="112"/>
      <c r="GM34" s="384"/>
      <c r="GN34" s="384"/>
      <c r="GO34" s="384"/>
      <c r="GP34" s="96"/>
      <c r="GQ34" s="96"/>
      <c r="GR34" s="124"/>
      <c r="GS34" s="382"/>
      <c r="GT34" s="112"/>
      <c r="GU34" s="384"/>
      <c r="GV34" s="384"/>
      <c r="GW34" s="384"/>
      <c r="GX34" s="96"/>
      <c r="GY34" s="96"/>
      <c r="GZ34" s="124"/>
      <c r="HA34" s="382"/>
      <c r="HB34" s="112"/>
      <c r="HC34" s="384"/>
      <c r="HD34" s="384"/>
      <c r="HE34" s="384"/>
      <c r="HF34" s="96"/>
      <c r="HG34" s="96"/>
      <c r="HH34" s="124"/>
      <c r="HI34" s="382"/>
      <c r="HJ34" s="112"/>
      <c r="HK34" s="384"/>
      <c r="HL34" s="384"/>
      <c r="HM34" s="384"/>
      <c r="HN34" s="96"/>
      <c r="HO34" s="96"/>
      <c r="HP34" s="124"/>
      <c r="HQ34" s="382"/>
      <c r="HR34" s="112"/>
      <c r="HS34" s="384"/>
      <c r="HT34" s="384"/>
      <c r="HU34" s="384"/>
      <c r="HV34" s="96"/>
      <c r="HW34" s="96"/>
      <c r="HX34" s="124"/>
      <c r="HY34" s="382"/>
      <c r="HZ34" s="112"/>
      <c r="IA34" s="384"/>
      <c r="IB34" s="384"/>
      <c r="IC34" s="384"/>
      <c r="ID34" s="96"/>
      <c r="IE34" s="96"/>
      <c r="IF34" s="124"/>
      <c r="IG34" s="382"/>
      <c r="IH34" s="112"/>
      <c r="II34" s="384"/>
      <c r="IJ34" s="384"/>
      <c r="IK34" s="384"/>
      <c r="IL34" s="96"/>
      <c r="IM34" s="96"/>
      <c r="IN34" s="124"/>
      <c r="IO34" s="382"/>
    </row>
    <row r="35" spans="2:249" ht="15" customHeight="1" x14ac:dyDescent="0.25">
      <c r="B35" s="361"/>
      <c r="C35" s="368"/>
      <c r="D35" s="413"/>
      <c r="E35" s="21" t="s">
        <v>5</v>
      </c>
      <c r="F35" s="83">
        <v>170</v>
      </c>
      <c r="G35" s="154">
        <f t="shared" si="15"/>
        <v>850</v>
      </c>
      <c r="H35" s="388"/>
      <c r="J35" s="361"/>
      <c r="K35" s="368"/>
      <c r="L35" s="413"/>
      <c r="M35" s="165" t="s">
        <v>5</v>
      </c>
      <c r="N35" s="153">
        <v>5</v>
      </c>
      <c r="O35" s="154">
        <f t="shared" si="9"/>
        <v>25</v>
      </c>
      <c r="P35" s="388"/>
      <c r="R35" s="361"/>
      <c r="S35" s="368"/>
      <c r="T35" s="413"/>
      <c r="U35" s="21" t="s">
        <v>5</v>
      </c>
      <c r="V35" s="83">
        <v>111</v>
      </c>
      <c r="W35" s="25">
        <f t="shared" si="10"/>
        <v>555</v>
      </c>
      <c r="X35" s="283"/>
      <c r="Z35" s="361"/>
      <c r="AA35" s="368"/>
      <c r="AB35" s="413"/>
      <c r="AC35" s="21" t="s">
        <v>5</v>
      </c>
      <c r="AD35" s="83">
        <v>330</v>
      </c>
      <c r="AE35" s="25">
        <f t="shared" si="11"/>
        <v>1650</v>
      </c>
      <c r="AF35" s="283"/>
      <c r="AH35" s="376"/>
      <c r="AI35" s="407"/>
      <c r="AJ35" s="413"/>
      <c r="AK35" s="165" t="s">
        <v>5</v>
      </c>
      <c r="AL35" s="153">
        <v>0.2</v>
      </c>
      <c r="AM35" s="154">
        <f t="shared" si="16"/>
        <v>25</v>
      </c>
      <c r="AN35" s="283"/>
      <c r="AP35" s="361"/>
      <c r="AQ35" s="368"/>
      <c r="AR35" s="413"/>
      <c r="AS35" s="21" t="s">
        <v>5</v>
      </c>
      <c r="AT35" s="83">
        <v>10</v>
      </c>
      <c r="AU35" s="25">
        <f t="shared" si="32"/>
        <v>50</v>
      </c>
      <c r="AV35" s="283"/>
      <c r="AX35" s="361"/>
      <c r="AY35" s="368"/>
      <c r="AZ35" s="413"/>
      <c r="BA35" s="21" t="s">
        <v>5</v>
      </c>
      <c r="BB35" s="83">
        <v>27</v>
      </c>
      <c r="BC35" s="25">
        <f>BB35*5</f>
        <v>135</v>
      </c>
      <c r="BD35" s="283"/>
      <c r="BF35" s="361"/>
      <c r="BG35" s="368"/>
      <c r="BH35" s="394"/>
      <c r="BI35" s="160" t="s">
        <v>5</v>
      </c>
      <c r="BJ35" s="141"/>
      <c r="BK35" s="142"/>
      <c r="BL35" s="390"/>
      <c r="BN35" s="361"/>
      <c r="BO35" s="368"/>
      <c r="BP35" s="413"/>
      <c r="BQ35" s="21" t="s">
        <v>5</v>
      </c>
      <c r="BR35" s="83">
        <v>2</v>
      </c>
      <c r="BS35" s="25">
        <f t="shared" si="18"/>
        <v>10</v>
      </c>
      <c r="BT35" s="283"/>
      <c r="BW35" s="361"/>
      <c r="BX35" s="368"/>
      <c r="BY35" s="413"/>
      <c r="BZ35" s="21" t="s">
        <v>5</v>
      </c>
      <c r="CA35" s="83">
        <v>10</v>
      </c>
      <c r="CB35" s="25">
        <f t="shared" si="3"/>
        <v>50</v>
      </c>
      <c r="CC35" s="283"/>
      <c r="CE35" s="361"/>
      <c r="CF35" s="368"/>
      <c r="CG35" s="413"/>
      <c r="CH35" s="21" t="s">
        <v>5</v>
      </c>
      <c r="CI35" s="153">
        <v>34</v>
      </c>
      <c r="CJ35" s="25">
        <f t="shared" si="19"/>
        <v>170</v>
      </c>
      <c r="CK35" s="388"/>
      <c r="CM35" s="361"/>
      <c r="CN35" s="368"/>
      <c r="CO35" s="413"/>
      <c r="CP35" s="21" t="s">
        <v>5</v>
      </c>
      <c r="CQ35" s="153">
        <v>8</v>
      </c>
      <c r="CR35" s="25">
        <f>CQ35*5</f>
        <v>40</v>
      </c>
      <c r="CS35" s="388"/>
      <c r="CU35" s="361"/>
      <c r="CV35" s="368"/>
      <c r="CW35" s="413"/>
      <c r="CX35" s="21" t="s">
        <v>5</v>
      </c>
      <c r="CY35" s="153">
        <v>7.8</v>
      </c>
      <c r="CZ35" s="25">
        <f>CY35*5</f>
        <v>39</v>
      </c>
      <c r="DA35" s="283"/>
      <c r="DC35" s="361"/>
      <c r="DD35" s="368"/>
      <c r="DE35" s="413"/>
      <c r="DF35" s="165" t="s">
        <v>5</v>
      </c>
      <c r="DG35" s="83">
        <v>28</v>
      </c>
      <c r="DH35" s="25">
        <f>DG35*5</f>
        <v>140</v>
      </c>
      <c r="DI35" s="283"/>
      <c r="DK35" s="376"/>
      <c r="DL35" s="407"/>
      <c r="DM35" s="413"/>
      <c r="DN35" s="21" t="s">
        <v>5</v>
      </c>
      <c r="DO35" s="153">
        <v>0.75</v>
      </c>
      <c r="DP35" s="154">
        <f t="shared" si="27"/>
        <v>93.75</v>
      </c>
      <c r="DQ35" s="388"/>
      <c r="DS35" s="361"/>
      <c r="DT35" s="368"/>
      <c r="DU35" s="413"/>
      <c r="DV35" s="21" t="s">
        <v>5</v>
      </c>
      <c r="DW35" s="153">
        <v>8.5</v>
      </c>
      <c r="DX35" s="154">
        <f t="shared" si="28"/>
        <v>42.5</v>
      </c>
      <c r="DY35" s="388"/>
      <c r="EA35" s="361"/>
      <c r="EB35" s="368"/>
      <c r="EC35" s="394"/>
      <c r="ED35" s="160" t="s">
        <v>5</v>
      </c>
      <c r="EE35" s="141"/>
      <c r="EF35" s="142"/>
      <c r="EG35" s="390"/>
      <c r="EI35" s="376"/>
      <c r="EJ35" s="407"/>
      <c r="EK35" s="394"/>
      <c r="EL35" s="160" t="s">
        <v>5</v>
      </c>
      <c r="EM35" s="141"/>
      <c r="EN35" s="142"/>
      <c r="EO35" s="390"/>
      <c r="EQ35" s="376"/>
      <c r="ER35" s="407"/>
      <c r="ES35" s="413"/>
      <c r="ET35" s="165" t="s">
        <v>5</v>
      </c>
      <c r="EU35" s="153">
        <v>5</v>
      </c>
      <c r="EV35" s="154">
        <f t="shared" si="22"/>
        <v>625</v>
      </c>
      <c r="EW35" s="388"/>
      <c r="EY35" s="361"/>
      <c r="EZ35" s="368"/>
      <c r="FA35" s="413"/>
      <c r="FB35" s="165" t="s">
        <v>5</v>
      </c>
      <c r="FC35" s="238">
        <v>22.5</v>
      </c>
      <c r="FD35" s="239">
        <f t="shared" si="23"/>
        <v>112.5</v>
      </c>
      <c r="FE35" s="388"/>
      <c r="FG35" s="361"/>
      <c r="FH35" s="368"/>
      <c r="FI35" s="413"/>
      <c r="FJ35" s="165" t="s">
        <v>5</v>
      </c>
      <c r="FK35" s="153">
        <v>30</v>
      </c>
      <c r="FL35" s="154">
        <f t="shared" si="13"/>
        <v>150</v>
      </c>
      <c r="FM35" s="388"/>
      <c r="FO35" s="361"/>
      <c r="FP35" s="368"/>
      <c r="FQ35" s="413"/>
      <c r="FR35" s="165" t="s">
        <v>5</v>
      </c>
      <c r="FS35" s="153"/>
      <c r="FT35" s="154"/>
      <c r="FU35" s="388"/>
      <c r="FW35" s="361"/>
      <c r="FX35" s="368"/>
      <c r="FY35" s="413"/>
      <c r="FZ35" s="165" t="s">
        <v>5</v>
      </c>
      <c r="GA35" s="153">
        <v>7.8</v>
      </c>
      <c r="GB35" s="154">
        <f t="shared" si="24"/>
        <v>39</v>
      </c>
      <c r="GC35" s="388"/>
      <c r="GE35" s="384"/>
      <c r="GF35" s="384"/>
      <c r="GG35" s="384"/>
      <c r="GH35" s="96"/>
      <c r="GI35" s="96"/>
      <c r="GJ35" s="124"/>
      <c r="GK35" s="382"/>
      <c r="GL35" s="112"/>
      <c r="GM35" s="384"/>
      <c r="GN35" s="384"/>
      <c r="GO35" s="384"/>
      <c r="GP35" s="96"/>
      <c r="GQ35" s="96"/>
      <c r="GR35" s="124"/>
      <c r="GS35" s="382"/>
      <c r="GT35" s="112"/>
      <c r="GU35" s="384"/>
      <c r="GV35" s="384"/>
      <c r="GW35" s="384"/>
      <c r="GX35" s="96"/>
      <c r="GY35" s="96"/>
      <c r="GZ35" s="124"/>
      <c r="HA35" s="382"/>
      <c r="HB35" s="112"/>
      <c r="HC35" s="384"/>
      <c r="HD35" s="384"/>
      <c r="HE35" s="384"/>
      <c r="HF35" s="96"/>
      <c r="HG35" s="96"/>
      <c r="HH35" s="124"/>
      <c r="HI35" s="382"/>
      <c r="HJ35" s="112"/>
      <c r="HK35" s="384"/>
      <c r="HL35" s="384"/>
      <c r="HM35" s="384"/>
      <c r="HN35" s="96"/>
      <c r="HO35" s="96"/>
      <c r="HP35" s="124"/>
      <c r="HQ35" s="382"/>
      <c r="HR35" s="112"/>
      <c r="HS35" s="384"/>
      <c r="HT35" s="384"/>
      <c r="HU35" s="384"/>
      <c r="HV35" s="96"/>
      <c r="HW35" s="96"/>
      <c r="HX35" s="124"/>
      <c r="HY35" s="382"/>
      <c r="HZ35" s="112"/>
      <c r="IA35" s="384"/>
      <c r="IB35" s="384"/>
      <c r="IC35" s="384"/>
      <c r="ID35" s="96"/>
      <c r="IE35" s="96"/>
      <c r="IF35" s="124"/>
      <c r="IG35" s="382"/>
      <c r="IH35" s="112"/>
      <c r="II35" s="384"/>
      <c r="IJ35" s="384"/>
      <c r="IK35" s="384"/>
      <c r="IL35" s="96"/>
      <c r="IM35" s="96"/>
      <c r="IN35" s="124"/>
      <c r="IO35" s="382"/>
    </row>
    <row r="36" spans="2:249" ht="15" customHeight="1" x14ac:dyDescent="0.25">
      <c r="B36" s="361"/>
      <c r="C36" s="368"/>
      <c r="D36" s="413"/>
      <c r="E36" s="21" t="s">
        <v>6</v>
      </c>
      <c r="F36" s="16">
        <v>170</v>
      </c>
      <c r="G36" s="154">
        <f t="shared" si="15"/>
        <v>850</v>
      </c>
      <c r="H36" s="388"/>
      <c r="J36" s="361"/>
      <c r="K36" s="368"/>
      <c r="L36" s="413"/>
      <c r="M36" s="165" t="s">
        <v>6</v>
      </c>
      <c r="N36" s="151">
        <v>5</v>
      </c>
      <c r="O36" s="154">
        <f t="shared" si="9"/>
        <v>25</v>
      </c>
      <c r="P36" s="388"/>
      <c r="R36" s="361"/>
      <c r="S36" s="368"/>
      <c r="T36" s="413"/>
      <c r="U36" s="21" t="s">
        <v>6</v>
      </c>
      <c r="V36" s="16">
        <v>111</v>
      </c>
      <c r="W36" s="25">
        <f t="shared" si="10"/>
        <v>555</v>
      </c>
      <c r="X36" s="283"/>
      <c r="Z36" s="361"/>
      <c r="AA36" s="368"/>
      <c r="AB36" s="413"/>
      <c r="AC36" s="21" t="s">
        <v>6</v>
      </c>
      <c r="AD36" s="16">
        <v>330</v>
      </c>
      <c r="AE36" s="25">
        <f t="shared" si="11"/>
        <v>1650</v>
      </c>
      <c r="AF36" s="283"/>
      <c r="AH36" s="376"/>
      <c r="AI36" s="407"/>
      <c r="AJ36" s="413"/>
      <c r="AK36" s="165" t="s">
        <v>6</v>
      </c>
      <c r="AL36" s="151">
        <v>0.2</v>
      </c>
      <c r="AM36" s="154">
        <f t="shared" si="16"/>
        <v>25</v>
      </c>
      <c r="AN36" s="283"/>
      <c r="AP36" s="361"/>
      <c r="AQ36" s="368"/>
      <c r="AR36" s="413"/>
      <c r="AS36" s="21" t="s">
        <v>6</v>
      </c>
      <c r="AT36" s="83">
        <v>10</v>
      </c>
      <c r="AU36" s="126">
        <f t="shared" si="32"/>
        <v>50</v>
      </c>
      <c r="AV36" s="283"/>
      <c r="AX36" s="361"/>
      <c r="AY36" s="368"/>
      <c r="AZ36" s="413"/>
      <c r="BA36" s="21" t="s">
        <v>6</v>
      </c>
      <c r="BB36" s="16">
        <v>27</v>
      </c>
      <c r="BC36" s="25">
        <f>BB36*5</f>
        <v>135</v>
      </c>
      <c r="BD36" s="283"/>
      <c r="BF36" s="361"/>
      <c r="BG36" s="368"/>
      <c r="BH36" s="394"/>
      <c r="BI36" s="160" t="s">
        <v>6</v>
      </c>
      <c r="BJ36" s="139"/>
      <c r="BK36" s="142"/>
      <c r="BL36" s="390"/>
      <c r="BN36" s="361"/>
      <c r="BO36" s="368"/>
      <c r="BP36" s="413"/>
      <c r="BQ36" s="21" t="s">
        <v>6</v>
      </c>
      <c r="BR36" s="16">
        <v>2</v>
      </c>
      <c r="BS36" s="25">
        <f t="shared" si="18"/>
        <v>10</v>
      </c>
      <c r="BT36" s="283"/>
      <c r="BW36" s="361"/>
      <c r="BX36" s="368"/>
      <c r="BY36" s="413"/>
      <c r="BZ36" s="21" t="s">
        <v>6</v>
      </c>
      <c r="CA36" s="16">
        <v>10</v>
      </c>
      <c r="CB36" s="25">
        <f t="shared" si="3"/>
        <v>50</v>
      </c>
      <c r="CC36" s="283"/>
      <c r="CE36" s="361"/>
      <c r="CF36" s="368"/>
      <c r="CG36" s="413"/>
      <c r="CH36" s="21" t="s">
        <v>6</v>
      </c>
      <c r="CI36" s="151">
        <v>34</v>
      </c>
      <c r="CJ36" s="25">
        <f t="shared" si="19"/>
        <v>170</v>
      </c>
      <c r="CK36" s="388"/>
      <c r="CM36" s="361"/>
      <c r="CN36" s="368"/>
      <c r="CO36" s="413"/>
      <c r="CP36" s="21" t="s">
        <v>6</v>
      </c>
      <c r="CQ36" s="151">
        <v>8</v>
      </c>
      <c r="CR36" s="25">
        <f>CQ36*5</f>
        <v>40</v>
      </c>
      <c r="CS36" s="388"/>
      <c r="CU36" s="361"/>
      <c r="CV36" s="368"/>
      <c r="CW36" s="413"/>
      <c r="CX36" s="21" t="s">
        <v>6</v>
      </c>
      <c r="CY36" s="151">
        <v>7.8</v>
      </c>
      <c r="CZ36" s="25">
        <f>CY36*5</f>
        <v>39</v>
      </c>
      <c r="DA36" s="283"/>
      <c r="DC36" s="361"/>
      <c r="DD36" s="368"/>
      <c r="DE36" s="413"/>
      <c r="DF36" s="165" t="s">
        <v>6</v>
      </c>
      <c r="DG36" s="16">
        <v>28</v>
      </c>
      <c r="DH36" s="25">
        <f>DG36*5</f>
        <v>140</v>
      </c>
      <c r="DI36" s="283"/>
      <c r="DK36" s="376"/>
      <c r="DL36" s="407"/>
      <c r="DM36" s="413"/>
      <c r="DN36" s="21" t="s">
        <v>6</v>
      </c>
      <c r="DO36" s="151">
        <v>0.75</v>
      </c>
      <c r="DP36" s="154">
        <f t="shared" si="27"/>
        <v>93.75</v>
      </c>
      <c r="DQ36" s="388"/>
      <c r="DS36" s="361"/>
      <c r="DT36" s="368"/>
      <c r="DU36" s="413"/>
      <c r="DV36" s="21" t="s">
        <v>6</v>
      </c>
      <c r="DW36" s="151">
        <v>8.5</v>
      </c>
      <c r="DX36" s="154">
        <f t="shared" si="28"/>
        <v>42.5</v>
      </c>
      <c r="DY36" s="388"/>
      <c r="EA36" s="361"/>
      <c r="EB36" s="368"/>
      <c r="EC36" s="394"/>
      <c r="ED36" s="160" t="s">
        <v>6</v>
      </c>
      <c r="EE36" s="139"/>
      <c r="EF36" s="142"/>
      <c r="EG36" s="390"/>
      <c r="EI36" s="376"/>
      <c r="EJ36" s="407"/>
      <c r="EK36" s="394"/>
      <c r="EL36" s="160" t="s">
        <v>6</v>
      </c>
      <c r="EM36" s="139"/>
      <c r="EN36" s="142"/>
      <c r="EO36" s="390"/>
      <c r="EQ36" s="376"/>
      <c r="ER36" s="407"/>
      <c r="ES36" s="413"/>
      <c r="ET36" s="165" t="s">
        <v>6</v>
      </c>
      <c r="EU36" s="151">
        <v>5</v>
      </c>
      <c r="EV36" s="154">
        <f t="shared" si="22"/>
        <v>625</v>
      </c>
      <c r="EW36" s="388"/>
      <c r="EY36" s="361"/>
      <c r="EZ36" s="368"/>
      <c r="FA36" s="413"/>
      <c r="FB36" s="165" t="s">
        <v>6</v>
      </c>
      <c r="FC36" s="238">
        <v>22.5</v>
      </c>
      <c r="FD36" s="239">
        <f t="shared" si="23"/>
        <v>112.5</v>
      </c>
      <c r="FE36" s="388"/>
      <c r="FG36" s="361"/>
      <c r="FH36" s="368"/>
      <c r="FI36" s="413"/>
      <c r="FJ36" s="165" t="s">
        <v>6</v>
      </c>
      <c r="FK36" s="151">
        <v>30</v>
      </c>
      <c r="FL36" s="154">
        <f t="shared" si="13"/>
        <v>150</v>
      </c>
      <c r="FM36" s="388"/>
      <c r="FO36" s="361"/>
      <c r="FP36" s="368"/>
      <c r="FQ36" s="413"/>
      <c r="FR36" s="165" t="s">
        <v>6</v>
      </c>
      <c r="FS36" s="151">
        <v>20</v>
      </c>
      <c r="FT36" s="154">
        <f>FS36*5</f>
        <v>100</v>
      </c>
      <c r="FU36" s="388"/>
      <c r="FW36" s="361"/>
      <c r="FX36" s="368"/>
      <c r="FY36" s="413"/>
      <c r="FZ36" s="165" t="s">
        <v>6</v>
      </c>
      <c r="GA36" s="151">
        <v>7.8</v>
      </c>
      <c r="GB36" s="154">
        <f t="shared" si="24"/>
        <v>39</v>
      </c>
      <c r="GC36" s="388"/>
      <c r="GE36" s="384"/>
      <c r="GF36" s="384"/>
      <c r="GG36" s="384"/>
      <c r="GH36" s="96"/>
      <c r="GI36" s="96"/>
      <c r="GJ36" s="124"/>
      <c r="GK36" s="382"/>
      <c r="GL36" s="112"/>
      <c r="GM36" s="384"/>
      <c r="GN36" s="384"/>
      <c r="GO36" s="384"/>
      <c r="GP36" s="96"/>
      <c r="GQ36" s="96"/>
      <c r="GR36" s="124"/>
      <c r="GS36" s="382"/>
      <c r="GT36" s="112"/>
      <c r="GU36" s="384"/>
      <c r="GV36" s="384"/>
      <c r="GW36" s="384"/>
      <c r="GX36" s="96"/>
      <c r="GY36" s="96"/>
      <c r="GZ36" s="124"/>
      <c r="HA36" s="382"/>
      <c r="HB36" s="112"/>
      <c r="HC36" s="384"/>
      <c r="HD36" s="384"/>
      <c r="HE36" s="384"/>
      <c r="HF36" s="96"/>
      <c r="HG36" s="96"/>
      <c r="HH36" s="124"/>
      <c r="HI36" s="382"/>
      <c r="HJ36" s="112"/>
      <c r="HK36" s="384"/>
      <c r="HL36" s="384"/>
      <c r="HM36" s="384"/>
      <c r="HN36" s="96"/>
      <c r="HO36" s="96"/>
      <c r="HP36" s="124"/>
      <c r="HQ36" s="382"/>
      <c r="HR36" s="112"/>
      <c r="HS36" s="384"/>
      <c r="HT36" s="384"/>
      <c r="HU36" s="384"/>
      <c r="HV36" s="96"/>
      <c r="HW36" s="96"/>
      <c r="HX36" s="124"/>
      <c r="HY36" s="382"/>
      <c r="HZ36" s="112"/>
      <c r="IA36" s="384"/>
      <c r="IB36" s="384"/>
      <c r="IC36" s="384"/>
      <c r="ID36" s="96"/>
      <c r="IE36" s="96"/>
      <c r="IF36" s="124"/>
      <c r="IG36" s="382"/>
      <c r="IH36" s="112"/>
      <c r="II36" s="384"/>
      <c r="IJ36" s="384"/>
      <c r="IK36" s="384"/>
      <c r="IL36" s="96"/>
      <c r="IM36" s="96"/>
      <c r="IN36" s="124"/>
      <c r="IO36" s="382"/>
    </row>
    <row r="37" spans="2:249" ht="15" customHeight="1" x14ac:dyDescent="0.25">
      <c r="B37" s="361"/>
      <c r="C37" s="368"/>
      <c r="D37" s="413"/>
      <c r="E37" s="21" t="s">
        <v>5</v>
      </c>
      <c r="F37" s="83">
        <v>170</v>
      </c>
      <c r="G37" s="166">
        <f t="shared" si="15"/>
        <v>850</v>
      </c>
      <c r="H37" s="388"/>
      <c r="J37" s="361"/>
      <c r="K37" s="368"/>
      <c r="L37" s="413"/>
      <c r="M37" s="165" t="s">
        <v>5</v>
      </c>
      <c r="N37" s="153">
        <v>5</v>
      </c>
      <c r="O37" s="154">
        <f t="shared" si="9"/>
        <v>25</v>
      </c>
      <c r="P37" s="388"/>
      <c r="R37" s="361"/>
      <c r="S37" s="368"/>
      <c r="T37" s="413"/>
      <c r="U37" s="21" t="s">
        <v>5</v>
      </c>
      <c r="V37" s="83">
        <v>111</v>
      </c>
      <c r="W37" s="25">
        <f t="shared" si="10"/>
        <v>555</v>
      </c>
      <c r="X37" s="283"/>
      <c r="Z37" s="361"/>
      <c r="AA37" s="368"/>
      <c r="AB37" s="413"/>
      <c r="AC37" s="21" t="s">
        <v>5</v>
      </c>
      <c r="AD37" s="83">
        <v>330</v>
      </c>
      <c r="AE37" s="25">
        <f t="shared" si="11"/>
        <v>1650</v>
      </c>
      <c r="AF37" s="283"/>
      <c r="AH37" s="376"/>
      <c r="AI37" s="407"/>
      <c r="AJ37" s="413"/>
      <c r="AK37" s="165" t="s">
        <v>5</v>
      </c>
      <c r="AL37" s="153">
        <v>0.2</v>
      </c>
      <c r="AM37" s="154">
        <f t="shared" si="16"/>
        <v>25</v>
      </c>
      <c r="AN37" s="283"/>
      <c r="AP37" s="361"/>
      <c r="AQ37" s="368"/>
      <c r="AR37" s="413"/>
      <c r="AS37" s="21" t="s">
        <v>5</v>
      </c>
      <c r="AT37" s="127">
        <v>10</v>
      </c>
      <c r="AU37" s="19">
        <f t="shared" si="32"/>
        <v>50</v>
      </c>
      <c r="AV37" s="283"/>
      <c r="AX37" s="361"/>
      <c r="AY37" s="368"/>
      <c r="AZ37" s="413"/>
      <c r="BA37" s="21" t="s">
        <v>5</v>
      </c>
      <c r="BB37" s="83">
        <v>27</v>
      </c>
      <c r="BC37" s="25">
        <f>BB37*5</f>
        <v>135</v>
      </c>
      <c r="BD37" s="283"/>
      <c r="BF37" s="361"/>
      <c r="BG37" s="368"/>
      <c r="BH37" s="394"/>
      <c r="BI37" s="160" t="s">
        <v>5</v>
      </c>
      <c r="BJ37" s="141"/>
      <c r="BK37" s="142"/>
      <c r="BL37" s="390"/>
      <c r="BN37" s="361"/>
      <c r="BO37" s="368"/>
      <c r="BP37" s="413"/>
      <c r="BQ37" s="21" t="s">
        <v>5</v>
      </c>
      <c r="BR37" s="83">
        <v>2</v>
      </c>
      <c r="BS37" s="25">
        <f t="shared" si="18"/>
        <v>10</v>
      </c>
      <c r="BT37" s="283"/>
      <c r="BW37" s="361"/>
      <c r="BX37" s="368"/>
      <c r="BY37" s="413"/>
      <c r="BZ37" s="21" t="s">
        <v>5</v>
      </c>
      <c r="CA37" s="83">
        <v>10</v>
      </c>
      <c r="CB37" s="25">
        <f t="shared" si="3"/>
        <v>50</v>
      </c>
      <c r="CC37" s="283"/>
      <c r="CE37" s="361"/>
      <c r="CF37" s="368"/>
      <c r="CG37" s="413"/>
      <c r="CH37" s="21" t="s">
        <v>5</v>
      </c>
      <c r="CI37" s="153">
        <v>34</v>
      </c>
      <c r="CJ37" s="25">
        <f t="shared" si="19"/>
        <v>170</v>
      </c>
      <c r="CK37" s="388"/>
      <c r="CM37" s="361"/>
      <c r="CN37" s="368"/>
      <c r="CO37" s="413"/>
      <c r="CP37" s="21" t="s">
        <v>5</v>
      </c>
      <c r="CQ37" s="153">
        <v>8</v>
      </c>
      <c r="CR37" s="25">
        <f>CQ37*5</f>
        <v>40</v>
      </c>
      <c r="CS37" s="388"/>
      <c r="CU37" s="361"/>
      <c r="CV37" s="368"/>
      <c r="CW37" s="413"/>
      <c r="CX37" s="21" t="s">
        <v>5</v>
      </c>
      <c r="CY37" s="153">
        <v>7.8</v>
      </c>
      <c r="CZ37" s="25">
        <f>CY37*5</f>
        <v>39</v>
      </c>
      <c r="DA37" s="283"/>
      <c r="DC37" s="361"/>
      <c r="DD37" s="368"/>
      <c r="DE37" s="413"/>
      <c r="DF37" s="165" t="s">
        <v>5</v>
      </c>
      <c r="DG37" s="83">
        <v>28</v>
      </c>
      <c r="DH37" s="25">
        <f>DG37*5</f>
        <v>140</v>
      </c>
      <c r="DI37" s="283"/>
      <c r="DK37" s="376"/>
      <c r="DL37" s="407"/>
      <c r="DM37" s="413"/>
      <c r="DN37" s="21" t="s">
        <v>5</v>
      </c>
      <c r="DO37" s="153">
        <v>0.75</v>
      </c>
      <c r="DP37" s="154">
        <f t="shared" si="27"/>
        <v>93.75</v>
      </c>
      <c r="DQ37" s="388"/>
      <c r="DS37" s="361"/>
      <c r="DT37" s="368"/>
      <c r="DU37" s="413"/>
      <c r="DV37" s="21" t="s">
        <v>5</v>
      </c>
      <c r="DW37" s="153">
        <v>8.5</v>
      </c>
      <c r="DX37" s="154">
        <f t="shared" si="28"/>
        <v>42.5</v>
      </c>
      <c r="DY37" s="388"/>
      <c r="EA37" s="361"/>
      <c r="EB37" s="368"/>
      <c r="EC37" s="394"/>
      <c r="ED37" s="160" t="s">
        <v>5</v>
      </c>
      <c r="EE37" s="141"/>
      <c r="EF37" s="142"/>
      <c r="EG37" s="390"/>
      <c r="EI37" s="376"/>
      <c r="EJ37" s="407"/>
      <c r="EK37" s="394"/>
      <c r="EL37" s="160" t="s">
        <v>5</v>
      </c>
      <c r="EM37" s="141"/>
      <c r="EN37" s="142"/>
      <c r="EO37" s="390"/>
      <c r="EQ37" s="376"/>
      <c r="ER37" s="407"/>
      <c r="ES37" s="413"/>
      <c r="ET37" s="165" t="s">
        <v>5</v>
      </c>
      <c r="EU37" s="153">
        <v>5</v>
      </c>
      <c r="EV37" s="154">
        <f t="shared" si="22"/>
        <v>625</v>
      </c>
      <c r="EW37" s="388"/>
      <c r="EY37" s="361"/>
      <c r="EZ37" s="368"/>
      <c r="FA37" s="413"/>
      <c r="FB37" s="165" t="s">
        <v>5</v>
      </c>
      <c r="FC37" s="238">
        <v>22.5</v>
      </c>
      <c r="FD37" s="239">
        <f t="shared" si="23"/>
        <v>112.5</v>
      </c>
      <c r="FE37" s="388"/>
      <c r="FG37" s="361"/>
      <c r="FH37" s="368"/>
      <c r="FI37" s="413"/>
      <c r="FJ37" s="165" t="s">
        <v>5</v>
      </c>
      <c r="FK37" s="153">
        <v>30</v>
      </c>
      <c r="FL37" s="154">
        <f t="shared" si="13"/>
        <v>150</v>
      </c>
      <c r="FM37" s="388"/>
      <c r="FO37" s="361"/>
      <c r="FP37" s="368"/>
      <c r="FQ37" s="413"/>
      <c r="FR37" s="165" t="s">
        <v>5</v>
      </c>
      <c r="FS37" s="153">
        <v>20</v>
      </c>
      <c r="FT37" s="154">
        <f t="shared" ref="FT37:FT38" si="35">FS37*5</f>
        <v>100</v>
      </c>
      <c r="FU37" s="388"/>
      <c r="FW37" s="361"/>
      <c r="FX37" s="368"/>
      <c r="FY37" s="413"/>
      <c r="FZ37" s="165" t="s">
        <v>5</v>
      </c>
      <c r="GA37" s="153">
        <v>7.8</v>
      </c>
      <c r="GB37" s="154">
        <f t="shared" si="24"/>
        <v>39</v>
      </c>
      <c r="GC37" s="388"/>
      <c r="GE37" s="384"/>
      <c r="GF37" s="384"/>
      <c r="GG37" s="384"/>
      <c r="GH37" s="96"/>
      <c r="GI37" s="96"/>
      <c r="GJ37" s="124"/>
      <c r="GK37" s="382"/>
      <c r="GL37" s="112"/>
      <c r="GM37" s="384"/>
      <c r="GN37" s="384"/>
      <c r="GO37" s="384"/>
      <c r="GP37" s="96"/>
      <c r="GQ37" s="96"/>
      <c r="GR37" s="124"/>
      <c r="GS37" s="382"/>
      <c r="GT37" s="112"/>
      <c r="GU37" s="384"/>
      <c r="GV37" s="384"/>
      <c r="GW37" s="384"/>
      <c r="GX37" s="96"/>
      <c r="GY37" s="96"/>
      <c r="GZ37" s="124"/>
      <c r="HA37" s="382"/>
      <c r="HB37" s="112"/>
      <c r="HC37" s="384"/>
      <c r="HD37" s="384"/>
      <c r="HE37" s="384"/>
      <c r="HF37" s="96"/>
      <c r="HG37" s="96"/>
      <c r="HH37" s="124"/>
      <c r="HI37" s="382"/>
      <c r="HJ37" s="112"/>
      <c r="HK37" s="384"/>
      <c r="HL37" s="384"/>
      <c r="HM37" s="384"/>
      <c r="HN37" s="96"/>
      <c r="HO37" s="96"/>
      <c r="HP37" s="124"/>
      <c r="HQ37" s="382"/>
      <c r="HR37" s="112"/>
      <c r="HS37" s="384"/>
      <c r="HT37" s="384"/>
      <c r="HU37" s="384"/>
      <c r="HV37" s="96"/>
      <c r="HW37" s="96"/>
      <c r="HX37" s="124"/>
      <c r="HY37" s="382"/>
      <c r="HZ37" s="112"/>
      <c r="IA37" s="384"/>
      <c r="IB37" s="384"/>
      <c r="IC37" s="384"/>
      <c r="ID37" s="96"/>
      <c r="IE37" s="96"/>
      <c r="IF37" s="124"/>
      <c r="IG37" s="382"/>
      <c r="IH37" s="112"/>
      <c r="II37" s="384"/>
      <c r="IJ37" s="384"/>
      <c r="IK37" s="384"/>
      <c r="IL37" s="96"/>
      <c r="IM37" s="96"/>
      <c r="IN37" s="124"/>
      <c r="IO37" s="382"/>
    </row>
    <row r="38" spans="2:249" ht="15" customHeight="1" x14ac:dyDescent="0.25">
      <c r="B38" s="361"/>
      <c r="C38" s="368"/>
      <c r="D38" s="413"/>
      <c r="E38" s="21" t="s">
        <v>7</v>
      </c>
      <c r="F38" s="16">
        <v>170</v>
      </c>
      <c r="G38" s="166">
        <f t="shared" si="15"/>
        <v>850</v>
      </c>
      <c r="H38" s="388"/>
      <c r="J38" s="361"/>
      <c r="K38" s="368"/>
      <c r="L38" s="413"/>
      <c r="M38" s="165" t="s">
        <v>7</v>
      </c>
      <c r="N38" s="151">
        <v>5</v>
      </c>
      <c r="O38" s="154">
        <f t="shared" si="9"/>
        <v>25</v>
      </c>
      <c r="P38" s="388"/>
      <c r="R38" s="361"/>
      <c r="S38" s="368"/>
      <c r="T38" s="413"/>
      <c r="U38" s="21" t="s">
        <v>7</v>
      </c>
      <c r="V38" s="16">
        <v>111</v>
      </c>
      <c r="W38" s="25">
        <f t="shared" si="10"/>
        <v>555</v>
      </c>
      <c r="X38" s="283"/>
      <c r="Z38" s="361"/>
      <c r="AA38" s="368"/>
      <c r="AB38" s="413"/>
      <c r="AC38" s="21" t="s">
        <v>7</v>
      </c>
      <c r="AD38" s="16">
        <v>330</v>
      </c>
      <c r="AE38" s="25">
        <f t="shared" si="11"/>
        <v>1650</v>
      </c>
      <c r="AF38" s="283"/>
      <c r="AH38" s="376"/>
      <c r="AI38" s="407"/>
      <c r="AJ38" s="413"/>
      <c r="AK38" s="165" t="s">
        <v>7</v>
      </c>
      <c r="AL38" s="151">
        <v>0.2</v>
      </c>
      <c r="AM38" s="154">
        <f t="shared" si="16"/>
        <v>25</v>
      </c>
      <c r="AN38" s="283"/>
      <c r="AP38" s="361"/>
      <c r="AQ38" s="368"/>
      <c r="AR38" s="413"/>
      <c r="AS38" s="21" t="s">
        <v>7</v>
      </c>
      <c r="AT38" s="16">
        <v>10</v>
      </c>
      <c r="AU38" s="25">
        <f t="shared" si="32"/>
        <v>50</v>
      </c>
      <c r="AV38" s="283"/>
      <c r="AX38" s="361"/>
      <c r="AY38" s="368"/>
      <c r="AZ38" s="413"/>
      <c r="BA38" s="21" t="s">
        <v>7</v>
      </c>
      <c r="BB38" s="16">
        <v>27</v>
      </c>
      <c r="BC38" s="25">
        <f>BB38*5</f>
        <v>135</v>
      </c>
      <c r="BD38" s="283"/>
      <c r="BF38" s="361"/>
      <c r="BG38" s="368"/>
      <c r="BH38" s="394"/>
      <c r="BI38" s="160" t="s">
        <v>7</v>
      </c>
      <c r="BJ38" s="139"/>
      <c r="BK38" s="142"/>
      <c r="BL38" s="390"/>
      <c r="BN38" s="361"/>
      <c r="BO38" s="368"/>
      <c r="BP38" s="413"/>
      <c r="BQ38" s="21" t="s">
        <v>7</v>
      </c>
      <c r="BR38" s="16">
        <v>2</v>
      </c>
      <c r="BS38" s="25">
        <f t="shared" si="18"/>
        <v>10</v>
      </c>
      <c r="BT38" s="283"/>
      <c r="BW38" s="361"/>
      <c r="BX38" s="368"/>
      <c r="BY38" s="413"/>
      <c r="BZ38" s="21" t="s">
        <v>7</v>
      </c>
      <c r="CA38" s="16">
        <v>10</v>
      </c>
      <c r="CB38" s="25">
        <f t="shared" si="3"/>
        <v>50</v>
      </c>
      <c r="CC38" s="283"/>
      <c r="CE38" s="361"/>
      <c r="CF38" s="368"/>
      <c r="CG38" s="413"/>
      <c r="CH38" s="21" t="s">
        <v>7</v>
      </c>
      <c r="CI38" s="151">
        <v>34</v>
      </c>
      <c r="CJ38" s="25">
        <f t="shared" si="19"/>
        <v>170</v>
      </c>
      <c r="CK38" s="388"/>
      <c r="CM38" s="361"/>
      <c r="CN38" s="368"/>
      <c r="CO38" s="413"/>
      <c r="CP38" s="21" t="s">
        <v>7</v>
      </c>
      <c r="CQ38" s="153">
        <v>8</v>
      </c>
      <c r="CR38" s="25">
        <f>CQ38*5</f>
        <v>40</v>
      </c>
      <c r="CS38" s="388"/>
      <c r="CU38" s="361"/>
      <c r="CV38" s="368"/>
      <c r="CW38" s="413"/>
      <c r="CX38" s="21" t="s">
        <v>7</v>
      </c>
      <c r="CY38" s="151">
        <v>7.8</v>
      </c>
      <c r="CZ38" s="25">
        <f>CY38*5</f>
        <v>39</v>
      </c>
      <c r="DA38" s="283"/>
      <c r="DC38" s="361"/>
      <c r="DD38" s="368"/>
      <c r="DE38" s="413"/>
      <c r="DF38" s="165" t="s">
        <v>7</v>
      </c>
      <c r="DG38" s="16">
        <v>28</v>
      </c>
      <c r="DH38" s="25">
        <f>DG38*5</f>
        <v>140</v>
      </c>
      <c r="DI38" s="283"/>
      <c r="DK38" s="376"/>
      <c r="DL38" s="407"/>
      <c r="DM38" s="413"/>
      <c r="DN38" s="21" t="s">
        <v>7</v>
      </c>
      <c r="DO38" s="151"/>
      <c r="DP38" s="154"/>
      <c r="DQ38" s="388"/>
      <c r="DS38" s="361"/>
      <c r="DT38" s="368"/>
      <c r="DU38" s="413"/>
      <c r="DV38" s="21" t="s">
        <v>7</v>
      </c>
      <c r="DW38" s="151">
        <v>8.5</v>
      </c>
      <c r="DX38" s="154">
        <f t="shared" si="28"/>
        <v>42.5</v>
      </c>
      <c r="DY38" s="388"/>
      <c r="EA38" s="361"/>
      <c r="EB38" s="368"/>
      <c r="EC38" s="394"/>
      <c r="ED38" s="160" t="s">
        <v>7</v>
      </c>
      <c r="EE38" s="139"/>
      <c r="EF38" s="142"/>
      <c r="EG38" s="390"/>
      <c r="EI38" s="376"/>
      <c r="EJ38" s="407"/>
      <c r="EK38" s="394"/>
      <c r="EL38" s="160" t="s">
        <v>7</v>
      </c>
      <c r="EM38" s="139"/>
      <c r="EN38" s="142"/>
      <c r="EO38" s="390"/>
      <c r="EQ38" s="376"/>
      <c r="ER38" s="407"/>
      <c r="ES38" s="413"/>
      <c r="ET38" s="165" t="s">
        <v>7</v>
      </c>
      <c r="EU38" s="151"/>
      <c r="EV38" s="154">
        <f t="shared" si="22"/>
        <v>0</v>
      </c>
      <c r="EW38" s="388"/>
      <c r="EY38" s="361"/>
      <c r="EZ38" s="368"/>
      <c r="FA38" s="413"/>
      <c r="FB38" s="165" t="s">
        <v>7</v>
      </c>
      <c r="FC38" s="238">
        <v>22.5</v>
      </c>
      <c r="FD38" s="239">
        <f t="shared" si="23"/>
        <v>112.5</v>
      </c>
      <c r="FE38" s="388"/>
      <c r="FG38" s="361"/>
      <c r="FH38" s="368"/>
      <c r="FI38" s="413"/>
      <c r="FJ38" s="165" t="s">
        <v>7</v>
      </c>
      <c r="FK38" s="151">
        <v>30</v>
      </c>
      <c r="FL38" s="154">
        <f t="shared" si="13"/>
        <v>150</v>
      </c>
      <c r="FM38" s="388"/>
      <c r="FO38" s="361"/>
      <c r="FP38" s="368"/>
      <c r="FQ38" s="413"/>
      <c r="FR38" s="165" t="s">
        <v>7</v>
      </c>
      <c r="FS38" s="151">
        <v>20</v>
      </c>
      <c r="FT38" s="154">
        <f t="shared" si="35"/>
        <v>100</v>
      </c>
      <c r="FU38" s="388"/>
      <c r="FW38" s="361"/>
      <c r="FX38" s="368"/>
      <c r="FY38" s="413"/>
      <c r="FZ38" s="165" t="s">
        <v>7</v>
      </c>
      <c r="GA38" s="151">
        <v>7.8</v>
      </c>
      <c r="GB38" s="154">
        <f t="shared" si="24"/>
        <v>39</v>
      </c>
      <c r="GC38" s="388"/>
      <c r="GE38" s="384"/>
      <c r="GF38" s="384"/>
      <c r="GG38" s="384"/>
      <c r="GH38" s="96"/>
      <c r="GI38" s="96"/>
      <c r="GJ38" s="124"/>
      <c r="GK38" s="382"/>
      <c r="GL38" s="112"/>
      <c r="GM38" s="384"/>
      <c r="GN38" s="384"/>
      <c r="GO38" s="384"/>
      <c r="GP38" s="96"/>
      <c r="GQ38" s="96"/>
      <c r="GR38" s="124"/>
      <c r="GS38" s="382"/>
      <c r="GT38" s="112"/>
      <c r="GU38" s="384"/>
      <c r="GV38" s="384"/>
      <c r="GW38" s="384"/>
      <c r="GX38" s="96"/>
      <c r="GY38" s="96"/>
      <c r="GZ38" s="124"/>
      <c r="HA38" s="382"/>
      <c r="HB38" s="112"/>
      <c r="HC38" s="384"/>
      <c r="HD38" s="384"/>
      <c r="HE38" s="384"/>
      <c r="HF38" s="96"/>
      <c r="HG38" s="96"/>
      <c r="HH38" s="124"/>
      <c r="HI38" s="382"/>
      <c r="HJ38" s="112"/>
      <c r="HK38" s="384"/>
      <c r="HL38" s="384"/>
      <c r="HM38" s="384"/>
      <c r="HN38" s="96"/>
      <c r="HO38" s="96"/>
      <c r="HP38" s="124"/>
      <c r="HQ38" s="382"/>
      <c r="HR38" s="112"/>
      <c r="HS38" s="384"/>
      <c r="HT38" s="384"/>
      <c r="HU38" s="384"/>
      <c r="HV38" s="96"/>
      <c r="HW38" s="96"/>
      <c r="HX38" s="124"/>
      <c r="HY38" s="382"/>
      <c r="HZ38" s="112"/>
      <c r="IA38" s="384"/>
      <c r="IB38" s="384"/>
      <c r="IC38" s="384"/>
      <c r="ID38" s="96"/>
      <c r="IE38" s="96"/>
      <c r="IF38" s="124"/>
      <c r="IG38" s="382"/>
      <c r="IH38" s="112"/>
      <c r="II38" s="384"/>
      <c r="IJ38" s="384"/>
      <c r="IK38" s="384"/>
      <c r="IL38" s="96"/>
      <c r="IM38" s="96"/>
      <c r="IN38" s="124"/>
      <c r="IO38" s="382"/>
    </row>
    <row r="39" spans="2:249" ht="15" customHeight="1" x14ac:dyDescent="0.25">
      <c r="B39" s="361"/>
      <c r="C39" s="368"/>
      <c r="D39" s="413"/>
      <c r="E39" s="27" t="s">
        <v>8</v>
      </c>
      <c r="F39" s="83">
        <v>170</v>
      </c>
      <c r="G39" s="154">
        <f t="shared" si="15"/>
        <v>850</v>
      </c>
      <c r="H39" s="388"/>
      <c r="J39" s="361"/>
      <c r="K39" s="368"/>
      <c r="L39" s="413"/>
      <c r="M39" s="168" t="s">
        <v>8</v>
      </c>
      <c r="N39" s="156">
        <v>5</v>
      </c>
      <c r="O39" s="154">
        <f t="shared" si="9"/>
        <v>25</v>
      </c>
      <c r="P39" s="388"/>
      <c r="R39" s="361"/>
      <c r="S39" s="368"/>
      <c r="T39" s="413"/>
      <c r="U39" s="27" t="s">
        <v>8</v>
      </c>
      <c r="V39" s="22">
        <v>111</v>
      </c>
      <c r="W39" s="25">
        <f t="shared" si="10"/>
        <v>555</v>
      </c>
      <c r="X39" s="283"/>
      <c r="Z39" s="361"/>
      <c r="AA39" s="368"/>
      <c r="AB39" s="413"/>
      <c r="AC39" s="27" t="s">
        <v>8</v>
      </c>
      <c r="AD39" s="22">
        <v>330</v>
      </c>
      <c r="AE39" s="25">
        <f t="shared" si="11"/>
        <v>1650</v>
      </c>
      <c r="AF39" s="283"/>
      <c r="AH39" s="376"/>
      <c r="AI39" s="407"/>
      <c r="AJ39" s="413"/>
      <c r="AK39" s="168" t="s">
        <v>8</v>
      </c>
      <c r="AL39" s="156">
        <v>0.2</v>
      </c>
      <c r="AM39" s="154">
        <f t="shared" si="16"/>
        <v>25</v>
      </c>
      <c r="AN39" s="283"/>
      <c r="AP39" s="361"/>
      <c r="AQ39" s="368"/>
      <c r="AR39" s="413"/>
      <c r="AS39" s="27" t="s">
        <v>8</v>
      </c>
      <c r="AT39" s="22"/>
      <c r="AU39" s="25"/>
      <c r="AV39" s="283"/>
      <c r="AX39" s="361"/>
      <c r="AY39" s="368"/>
      <c r="AZ39" s="413"/>
      <c r="BA39" s="27" t="s">
        <v>8</v>
      </c>
      <c r="BB39" s="22"/>
      <c r="BC39" s="25"/>
      <c r="BD39" s="283"/>
      <c r="BF39" s="361"/>
      <c r="BG39" s="368"/>
      <c r="BH39" s="394"/>
      <c r="BI39" s="161" t="s">
        <v>8</v>
      </c>
      <c r="BJ39" s="143"/>
      <c r="BK39" s="142"/>
      <c r="BL39" s="390"/>
      <c r="BN39" s="361"/>
      <c r="BO39" s="368"/>
      <c r="BP39" s="413"/>
      <c r="BQ39" s="27" t="s">
        <v>8</v>
      </c>
      <c r="BR39" s="22">
        <v>2</v>
      </c>
      <c r="BS39" s="25">
        <f t="shared" si="18"/>
        <v>10</v>
      </c>
      <c r="BT39" s="283"/>
      <c r="BW39" s="361"/>
      <c r="BX39" s="368"/>
      <c r="BY39" s="413"/>
      <c r="BZ39" s="27" t="s">
        <v>8</v>
      </c>
      <c r="CA39" s="22">
        <v>10</v>
      </c>
      <c r="CB39" s="25">
        <f t="shared" si="3"/>
        <v>50</v>
      </c>
      <c r="CC39" s="283"/>
      <c r="CE39" s="361"/>
      <c r="CF39" s="368"/>
      <c r="CG39" s="413"/>
      <c r="CH39" s="27" t="s">
        <v>8</v>
      </c>
      <c r="CI39" s="156">
        <v>34</v>
      </c>
      <c r="CJ39" s="25">
        <f t="shared" si="19"/>
        <v>170</v>
      </c>
      <c r="CK39" s="388"/>
      <c r="CM39" s="361"/>
      <c r="CN39" s="368"/>
      <c r="CO39" s="413"/>
      <c r="CP39" s="27" t="s">
        <v>8</v>
      </c>
      <c r="CQ39" s="156"/>
      <c r="CR39" s="25"/>
      <c r="CS39" s="388"/>
      <c r="CU39" s="361"/>
      <c r="CV39" s="368"/>
      <c r="CW39" s="413"/>
      <c r="CX39" s="27" t="s">
        <v>8</v>
      </c>
      <c r="CY39" s="156"/>
      <c r="CZ39" s="25"/>
      <c r="DA39" s="283"/>
      <c r="DC39" s="361"/>
      <c r="DD39" s="368"/>
      <c r="DE39" s="413"/>
      <c r="DF39" s="168" t="s">
        <v>8</v>
      </c>
      <c r="DG39" s="22"/>
      <c r="DH39" s="25"/>
      <c r="DI39" s="283"/>
      <c r="DK39" s="376"/>
      <c r="DL39" s="407"/>
      <c r="DM39" s="413"/>
      <c r="DN39" s="27" t="s">
        <v>8</v>
      </c>
      <c r="DO39" s="156"/>
      <c r="DP39" s="154"/>
      <c r="DQ39" s="388"/>
      <c r="DS39" s="361"/>
      <c r="DT39" s="368"/>
      <c r="DU39" s="413"/>
      <c r="DV39" s="27" t="s">
        <v>8</v>
      </c>
      <c r="DW39" s="156">
        <v>8.5</v>
      </c>
      <c r="DX39" s="154">
        <f t="shared" si="28"/>
        <v>42.5</v>
      </c>
      <c r="DY39" s="388"/>
      <c r="EA39" s="361"/>
      <c r="EB39" s="368"/>
      <c r="EC39" s="394"/>
      <c r="ED39" s="161" t="s">
        <v>8</v>
      </c>
      <c r="EE39" s="143"/>
      <c r="EF39" s="142"/>
      <c r="EG39" s="390"/>
      <c r="EI39" s="376"/>
      <c r="EJ39" s="407"/>
      <c r="EK39" s="394"/>
      <c r="EL39" s="161" t="s">
        <v>8</v>
      </c>
      <c r="EM39" s="143"/>
      <c r="EN39" s="142"/>
      <c r="EO39" s="390"/>
      <c r="EQ39" s="376"/>
      <c r="ER39" s="407"/>
      <c r="ES39" s="413"/>
      <c r="ET39" s="168" t="s">
        <v>8</v>
      </c>
      <c r="EU39" s="156"/>
      <c r="EV39" s="154">
        <f t="shared" si="22"/>
        <v>0</v>
      </c>
      <c r="EW39" s="388"/>
      <c r="EY39" s="361"/>
      <c r="EZ39" s="368"/>
      <c r="FA39" s="413"/>
      <c r="FB39" s="168" t="s">
        <v>8</v>
      </c>
      <c r="FC39" s="156"/>
      <c r="FD39" s="154"/>
      <c r="FE39" s="388"/>
      <c r="FG39" s="361"/>
      <c r="FH39" s="368"/>
      <c r="FI39" s="413"/>
      <c r="FJ39" s="168" t="s">
        <v>8</v>
      </c>
      <c r="FK39" s="156">
        <v>30</v>
      </c>
      <c r="FL39" s="154">
        <f t="shared" si="13"/>
        <v>150</v>
      </c>
      <c r="FM39" s="388"/>
      <c r="FO39" s="361"/>
      <c r="FP39" s="368"/>
      <c r="FQ39" s="413"/>
      <c r="FR39" s="168" t="s">
        <v>8</v>
      </c>
      <c r="FS39" s="156"/>
      <c r="FT39" s="154"/>
      <c r="FU39" s="388"/>
      <c r="FW39" s="361"/>
      <c r="FX39" s="368"/>
      <c r="FY39" s="413"/>
      <c r="FZ39" s="168" t="s">
        <v>8</v>
      </c>
      <c r="GA39" s="156"/>
      <c r="GB39" s="154"/>
      <c r="GC39" s="388"/>
      <c r="GE39" s="384"/>
      <c r="GF39" s="384"/>
      <c r="GG39" s="384"/>
      <c r="GH39" s="96"/>
      <c r="GI39" s="96"/>
      <c r="GJ39" s="124"/>
      <c r="GK39" s="382"/>
      <c r="GL39" s="112"/>
      <c r="GM39" s="384"/>
      <c r="GN39" s="384"/>
      <c r="GO39" s="384"/>
      <c r="GP39" s="96"/>
      <c r="GQ39" s="96"/>
      <c r="GR39" s="124"/>
      <c r="GS39" s="382"/>
      <c r="GT39" s="112"/>
      <c r="GU39" s="384"/>
      <c r="GV39" s="384"/>
      <c r="GW39" s="384"/>
      <c r="GX39" s="96"/>
      <c r="GY39" s="96"/>
      <c r="GZ39" s="124"/>
      <c r="HA39" s="382"/>
      <c r="HB39" s="112"/>
      <c r="HC39" s="384"/>
      <c r="HD39" s="384"/>
      <c r="HE39" s="384"/>
      <c r="HF39" s="96"/>
      <c r="HG39" s="96"/>
      <c r="HH39" s="124"/>
      <c r="HI39" s="382"/>
      <c r="HJ39" s="112"/>
      <c r="HK39" s="384"/>
      <c r="HL39" s="384"/>
      <c r="HM39" s="384"/>
      <c r="HN39" s="96"/>
      <c r="HO39" s="96"/>
      <c r="HP39" s="124"/>
      <c r="HQ39" s="382"/>
      <c r="HR39" s="112"/>
      <c r="HS39" s="384"/>
      <c r="HT39" s="384"/>
      <c r="HU39" s="384"/>
      <c r="HV39" s="96"/>
      <c r="HW39" s="96"/>
      <c r="HX39" s="124"/>
      <c r="HY39" s="382"/>
      <c r="HZ39" s="112"/>
      <c r="IA39" s="384"/>
      <c r="IB39" s="384"/>
      <c r="IC39" s="384"/>
      <c r="ID39" s="96"/>
      <c r="IE39" s="96"/>
      <c r="IF39" s="124"/>
      <c r="IG39" s="382"/>
      <c r="IH39" s="112"/>
      <c r="II39" s="384"/>
      <c r="IJ39" s="384"/>
      <c r="IK39" s="384"/>
      <c r="IL39" s="96"/>
      <c r="IM39" s="96"/>
      <c r="IN39" s="124"/>
      <c r="IO39" s="382"/>
    </row>
    <row r="40" spans="2:249" ht="15" customHeight="1" thickBot="1" x14ac:dyDescent="0.3">
      <c r="B40" s="363"/>
      <c r="C40" s="369"/>
      <c r="D40" s="414"/>
      <c r="E40" s="35" t="s">
        <v>8</v>
      </c>
      <c r="F40" s="214">
        <v>170</v>
      </c>
      <c r="G40" s="158">
        <f t="shared" si="15"/>
        <v>850</v>
      </c>
      <c r="H40" s="389"/>
      <c r="J40" s="363"/>
      <c r="K40" s="369"/>
      <c r="L40" s="414"/>
      <c r="M40" s="169" t="s">
        <v>8</v>
      </c>
      <c r="N40" s="157">
        <v>5</v>
      </c>
      <c r="O40" s="158">
        <f t="shared" si="9"/>
        <v>25</v>
      </c>
      <c r="P40" s="389"/>
      <c r="R40" s="363"/>
      <c r="S40" s="369"/>
      <c r="T40" s="414"/>
      <c r="U40" s="35" t="s">
        <v>8</v>
      </c>
      <c r="V40" s="28">
        <v>111</v>
      </c>
      <c r="W40" s="29">
        <f t="shared" si="10"/>
        <v>555</v>
      </c>
      <c r="X40" s="284"/>
      <c r="Z40" s="363"/>
      <c r="AA40" s="369"/>
      <c r="AB40" s="414"/>
      <c r="AC40" s="35" t="s">
        <v>8</v>
      </c>
      <c r="AD40" s="28">
        <v>330</v>
      </c>
      <c r="AE40" s="29">
        <f t="shared" si="11"/>
        <v>1650</v>
      </c>
      <c r="AF40" s="284"/>
      <c r="AH40" s="378"/>
      <c r="AI40" s="408"/>
      <c r="AJ40" s="414"/>
      <c r="AK40" s="169" t="s">
        <v>8</v>
      </c>
      <c r="AL40" s="157">
        <v>0.2</v>
      </c>
      <c r="AM40" s="158">
        <f t="shared" si="16"/>
        <v>25</v>
      </c>
      <c r="AN40" s="284"/>
      <c r="AP40" s="363"/>
      <c r="AQ40" s="369"/>
      <c r="AR40" s="414"/>
      <c r="AS40" s="35" t="s">
        <v>8</v>
      </c>
      <c r="AT40" s="28">
        <v>10</v>
      </c>
      <c r="AU40" s="29">
        <f t="shared" ref="AU40" si="36">AT40*5</f>
        <v>50</v>
      </c>
      <c r="AV40" s="284"/>
      <c r="AX40" s="363"/>
      <c r="AY40" s="369"/>
      <c r="AZ40" s="414"/>
      <c r="BA40" s="35" t="s">
        <v>8</v>
      </c>
      <c r="BB40" s="28"/>
      <c r="BC40" s="29"/>
      <c r="BD40" s="284"/>
      <c r="BF40" s="363"/>
      <c r="BG40" s="369"/>
      <c r="BH40" s="395"/>
      <c r="BI40" s="163" t="s">
        <v>8</v>
      </c>
      <c r="BJ40" s="144"/>
      <c r="BK40" s="145"/>
      <c r="BL40" s="391"/>
      <c r="BN40" s="363"/>
      <c r="BO40" s="369"/>
      <c r="BP40" s="414"/>
      <c r="BQ40" s="35" t="s">
        <v>8</v>
      </c>
      <c r="BR40" s="28">
        <v>2</v>
      </c>
      <c r="BS40" s="29">
        <f t="shared" si="18"/>
        <v>10</v>
      </c>
      <c r="BT40" s="284"/>
      <c r="BW40" s="363"/>
      <c r="BX40" s="369"/>
      <c r="BY40" s="414"/>
      <c r="BZ40" s="35" t="s">
        <v>8</v>
      </c>
      <c r="CA40" s="28">
        <v>10</v>
      </c>
      <c r="CB40" s="29">
        <f t="shared" si="3"/>
        <v>50</v>
      </c>
      <c r="CC40" s="284"/>
      <c r="CE40" s="363"/>
      <c r="CF40" s="369"/>
      <c r="CG40" s="414"/>
      <c r="CH40" s="35" t="s">
        <v>8</v>
      </c>
      <c r="CI40" s="157">
        <v>34</v>
      </c>
      <c r="CJ40" s="29">
        <f t="shared" si="19"/>
        <v>170</v>
      </c>
      <c r="CK40" s="389"/>
      <c r="CM40" s="363"/>
      <c r="CN40" s="369"/>
      <c r="CO40" s="414"/>
      <c r="CP40" s="35" t="s">
        <v>8</v>
      </c>
      <c r="CQ40" s="157"/>
      <c r="CR40" s="29"/>
      <c r="CS40" s="389"/>
      <c r="CU40" s="363"/>
      <c r="CV40" s="369"/>
      <c r="CW40" s="414"/>
      <c r="CX40" s="35" t="s">
        <v>8</v>
      </c>
      <c r="CY40" s="157"/>
      <c r="CZ40" s="29"/>
      <c r="DA40" s="284"/>
      <c r="DC40" s="363"/>
      <c r="DD40" s="369"/>
      <c r="DE40" s="414"/>
      <c r="DF40" s="169" t="s">
        <v>8</v>
      </c>
      <c r="DG40" s="28"/>
      <c r="DH40" s="29"/>
      <c r="DI40" s="284"/>
      <c r="DK40" s="378"/>
      <c r="DL40" s="408"/>
      <c r="DM40" s="414"/>
      <c r="DN40" s="35" t="s">
        <v>8</v>
      </c>
      <c r="DO40" s="157"/>
      <c r="DP40" s="158"/>
      <c r="DQ40" s="389"/>
      <c r="DS40" s="363"/>
      <c r="DT40" s="369"/>
      <c r="DU40" s="414"/>
      <c r="DV40" s="35" t="s">
        <v>8</v>
      </c>
      <c r="DW40" s="157">
        <v>8.5</v>
      </c>
      <c r="DX40" s="158">
        <f t="shared" si="28"/>
        <v>42.5</v>
      </c>
      <c r="DY40" s="389"/>
      <c r="EA40" s="363"/>
      <c r="EB40" s="369"/>
      <c r="EC40" s="395"/>
      <c r="ED40" s="163" t="s">
        <v>8</v>
      </c>
      <c r="EE40" s="144"/>
      <c r="EF40" s="145"/>
      <c r="EG40" s="391"/>
      <c r="EI40" s="378"/>
      <c r="EJ40" s="408"/>
      <c r="EK40" s="395"/>
      <c r="EL40" s="163" t="s">
        <v>8</v>
      </c>
      <c r="EM40" s="144"/>
      <c r="EN40" s="145"/>
      <c r="EO40" s="391"/>
      <c r="EQ40" s="378"/>
      <c r="ER40" s="408"/>
      <c r="ES40" s="414"/>
      <c r="ET40" s="169" t="s">
        <v>8</v>
      </c>
      <c r="EU40" s="157">
        <v>5</v>
      </c>
      <c r="EV40" s="158">
        <f t="shared" si="22"/>
        <v>625</v>
      </c>
      <c r="EW40" s="389"/>
      <c r="EY40" s="363"/>
      <c r="EZ40" s="369"/>
      <c r="FA40" s="414"/>
      <c r="FB40" s="169" t="s">
        <v>8</v>
      </c>
      <c r="FC40" s="157"/>
      <c r="FD40" s="158"/>
      <c r="FE40" s="389"/>
      <c r="FG40" s="363"/>
      <c r="FH40" s="369"/>
      <c r="FI40" s="414"/>
      <c r="FJ40" s="169" t="s">
        <v>8</v>
      </c>
      <c r="FK40" s="157">
        <v>30</v>
      </c>
      <c r="FL40" s="158">
        <f t="shared" si="13"/>
        <v>150</v>
      </c>
      <c r="FM40" s="389"/>
      <c r="FO40" s="363"/>
      <c r="FP40" s="369"/>
      <c r="FQ40" s="414"/>
      <c r="FR40" s="169" t="s">
        <v>8</v>
      </c>
      <c r="FS40" s="157"/>
      <c r="FT40" s="158"/>
      <c r="FU40" s="389"/>
      <c r="FW40" s="363"/>
      <c r="FX40" s="369"/>
      <c r="FY40" s="414"/>
      <c r="FZ40" s="169" t="s">
        <v>8</v>
      </c>
      <c r="GA40" s="157"/>
      <c r="GB40" s="158"/>
      <c r="GC40" s="389"/>
      <c r="GE40" s="384"/>
      <c r="GF40" s="384"/>
      <c r="GG40" s="384"/>
      <c r="GH40" s="96"/>
      <c r="GI40" s="96"/>
      <c r="GJ40" s="124"/>
      <c r="GK40" s="382"/>
      <c r="GL40" s="112"/>
      <c r="GM40" s="384"/>
      <c r="GN40" s="384"/>
      <c r="GO40" s="384"/>
      <c r="GP40" s="96"/>
      <c r="GQ40" s="96"/>
      <c r="GR40" s="124"/>
      <c r="GS40" s="382"/>
      <c r="GT40" s="112"/>
      <c r="GU40" s="384"/>
      <c r="GV40" s="384"/>
      <c r="GW40" s="384"/>
      <c r="GX40" s="96"/>
      <c r="GY40" s="96"/>
      <c r="GZ40" s="124"/>
      <c r="HA40" s="382"/>
      <c r="HB40" s="112"/>
      <c r="HC40" s="384"/>
      <c r="HD40" s="384"/>
      <c r="HE40" s="384"/>
      <c r="HF40" s="96"/>
      <c r="HG40" s="96"/>
      <c r="HH40" s="124"/>
      <c r="HI40" s="382"/>
      <c r="HJ40" s="112"/>
      <c r="HK40" s="384"/>
      <c r="HL40" s="384"/>
      <c r="HM40" s="384"/>
      <c r="HN40" s="96"/>
      <c r="HO40" s="96"/>
      <c r="HP40" s="124"/>
      <c r="HQ40" s="382"/>
      <c r="HR40" s="112"/>
      <c r="HS40" s="384"/>
      <c r="HT40" s="384"/>
      <c r="HU40" s="384"/>
      <c r="HV40" s="96"/>
      <c r="HW40" s="96"/>
      <c r="HX40" s="124"/>
      <c r="HY40" s="382"/>
      <c r="HZ40" s="112"/>
      <c r="IA40" s="384"/>
      <c r="IB40" s="384"/>
      <c r="IC40" s="384"/>
      <c r="ID40" s="96"/>
      <c r="IE40" s="96"/>
      <c r="IF40" s="124"/>
      <c r="IG40" s="382"/>
      <c r="IH40" s="112"/>
      <c r="II40" s="384"/>
      <c r="IJ40" s="384"/>
      <c r="IK40" s="384"/>
      <c r="IL40" s="96"/>
      <c r="IM40" s="96"/>
      <c r="IN40" s="124"/>
      <c r="IO40" s="382"/>
    </row>
    <row r="41" spans="2:249" ht="15" customHeight="1" thickBot="1" x14ac:dyDescent="0.3">
      <c r="B41" s="13"/>
      <c r="C41" s="14"/>
      <c r="D41" s="13"/>
      <c r="E41" s="13"/>
      <c r="F41" s="14"/>
      <c r="G41" s="37"/>
      <c r="H41" s="13"/>
      <c r="J41" s="13"/>
      <c r="K41" s="14"/>
      <c r="L41" s="13"/>
      <c r="M41" s="13"/>
      <c r="N41" s="14"/>
      <c r="O41" s="37"/>
      <c r="P41" s="13"/>
      <c r="R41" s="13"/>
      <c r="S41" s="14"/>
      <c r="T41" s="13"/>
      <c r="U41" s="13"/>
      <c r="V41" s="14"/>
      <c r="W41" s="37"/>
      <c r="X41" s="13"/>
      <c r="Z41" s="13"/>
      <c r="AA41" s="14"/>
      <c r="AB41" s="13"/>
      <c r="AC41" s="13"/>
      <c r="AD41" s="14"/>
      <c r="AE41" s="37"/>
      <c r="AF41" s="13"/>
      <c r="AH41" s="13"/>
      <c r="AI41" s="14"/>
      <c r="AJ41" s="13"/>
      <c r="AK41" s="13"/>
      <c r="AL41" s="14"/>
      <c r="AM41" s="37"/>
      <c r="AN41" s="13"/>
      <c r="AP41" s="13"/>
      <c r="AQ41" s="14"/>
      <c r="AR41" s="13"/>
      <c r="AS41" s="13"/>
      <c r="AT41" s="14"/>
      <c r="AU41" s="37"/>
      <c r="AV41" s="13"/>
      <c r="AX41" s="13"/>
      <c r="AY41" s="14"/>
      <c r="AZ41" s="13"/>
      <c r="BA41" s="13"/>
      <c r="BB41" s="14"/>
      <c r="BC41" s="37"/>
      <c r="BD41" s="13"/>
      <c r="BF41" s="13"/>
      <c r="BG41" s="14"/>
      <c r="BH41" s="13"/>
      <c r="BI41" s="13"/>
      <c r="BJ41" s="14"/>
      <c r="BK41" s="37"/>
      <c r="BL41" s="13"/>
      <c r="BN41" s="13"/>
      <c r="BO41" s="14"/>
      <c r="BP41" s="13"/>
      <c r="BQ41" s="13"/>
      <c r="BR41" s="14"/>
      <c r="BS41" s="37"/>
      <c r="BT41" s="13"/>
      <c r="BW41" s="13"/>
      <c r="BX41" s="14"/>
      <c r="BY41" s="13"/>
      <c r="BZ41" s="13"/>
      <c r="CA41" s="14"/>
      <c r="CB41" s="37"/>
      <c r="CC41" s="13"/>
      <c r="CE41" s="13"/>
      <c r="CF41" s="14"/>
      <c r="CG41" s="13"/>
      <c r="CH41" s="13"/>
      <c r="CI41" s="14"/>
      <c r="CJ41" s="37"/>
      <c r="CK41" s="13"/>
      <c r="CM41" s="13"/>
      <c r="CN41" s="14"/>
      <c r="CO41" s="13"/>
      <c r="CP41" s="13"/>
      <c r="CQ41" s="14"/>
      <c r="CR41" s="37"/>
      <c r="CS41" s="13"/>
      <c r="CU41" s="13"/>
      <c r="CV41" s="14"/>
      <c r="CW41" s="13"/>
      <c r="CX41" s="13"/>
      <c r="CY41" s="14"/>
      <c r="CZ41" s="37"/>
      <c r="DA41" s="13"/>
      <c r="DC41" s="13"/>
      <c r="DD41" s="14"/>
      <c r="DE41" s="13"/>
      <c r="DF41" s="13"/>
      <c r="DG41" s="14"/>
      <c r="DH41" s="37"/>
      <c r="DI41" s="13"/>
      <c r="DK41" s="13"/>
      <c r="DL41" s="14"/>
      <c r="DM41" s="13"/>
      <c r="DN41" s="13"/>
      <c r="DO41" s="14"/>
      <c r="DP41" s="37"/>
      <c r="DQ41" s="13"/>
      <c r="DS41" s="13"/>
      <c r="DT41" s="14"/>
      <c r="DU41" s="13"/>
      <c r="DV41" s="13"/>
      <c r="DW41" s="14"/>
      <c r="DX41" s="37"/>
      <c r="DY41" s="13"/>
      <c r="EA41" s="13"/>
      <c r="EB41" s="14"/>
      <c r="EC41" s="13"/>
      <c r="ED41" s="13"/>
      <c r="EE41" s="14"/>
      <c r="EF41" s="37"/>
      <c r="EG41" s="13"/>
      <c r="EI41" s="13"/>
      <c r="EJ41" s="14"/>
      <c r="EK41" s="13"/>
      <c r="EL41" s="13"/>
      <c r="EM41" s="14"/>
      <c r="EN41" s="37"/>
      <c r="EO41" s="13"/>
      <c r="EQ41" s="13"/>
      <c r="ER41" s="14"/>
      <c r="ES41" s="13"/>
      <c r="ET41" s="13"/>
      <c r="EU41" s="14"/>
      <c r="EV41" s="37"/>
      <c r="EW41" s="13"/>
      <c r="EY41" s="13"/>
      <c r="EZ41" s="14"/>
      <c r="FA41" s="13"/>
      <c r="FB41" s="13"/>
      <c r="FC41" s="14"/>
      <c r="FD41" s="37"/>
      <c r="FE41" s="13"/>
      <c r="FG41" s="13"/>
      <c r="FH41" s="14"/>
      <c r="FI41" s="13"/>
      <c r="FJ41" s="13"/>
      <c r="FK41" s="14"/>
      <c r="FL41" s="37"/>
      <c r="FM41" s="13"/>
      <c r="FO41" s="13"/>
      <c r="FP41" s="14"/>
      <c r="FQ41" s="13"/>
      <c r="FR41" s="13"/>
      <c r="FS41" s="14"/>
      <c r="FT41" s="37"/>
      <c r="FU41" s="13"/>
      <c r="FW41" s="13"/>
      <c r="FX41" s="14"/>
      <c r="FY41" s="13"/>
      <c r="FZ41" s="13"/>
      <c r="GA41" s="14"/>
      <c r="GB41" s="37"/>
      <c r="GC41" s="13"/>
      <c r="GE41" s="125"/>
      <c r="GF41" s="96"/>
      <c r="GG41" s="125"/>
      <c r="GH41" s="125"/>
      <c r="GI41" s="96"/>
      <c r="GJ41" s="124"/>
      <c r="GK41" s="125"/>
      <c r="GL41" s="112"/>
      <c r="GM41" s="125"/>
      <c r="GN41" s="96"/>
      <c r="GO41" s="125"/>
      <c r="GP41" s="125"/>
      <c r="GQ41" s="96"/>
      <c r="GR41" s="124"/>
      <c r="GS41" s="125"/>
      <c r="GT41" s="112"/>
      <c r="GU41" s="125"/>
      <c r="GV41" s="96"/>
      <c r="GW41" s="125"/>
      <c r="GX41" s="125"/>
      <c r="GY41" s="96"/>
      <c r="GZ41" s="124"/>
      <c r="HA41" s="125"/>
      <c r="HB41" s="112"/>
      <c r="HC41" s="125"/>
      <c r="HD41" s="96"/>
      <c r="HE41" s="125"/>
      <c r="HF41" s="125"/>
      <c r="HG41" s="96"/>
      <c r="HH41" s="124"/>
      <c r="HI41" s="125"/>
      <c r="HJ41" s="112"/>
      <c r="HK41" s="125"/>
      <c r="HL41" s="96"/>
      <c r="HM41" s="125"/>
      <c r="HN41" s="125"/>
      <c r="HO41" s="96"/>
      <c r="HP41" s="124"/>
      <c r="HQ41" s="125"/>
      <c r="HR41" s="112"/>
      <c r="HS41" s="125"/>
      <c r="HT41" s="96"/>
      <c r="HU41" s="125"/>
      <c r="HV41" s="125"/>
      <c r="HW41" s="96"/>
      <c r="HX41" s="124"/>
      <c r="HY41" s="125"/>
      <c r="HZ41" s="112"/>
      <c r="IA41" s="125"/>
      <c r="IB41" s="96"/>
      <c r="IC41" s="125"/>
      <c r="ID41" s="125"/>
      <c r="IE41" s="96"/>
      <c r="IF41" s="124"/>
      <c r="IG41" s="125"/>
      <c r="IH41" s="112"/>
      <c r="II41" s="125"/>
      <c r="IJ41" s="96"/>
      <c r="IK41" s="125"/>
      <c r="IL41" s="125"/>
      <c r="IM41" s="96"/>
      <c r="IN41" s="124"/>
      <c r="IO41" s="125"/>
    </row>
    <row r="42" spans="2:249" ht="15" customHeight="1" x14ac:dyDescent="0.25">
      <c r="B42" s="317" t="s">
        <v>218</v>
      </c>
      <c r="C42" s="318"/>
      <c r="D42" s="315" t="s">
        <v>1</v>
      </c>
      <c r="E42" s="315"/>
      <c r="F42" s="33">
        <f>SUM(F13:F40)</f>
        <v>3570</v>
      </c>
      <c r="G42" s="34">
        <f>SUM(G13:G40)</f>
        <v>17850</v>
      </c>
      <c r="H42" s="38"/>
      <c r="J42" s="317" t="s">
        <v>218</v>
      </c>
      <c r="K42" s="318"/>
      <c r="L42" s="315" t="s">
        <v>1</v>
      </c>
      <c r="M42" s="315"/>
      <c r="N42" s="33">
        <f>SUM(N13:N41)</f>
        <v>140</v>
      </c>
      <c r="O42" s="34">
        <f>SUM(O13:O41)</f>
        <v>700</v>
      </c>
      <c r="P42" s="38"/>
      <c r="R42" s="317" t="s">
        <v>218</v>
      </c>
      <c r="S42" s="318"/>
      <c r="T42" s="315" t="s">
        <v>1</v>
      </c>
      <c r="U42" s="315"/>
      <c r="V42" s="33">
        <f>SUM(V13:V40)</f>
        <v>2471</v>
      </c>
      <c r="W42" s="34">
        <f>SUM(W13:W40)</f>
        <v>12355</v>
      </c>
      <c r="X42" s="38"/>
      <c r="Z42" s="317" t="s">
        <v>218</v>
      </c>
      <c r="AA42" s="318"/>
      <c r="AB42" s="315" t="s">
        <v>1</v>
      </c>
      <c r="AC42" s="315"/>
      <c r="AD42" s="33">
        <f>SUM(AD13:AD40)</f>
        <v>7630</v>
      </c>
      <c r="AE42" s="34">
        <f>SUM(AE13:AE40)</f>
        <v>38150</v>
      </c>
      <c r="AF42" s="38"/>
      <c r="AH42" s="317" t="s">
        <v>218</v>
      </c>
      <c r="AI42" s="318"/>
      <c r="AJ42" s="315" t="s">
        <v>1</v>
      </c>
      <c r="AK42" s="315"/>
      <c r="AL42" s="33">
        <f>SUM(AL13:AL40)</f>
        <v>7.7000000000000037</v>
      </c>
      <c r="AM42" s="34">
        <f>SUM(AM13:AM40)</f>
        <v>962.5</v>
      </c>
      <c r="AN42" s="38"/>
      <c r="AP42" s="317" t="s">
        <v>218</v>
      </c>
      <c r="AQ42" s="318"/>
      <c r="AR42" s="315" t="s">
        <v>1</v>
      </c>
      <c r="AS42" s="315"/>
      <c r="AT42" s="33">
        <f>SUM(AT13:AT40)</f>
        <v>220</v>
      </c>
      <c r="AU42" s="34">
        <f>SUM(AU13:AU40)</f>
        <v>1100</v>
      </c>
      <c r="AV42" s="38"/>
      <c r="AX42" s="317" t="s">
        <v>218</v>
      </c>
      <c r="AY42" s="318"/>
      <c r="AZ42" s="315" t="s">
        <v>1</v>
      </c>
      <c r="BA42" s="315"/>
      <c r="BB42" s="33">
        <f>SUM(BB13:BB40)</f>
        <v>480</v>
      </c>
      <c r="BC42" s="34">
        <f>SUM(BC13:BC40)</f>
        <v>2400</v>
      </c>
      <c r="BD42" s="38"/>
      <c r="BF42" s="317" t="s">
        <v>218</v>
      </c>
      <c r="BG42" s="318"/>
      <c r="BH42" s="315" t="s">
        <v>1</v>
      </c>
      <c r="BI42" s="315"/>
      <c r="BJ42" s="33">
        <f>SUM(BJ13:BJ40)</f>
        <v>140</v>
      </c>
      <c r="BK42" s="34">
        <f>SUM(BK13:BK40)</f>
        <v>700</v>
      </c>
      <c r="BL42" s="38"/>
      <c r="BN42" s="317" t="s">
        <v>218</v>
      </c>
      <c r="BO42" s="318"/>
      <c r="BP42" s="315" t="s">
        <v>1</v>
      </c>
      <c r="BQ42" s="315"/>
      <c r="BR42" s="33">
        <f>SUM(BR13:BR40)</f>
        <v>84</v>
      </c>
      <c r="BS42" s="34">
        <f>SUM(BS13:BS40)</f>
        <v>420</v>
      </c>
      <c r="BT42" s="38"/>
      <c r="BW42" s="317" t="s">
        <v>218</v>
      </c>
      <c r="BX42" s="318"/>
      <c r="BY42" s="315" t="s">
        <v>1</v>
      </c>
      <c r="BZ42" s="315"/>
      <c r="CA42" s="33">
        <f>SUM(CA13:CA40)</f>
        <v>1197</v>
      </c>
      <c r="CB42" s="34">
        <f>SUM(CB13:CB40)</f>
        <v>5985</v>
      </c>
      <c r="CC42" s="38"/>
      <c r="CE42" s="317" t="s">
        <v>218</v>
      </c>
      <c r="CF42" s="318"/>
      <c r="CG42" s="315" t="s">
        <v>1</v>
      </c>
      <c r="CH42" s="315"/>
      <c r="CI42" s="33">
        <f>SUM(CI13:CI40)</f>
        <v>910</v>
      </c>
      <c r="CJ42" s="34">
        <f>SUM(CJ13:CJ40)</f>
        <v>4550</v>
      </c>
      <c r="CK42" s="38"/>
      <c r="CM42" s="317" t="s">
        <v>218</v>
      </c>
      <c r="CN42" s="318"/>
      <c r="CO42" s="315" t="s">
        <v>1</v>
      </c>
      <c r="CP42" s="315"/>
      <c r="CQ42" s="33">
        <f>SUM(CQ13:CQ40)</f>
        <v>295</v>
      </c>
      <c r="CR42" s="34">
        <f>SUM(CR13:CR40)</f>
        <v>1475</v>
      </c>
      <c r="CS42" s="38"/>
      <c r="CU42" s="317" t="s">
        <v>218</v>
      </c>
      <c r="CV42" s="318"/>
      <c r="CW42" s="315" t="s">
        <v>1</v>
      </c>
      <c r="CX42" s="315"/>
      <c r="CY42" s="33">
        <f>SUM(CY13:CY40)</f>
        <v>156</v>
      </c>
      <c r="CZ42" s="34">
        <f>SUM(CZ13:CZ40)</f>
        <v>780</v>
      </c>
      <c r="DA42" s="38"/>
      <c r="DC42" s="317" t="s">
        <v>218</v>
      </c>
      <c r="DD42" s="318"/>
      <c r="DE42" s="315" t="s">
        <v>1</v>
      </c>
      <c r="DF42" s="315"/>
      <c r="DG42" s="33">
        <f>SUM(DG13:DG40)</f>
        <v>425.4</v>
      </c>
      <c r="DH42" s="34">
        <f>SUM(DH13:DH40)</f>
        <v>2127</v>
      </c>
      <c r="DI42" s="38"/>
      <c r="DK42" s="317" t="s">
        <v>218</v>
      </c>
      <c r="DL42" s="318"/>
      <c r="DM42" s="315" t="s">
        <v>1</v>
      </c>
      <c r="DN42" s="315"/>
      <c r="DO42" s="33">
        <f>SUM(DO13:DO40)</f>
        <v>9</v>
      </c>
      <c r="DP42" s="34">
        <f>SUM(DP13:DP40)</f>
        <v>1125</v>
      </c>
      <c r="DQ42" s="38"/>
      <c r="DS42" s="317" t="s">
        <v>218</v>
      </c>
      <c r="DT42" s="318"/>
      <c r="DU42" s="315" t="s">
        <v>1</v>
      </c>
      <c r="DV42" s="315"/>
      <c r="DW42" s="33">
        <f>SUM(DW13:DW40)</f>
        <v>178.5</v>
      </c>
      <c r="DX42" s="34">
        <f>SUM(DX13:DX40)</f>
        <v>892.5</v>
      </c>
      <c r="DY42" s="38"/>
      <c r="EA42" s="317" t="s">
        <v>218</v>
      </c>
      <c r="EB42" s="318"/>
      <c r="EC42" s="315" t="s">
        <v>1</v>
      </c>
      <c r="ED42" s="315"/>
      <c r="EE42" s="33">
        <f>SUM(EE13:EE40)</f>
        <v>28</v>
      </c>
      <c r="EF42" s="34">
        <f>SUM(EF13:EF40)</f>
        <v>140</v>
      </c>
      <c r="EG42" s="38"/>
      <c r="EI42" s="317" t="s">
        <v>218</v>
      </c>
      <c r="EJ42" s="318"/>
      <c r="EK42" s="315" t="s">
        <v>1</v>
      </c>
      <c r="EL42" s="315"/>
      <c r="EM42" s="33">
        <f>SUM(EM13:EM40)</f>
        <v>7</v>
      </c>
      <c r="EN42" s="34">
        <f>SUM(EN13:EN40)</f>
        <v>875</v>
      </c>
      <c r="EO42" s="38"/>
      <c r="EQ42" s="317" t="s">
        <v>218</v>
      </c>
      <c r="ER42" s="318"/>
      <c r="ES42" s="315" t="s">
        <v>1</v>
      </c>
      <c r="ET42" s="315"/>
      <c r="EU42" s="33">
        <f>SUM(EU13:EU40)</f>
        <v>79</v>
      </c>
      <c r="EV42" s="34">
        <f>SUM(EV13:EV40)</f>
        <v>9875</v>
      </c>
      <c r="EW42" s="38"/>
      <c r="EY42" s="317" t="s">
        <v>218</v>
      </c>
      <c r="EZ42" s="318"/>
      <c r="FA42" s="315" t="s">
        <v>1</v>
      </c>
      <c r="FB42" s="315"/>
      <c r="FC42" s="33">
        <f>SUM(FC13:FC40)</f>
        <v>450</v>
      </c>
      <c r="FD42" s="34">
        <f>SUM(FD13:FD40)</f>
        <v>2250</v>
      </c>
      <c r="FE42" s="38"/>
      <c r="FG42" s="317" t="s">
        <v>218</v>
      </c>
      <c r="FH42" s="318"/>
      <c r="FI42" s="315" t="s">
        <v>1</v>
      </c>
      <c r="FJ42" s="315"/>
      <c r="FK42" s="33">
        <f>SUM(FK13:FK40)</f>
        <v>840</v>
      </c>
      <c r="FL42" s="34">
        <f>SUM(FL13:FL40)</f>
        <v>4200</v>
      </c>
      <c r="FM42" s="38"/>
      <c r="FO42" s="317" t="s">
        <v>218</v>
      </c>
      <c r="FP42" s="318"/>
      <c r="FQ42" s="315" t="s">
        <v>1</v>
      </c>
      <c r="FR42" s="315"/>
      <c r="FS42" s="33">
        <f>SUM(FS13:FS40)</f>
        <v>120</v>
      </c>
      <c r="FT42" s="34">
        <f>SUM(FT13:FT40)</f>
        <v>600</v>
      </c>
      <c r="FU42" s="38"/>
      <c r="FW42" s="317" t="s">
        <v>218</v>
      </c>
      <c r="FX42" s="318"/>
      <c r="FY42" s="315" t="s">
        <v>1</v>
      </c>
      <c r="FZ42" s="315"/>
      <c r="GA42" s="33">
        <f>SUM(GA13:GA40)</f>
        <v>156</v>
      </c>
      <c r="GB42" s="34">
        <f>SUM(GB13:GB40)</f>
        <v>780</v>
      </c>
      <c r="GC42" s="38"/>
      <c r="GE42" s="382"/>
      <c r="GF42" s="382"/>
      <c r="GG42" s="383"/>
      <c r="GH42" s="383"/>
      <c r="GI42" s="96"/>
      <c r="GJ42" s="124"/>
      <c r="GK42" s="125"/>
      <c r="GL42" s="112"/>
      <c r="GM42" s="382"/>
      <c r="GN42" s="382"/>
      <c r="GO42" s="383"/>
      <c r="GP42" s="383"/>
      <c r="GQ42" s="96"/>
      <c r="GR42" s="124"/>
      <c r="GS42" s="125"/>
      <c r="GT42" s="112"/>
      <c r="GU42" s="382"/>
      <c r="GV42" s="382"/>
      <c r="GW42" s="383"/>
      <c r="GX42" s="383"/>
      <c r="GY42" s="96"/>
      <c r="GZ42" s="124"/>
      <c r="HA42" s="125"/>
      <c r="HB42" s="112"/>
      <c r="HC42" s="382"/>
      <c r="HD42" s="382"/>
      <c r="HE42" s="383"/>
      <c r="HF42" s="383"/>
      <c r="HG42" s="96"/>
      <c r="HH42" s="124"/>
      <c r="HI42" s="125"/>
      <c r="HJ42" s="112"/>
      <c r="HK42" s="382"/>
      <c r="HL42" s="382"/>
      <c r="HM42" s="383"/>
      <c r="HN42" s="383"/>
      <c r="HO42" s="96"/>
      <c r="HP42" s="124"/>
      <c r="HQ42" s="125"/>
      <c r="HR42" s="112"/>
      <c r="HS42" s="382"/>
      <c r="HT42" s="382"/>
      <c r="HU42" s="383"/>
      <c r="HV42" s="383"/>
      <c r="HW42" s="96"/>
      <c r="HX42" s="124"/>
      <c r="HY42" s="125"/>
      <c r="HZ42" s="112"/>
      <c r="IA42" s="382"/>
      <c r="IB42" s="382"/>
      <c r="IC42" s="383"/>
      <c r="ID42" s="383"/>
      <c r="IE42" s="96"/>
      <c r="IF42" s="124"/>
      <c r="IG42" s="125"/>
      <c r="IH42" s="112"/>
      <c r="II42" s="382"/>
      <c r="IJ42" s="382"/>
      <c r="IK42" s="383"/>
      <c r="IL42" s="383"/>
      <c r="IM42" s="96"/>
      <c r="IN42" s="124"/>
      <c r="IO42" s="125"/>
    </row>
    <row r="43" spans="2:249" ht="15" customHeight="1" thickBot="1" x14ac:dyDescent="0.3">
      <c r="B43" s="319"/>
      <c r="C43" s="320"/>
      <c r="D43" s="316" t="s">
        <v>3</v>
      </c>
      <c r="E43" s="316"/>
      <c r="F43" s="39">
        <v>56</v>
      </c>
      <c r="G43" s="40">
        <f>SUM(F43)*300</f>
        <v>16800</v>
      </c>
      <c r="H43" s="41"/>
      <c r="J43" s="319"/>
      <c r="K43" s="320"/>
      <c r="L43" s="316" t="s">
        <v>3</v>
      </c>
      <c r="M43" s="316"/>
      <c r="N43" s="39">
        <v>1</v>
      </c>
      <c r="O43" s="40">
        <f>N43*300</f>
        <v>300</v>
      </c>
      <c r="P43" s="41"/>
      <c r="R43" s="319"/>
      <c r="S43" s="320"/>
      <c r="T43" s="316" t="s">
        <v>3</v>
      </c>
      <c r="U43" s="316"/>
      <c r="V43" s="39">
        <v>30</v>
      </c>
      <c r="W43" s="40">
        <f>SUM(V43)*300</f>
        <v>9000</v>
      </c>
      <c r="X43" s="41"/>
      <c r="Z43" s="319"/>
      <c r="AA43" s="320"/>
      <c r="AB43" s="316" t="s">
        <v>3</v>
      </c>
      <c r="AC43" s="316"/>
      <c r="AD43" s="39">
        <v>71</v>
      </c>
      <c r="AE43" s="40">
        <f>SUM(AD43)*300</f>
        <v>21300</v>
      </c>
      <c r="AF43" s="41"/>
      <c r="AH43" s="319"/>
      <c r="AI43" s="320"/>
      <c r="AJ43" s="316" t="s">
        <v>3</v>
      </c>
      <c r="AK43" s="316"/>
      <c r="AL43" s="39">
        <v>7.7</v>
      </c>
      <c r="AM43" s="40">
        <f>SUM(AL43)*175</f>
        <v>1347.5</v>
      </c>
      <c r="AN43" s="41"/>
      <c r="AP43" s="319"/>
      <c r="AQ43" s="320"/>
      <c r="AR43" s="316" t="s">
        <v>3</v>
      </c>
      <c r="AS43" s="316"/>
      <c r="AT43" s="39">
        <v>1.5</v>
      </c>
      <c r="AU43" s="40">
        <f>SUM(AT43)*300</f>
        <v>450</v>
      </c>
      <c r="AV43" s="41"/>
      <c r="AX43" s="319"/>
      <c r="AY43" s="320"/>
      <c r="AZ43" s="316" t="s">
        <v>3</v>
      </c>
      <c r="BA43" s="316"/>
      <c r="BB43" s="39">
        <v>8.4</v>
      </c>
      <c r="BC43" s="40">
        <f>SUM(BB43)*300</f>
        <v>2520</v>
      </c>
      <c r="BD43" s="41"/>
      <c r="BF43" s="319"/>
      <c r="BG43" s="320"/>
      <c r="BH43" s="316" t="s">
        <v>3</v>
      </c>
      <c r="BI43" s="316"/>
      <c r="BJ43" s="39">
        <v>3</v>
      </c>
      <c r="BK43" s="40">
        <f>SUM(BJ43)*300</f>
        <v>900</v>
      </c>
      <c r="BL43" s="41"/>
      <c r="BN43" s="319"/>
      <c r="BO43" s="320"/>
      <c r="BP43" s="316" t="s">
        <v>3</v>
      </c>
      <c r="BQ43" s="316"/>
      <c r="BR43" s="39">
        <v>1.5</v>
      </c>
      <c r="BS43" s="40">
        <f>SUM(BR43)*300</f>
        <v>450</v>
      </c>
      <c r="BT43" s="41"/>
      <c r="BW43" s="319"/>
      <c r="BX43" s="320"/>
      <c r="BY43" s="316" t="s">
        <v>3</v>
      </c>
      <c r="BZ43" s="316"/>
      <c r="CA43" s="39">
        <v>20</v>
      </c>
      <c r="CB43" s="40">
        <f>SUM(CA43)*300</f>
        <v>6000</v>
      </c>
      <c r="CC43" s="41"/>
      <c r="CE43" s="319"/>
      <c r="CF43" s="320"/>
      <c r="CG43" s="316" t="s">
        <v>3</v>
      </c>
      <c r="CH43" s="316"/>
      <c r="CI43" s="39">
        <v>15</v>
      </c>
      <c r="CJ43" s="40">
        <f>SUM(CI43)*300</f>
        <v>4500</v>
      </c>
      <c r="CK43" s="41"/>
      <c r="CM43" s="319"/>
      <c r="CN43" s="320"/>
      <c r="CO43" s="316" t="s">
        <v>3</v>
      </c>
      <c r="CP43" s="316"/>
      <c r="CQ43" s="39">
        <v>15</v>
      </c>
      <c r="CR43" s="40">
        <f>SUM(CQ43)*300</f>
        <v>4500</v>
      </c>
      <c r="CS43" s="41"/>
      <c r="CU43" s="319"/>
      <c r="CV43" s="320"/>
      <c r="CW43" s="316" t="s">
        <v>3</v>
      </c>
      <c r="CX43" s="316"/>
      <c r="CY43" s="39">
        <v>4</v>
      </c>
      <c r="CZ43" s="40">
        <f>SUM(CY43)*300</f>
        <v>1200</v>
      </c>
      <c r="DA43" s="41"/>
      <c r="DC43" s="319"/>
      <c r="DD43" s="320"/>
      <c r="DE43" s="316" t="s">
        <v>3</v>
      </c>
      <c r="DF43" s="316"/>
      <c r="DG43" s="39">
        <v>28</v>
      </c>
      <c r="DH43" s="40">
        <f>SUM(DG43)*300</f>
        <v>8400</v>
      </c>
      <c r="DI43" s="41"/>
      <c r="DK43" s="319"/>
      <c r="DL43" s="320"/>
      <c r="DM43" s="316" t="s">
        <v>3</v>
      </c>
      <c r="DN43" s="316"/>
      <c r="DO43" s="39">
        <v>9</v>
      </c>
      <c r="DP43" s="40">
        <f>SUM(DO43)*175</f>
        <v>1575</v>
      </c>
      <c r="DQ43" s="41"/>
      <c r="DS43" s="319"/>
      <c r="DT43" s="320"/>
      <c r="DU43" s="316" t="s">
        <v>3</v>
      </c>
      <c r="DV43" s="316"/>
      <c r="DW43" s="39">
        <v>2.5</v>
      </c>
      <c r="DX43" s="40">
        <f>SUM(DW43)*300</f>
        <v>750</v>
      </c>
      <c r="DY43" s="41"/>
      <c r="EA43" s="319"/>
      <c r="EB43" s="320"/>
      <c r="EC43" s="316" t="s">
        <v>3</v>
      </c>
      <c r="ED43" s="316"/>
      <c r="EE43" s="39">
        <v>2</v>
      </c>
      <c r="EF43" s="40">
        <f>SUM(EE43)*300</f>
        <v>600</v>
      </c>
      <c r="EG43" s="41"/>
      <c r="EI43" s="319"/>
      <c r="EJ43" s="320"/>
      <c r="EK43" s="316" t="s">
        <v>3</v>
      </c>
      <c r="EL43" s="316"/>
      <c r="EM43" s="39">
        <v>7</v>
      </c>
      <c r="EN43" s="40">
        <f>SUM(EM43)*175</f>
        <v>1225</v>
      </c>
      <c r="EO43" s="41"/>
      <c r="EQ43" s="319"/>
      <c r="ER43" s="320"/>
      <c r="ES43" s="316" t="s">
        <v>3</v>
      </c>
      <c r="ET43" s="316"/>
      <c r="EU43" s="39">
        <v>79</v>
      </c>
      <c r="EV43" s="40">
        <f>SUM(EU43)*175</f>
        <v>13825</v>
      </c>
      <c r="EW43" s="41"/>
      <c r="EY43" s="319"/>
      <c r="EZ43" s="320"/>
      <c r="FA43" s="316" t="s">
        <v>3</v>
      </c>
      <c r="FB43" s="316"/>
      <c r="FC43" s="39">
        <v>26</v>
      </c>
      <c r="FD43" s="40">
        <f>SUM(FC43)*300</f>
        <v>7800</v>
      </c>
      <c r="FE43" s="41"/>
      <c r="FG43" s="319"/>
      <c r="FH43" s="320"/>
      <c r="FI43" s="316" t="s">
        <v>3</v>
      </c>
      <c r="FJ43" s="316"/>
      <c r="FK43" s="39">
        <v>12</v>
      </c>
      <c r="FL43" s="40">
        <f>SUM(FK43)*300</f>
        <v>3600</v>
      </c>
      <c r="FM43" s="41"/>
      <c r="FO43" s="319"/>
      <c r="FP43" s="320"/>
      <c r="FQ43" s="316" t="s">
        <v>3</v>
      </c>
      <c r="FR43" s="316"/>
      <c r="FS43" s="39">
        <v>1</v>
      </c>
      <c r="FT43" s="40">
        <f>SUM(FS43)*300</f>
        <v>300</v>
      </c>
      <c r="FU43" s="41"/>
      <c r="FW43" s="319"/>
      <c r="FX43" s="320"/>
      <c r="FY43" s="316" t="s">
        <v>3</v>
      </c>
      <c r="FZ43" s="316"/>
      <c r="GA43" s="39">
        <v>9.1999999999999993</v>
      </c>
      <c r="GB43" s="40">
        <f>SUM(GA43)*300</f>
        <v>2760</v>
      </c>
      <c r="GC43" s="41"/>
      <c r="GE43" s="382"/>
      <c r="GF43" s="382"/>
      <c r="GG43" s="383"/>
      <c r="GH43" s="383"/>
      <c r="GI43" s="96"/>
      <c r="GJ43" s="124"/>
      <c r="GK43" s="125"/>
      <c r="GL43" s="112"/>
      <c r="GM43" s="382"/>
      <c r="GN43" s="382"/>
      <c r="GO43" s="383"/>
      <c r="GP43" s="383"/>
      <c r="GQ43" s="96"/>
      <c r="GR43" s="124"/>
      <c r="GS43" s="125"/>
      <c r="GT43" s="112"/>
      <c r="GU43" s="382"/>
      <c r="GV43" s="382"/>
      <c r="GW43" s="383"/>
      <c r="GX43" s="383"/>
      <c r="GY43" s="96"/>
      <c r="GZ43" s="124"/>
      <c r="HA43" s="125"/>
      <c r="HB43" s="112"/>
      <c r="HC43" s="382"/>
      <c r="HD43" s="382"/>
      <c r="HE43" s="383"/>
      <c r="HF43" s="383"/>
      <c r="HG43" s="96"/>
      <c r="HH43" s="124"/>
      <c r="HI43" s="125"/>
      <c r="HJ43" s="112"/>
      <c r="HK43" s="382"/>
      <c r="HL43" s="382"/>
      <c r="HM43" s="383"/>
      <c r="HN43" s="383"/>
      <c r="HO43" s="96"/>
      <c r="HP43" s="124"/>
      <c r="HQ43" s="125"/>
      <c r="HR43" s="112"/>
      <c r="HS43" s="382"/>
      <c r="HT43" s="382"/>
      <c r="HU43" s="383"/>
      <c r="HV43" s="383"/>
      <c r="HW43" s="96"/>
      <c r="HX43" s="124"/>
      <c r="HY43" s="125"/>
      <c r="HZ43" s="112"/>
      <c r="IA43" s="382"/>
      <c r="IB43" s="382"/>
      <c r="IC43" s="383"/>
      <c r="ID43" s="383"/>
      <c r="IE43" s="96"/>
      <c r="IF43" s="124"/>
      <c r="IG43" s="125"/>
      <c r="IH43" s="112"/>
      <c r="II43" s="382"/>
      <c r="IJ43" s="382"/>
      <c r="IK43" s="383"/>
      <c r="IL43" s="383"/>
      <c r="IM43" s="96"/>
      <c r="IN43" s="124"/>
      <c r="IO43" s="125"/>
    </row>
    <row r="44" spans="2:249" ht="15" customHeight="1" x14ac:dyDescent="0.25">
      <c r="B44" s="233"/>
      <c r="C44" s="233"/>
      <c r="D44" s="232"/>
      <c r="E44" s="232"/>
      <c r="F44" s="18"/>
      <c r="G44" s="20"/>
      <c r="H44" s="98"/>
      <c r="J44" s="233"/>
      <c r="K44" s="233"/>
      <c r="L44" s="232"/>
      <c r="M44" s="232"/>
      <c r="N44" s="18"/>
      <c r="O44" s="20"/>
      <c r="P44" s="98"/>
      <c r="R44" s="233"/>
      <c r="S44" s="233"/>
      <c r="T44" s="232"/>
      <c r="U44" s="232"/>
      <c r="V44" s="18"/>
      <c r="W44" s="20"/>
      <c r="X44" s="98"/>
      <c r="Z44" s="233"/>
      <c r="AA44" s="233"/>
      <c r="AB44" s="232"/>
      <c r="AC44" s="232"/>
      <c r="AD44" s="18"/>
      <c r="AE44" s="20"/>
      <c r="AF44" s="98"/>
      <c r="AH44" s="233"/>
      <c r="AI44" s="233"/>
      <c r="AJ44" s="232"/>
      <c r="AK44" s="232"/>
      <c r="AL44" s="18"/>
      <c r="AM44" s="20"/>
      <c r="AN44" s="98"/>
      <c r="AP44" s="233"/>
      <c r="AQ44" s="233"/>
      <c r="AR44" s="232"/>
      <c r="AS44" s="232"/>
      <c r="AT44" s="18"/>
      <c r="AU44" s="20"/>
      <c r="AV44" s="98"/>
      <c r="AX44" s="233"/>
      <c r="AY44" s="233"/>
      <c r="AZ44" s="232"/>
      <c r="BA44" s="232"/>
      <c r="BB44" s="18"/>
      <c r="BC44" s="20"/>
      <c r="BD44" s="98"/>
      <c r="BF44" s="233"/>
      <c r="BG44" s="233"/>
      <c r="BH44" s="232"/>
      <c r="BI44" s="232"/>
      <c r="BJ44" s="18"/>
      <c r="BK44" s="20"/>
      <c r="BL44" s="98"/>
      <c r="BN44" s="233"/>
      <c r="BO44" s="233"/>
      <c r="BP44" s="232"/>
      <c r="BQ44" s="232"/>
      <c r="BR44" s="18"/>
      <c r="BS44" s="20"/>
      <c r="BT44" s="98"/>
      <c r="BW44" s="233"/>
      <c r="BX44" s="233"/>
      <c r="BY44" s="232"/>
      <c r="BZ44" s="232"/>
      <c r="CA44" s="18"/>
      <c r="CB44" s="20"/>
      <c r="CC44" s="98"/>
      <c r="CE44" s="233"/>
      <c r="CF44" s="233"/>
      <c r="CG44" s="232"/>
      <c r="CH44" s="232"/>
      <c r="CI44" s="18"/>
      <c r="CJ44" s="20"/>
      <c r="CK44" s="98"/>
      <c r="CM44" s="233"/>
      <c r="CN44" s="233"/>
      <c r="CO44" s="232"/>
      <c r="CP44" s="232"/>
      <c r="CQ44" s="18"/>
      <c r="CR44" s="20"/>
      <c r="CS44" s="98"/>
      <c r="CU44" s="233"/>
      <c r="CV44" s="233"/>
      <c r="CW44" s="232"/>
      <c r="CX44" s="232"/>
      <c r="CY44" s="18"/>
      <c r="CZ44" s="20"/>
      <c r="DA44" s="98"/>
      <c r="DC44" s="233"/>
      <c r="DD44" s="233"/>
      <c r="DE44" s="232"/>
      <c r="DF44" s="232"/>
      <c r="DG44" s="18"/>
      <c r="DH44" s="20"/>
      <c r="DI44" s="98"/>
      <c r="DK44" s="233"/>
      <c r="DL44" s="233"/>
      <c r="DM44" s="232"/>
      <c r="DN44" s="232"/>
      <c r="DO44" s="18"/>
      <c r="DP44" s="20"/>
      <c r="DQ44" s="98"/>
      <c r="DS44" s="237"/>
      <c r="DT44" s="237"/>
      <c r="DU44" s="236"/>
      <c r="DV44" s="236"/>
      <c r="DW44" s="18"/>
      <c r="DX44" s="20"/>
      <c r="DY44" s="98"/>
      <c r="EA44" s="233"/>
      <c r="EB44" s="233"/>
      <c r="EC44" s="232"/>
      <c r="ED44" s="232"/>
      <c r="EE44" s="18"/>
      <c r="EF44" s="20"/>
      <c r="EG44" s="98"/>
      <c r="EI44" s="233"/>
      <c r="EJ44" s="233"/>
      <c r="EK44" s="232"/>
      <c r="EL44" s="232"/>
      <c r="EM44" s="18"/>
      <c r="EN44" s="20"/>
      <c r="EO44" s="98"/>
      <c r="EQ44" s="233"/>
      <c r="ER44" s="233"/>
      <c r="ES44" s="232"/>
      <c r="ET44" s="232"/>
      <c r="EU44" s="18"/>
      <c r="EV44" s="20"/>
      <c r="EW44" s="98"/>
      <c r="EY44" s="235"/>
      <c r="EZ44" s="235"/>
      <c r="FA44" s="234"/>
      <c r="FB44" s="234"/>
      <c r="FC44" s="18"/>
      <c r="FD44" s="20"/>
      <c r="FE44" s="98"/>
      <c r="FG44" s="237"/>
      <c r="FH44" s="237"/>
      <c r="FI44" s="236"/>
      <c r="FJ44" s="236"/>
      <c r="FK44" s="18"/>
      <c r="FL44" s="20"/>
      <c r="FM44" s="98"/>
      <c r="FO44" s="237"/>
      <c r="FP44" s="237"/>
      <c r="FQ44" s="236"/>
      <c r="FR44" s="236"/>
      <c r="FS44" s="18"/>
      <c r="FT44" s="20"/>
      <c r="FU44" s="98"/>
      <c r="FW44" s="237"/>
      <c r="FX44" s="237"/>
      <c r="FY44" s="236"/>
      <c r="FZ44" s="236"/>
      <c r="GA44" s="18"/>
      <c r="GB44" s="20"/>
      <c r="GC44" s="98"/>
      <c r="GE44" s="237"/>
      <c r="GF44" s="237"/>
      <c r="GG44" s="236"/>
      <c r="GH44" s="236"/>
      <c r="GI44" s="18"/>
      <c r="GJ44" s="20"/>
      <c r="GK44" s="98"/>
      <c r="GM44" s="237"/>
      <c r="GN44" s="237"/>
      <c r="GO44" s="236"/>
      <c r="GP44" s="236"/>
      <c r="GQ44" s="18"/>
      <c r="GR44" s="20"/>
      <c r="GS44" s="98"/>
      <c r="GU44" s="237"/>
      <c r="GV44" s="237"/>
      <c r="GW44" s="236"/>
      <c r="GX44" s="236"/>
      <c r="GY44" s="18"/>
      <c r="GZ44" s="20"/>
      <c r="HA44" s="98"/>
      <c r="HC44" s="237"/>
      <c r="HD44" s="237"/>
      <c r="HE44" s="236"/>
      <c r="HF44" s="236"/>
      <c r="HG44" s="18"/>
      <c r="HH44" s="20"/>
      <c r="HI44" s="98"/>
      <c r="HK44" s="237"/>
      <c r="HL44" s="237"/>
      <c r="HM44" s="236"/>
      <c r="HN44" s="236"/>
      <c r="HO44" s="18"/>
      <c r="HP44" s="20"/>
      <c r="HQ44" s="98"/>
      <c r="HS44" s="237"/>
      <c r="HT44" s="237"/>
      <c r="HU44" s="236"/>
      <c r="HV44" s="236"/>
      <c r="HW44" s="18"/>
      <c r="HX44" s="20"/>
      <c r="HY44" s="98"/>
      <c r="IA44" s="237"/>
      <c r="IB44" s="237"/>
      <c r="IC44" s="236"/>
      <c r="ID44" s="236"/>
      <c r="IE44" s="18"/>
      <c r="IF44" s="20"/>
      <c r="IG44" s="98"/>
      <c r="II44" s="237"/>
      <c r="IJ44" s="237"/>
      <c r="IK44" s="236"/>
      <c r="IL44" s="236"/>
      <c r="IM44" s="18"/>
      <c r="IN44" s="20"/>
      <c r="IO44" s="98"/>
    </row>
  </sheetData>
  <mergeCells count="713">
    <mergeCell ref="FW42:FX43"/>
    <mergeCell ref="FY42:FZ42"/>
    <mergeCell ref="FY43:FZ43"/>
    <mergeCell ref="B42:C43"/>
    <mergeCell ref="D42:E42"/>
    <mergeCell ref="FW11:GC11"/>
    <mergeCell ref="FW12:FX12"/>
    <mergeCell ref="FY12:FZ12"/>
    <mergeCell ref="FW13:FX19"/>
    <mergeCell ref="FY13:FY19"/>
    <mergeCell ref="GC13:GC19"/>
    <mergeCell ref="FW20:FX26"/>
    <mergeCell ref="FY20:FY26"/>
    <mergeCell ref="GC20:GC26"/>
    <mergeCell ref="EY34:EZ40"/>
    <mergeCell ref="FA34:FA40"/>
    <mergeCell ref="FE34:FE40"/>
    <mergeCell ref="FW27:FX33"/>
    <mergeCell ref="FY27:FY33"/>
    <mergeCell ref="GC27:GC33"/>
    <mergeCell ref="FW34:FX40"/>
    <mergeCell ref="FY34:FY40"/>
    <mergeCell ref="GC34:GC40"/>
    <mergeCell ref="EY11:FE11"/>
    <mergeCell ref="EY13:EZ19"/>
    <mergeCell ref="FE13:FE19"/>
    <mergeCell ref="EY42:EZ43"/>
    <mergeCell ref="FA42:FB42"/>
    <mergeCell ref="EC43:ED43"/>
    <mergeCell ref="EK43:EL43"/>
    <mergeCell ref="CW42:CX42"/>
    <mergeCell ref="DC42:DD43"/>
    <mergeCell ref="DE42:DF42"/>
    <mergeCell ref="DK42:DL43"/>
    <mergeCell ref="DM42:DN42"/>
    <mergeCell ref="DS42:DT43"/>
    <mergeCell ref="CW43:CX43"/>
    <mergeCell ref="DE43:DF43"/>
    <mergeCell ref="DM43:DN43"/>
    <mergeCell ref="DU43:DV43"/>
    <mergeCell ref="FA43:FB43"/>
    <mergeCell ref="D43:E43"/>
    <mergeCell ref="L43:M43"/>
    <mergeCell ref="EQ42:ER43"/>
    <mergeCell ref="ES42:ET42"/>
    <mergeCell ref="ES43:ET43"/>
    <mergeCell ref="DU42:DV42"/>
    <mergeCell ref="EA42:EB43"/>
    <mergeCell ref="EC42:ED42"/>
    <mergeCell ref="EI42:EJ43"/>
    <mergeCell ref="EK42:EL42"/>
    <mergeCell ref="R42:S43"/>
    <mergeCell ref="T42:U42"/>
    <mergeCell ref="Z42:AA43"/>
    <mergeCell ref="T43:U43"/>
    <mergeCell ref="CO43:CP43"/>
    <mergeCell ref="BF42:BG43"/>
    <mergeCell ref="BH42:BI42"/>
    <mergeCell ref="BN42:BO43"/>
    <mergeCell ref="BP42:BQ42"/>
    <mergeCell ref="BW42:BX43"/>
    <mergeCell ref="BH43:BI43"/>
    <mergeCell ref="BP43:BQ43"/>
    <mergeCell ref="BY42:BZ42"/>
    <mergeCell ref="CE42:CF43"/>
    <mergeCell ref="CG42:CH42"/>
    <mergeCell ref="CM42:CN43"/>
    <mergeCell ref="J42:K43"/>
    <mergeCell ref="L42:M42"/>
    <mergeCell ref="EQ34:ER40"/>
    <mergeCell ref="ES34:ES40"/>
    <mergeCell ref="EW34:EW40"/>
    <mergeCell ref="EK34:EK40"/>
    <mergeCell ref="EO34:EO40"/>
    <mergeCell ref="DU34:DU40"/>
    <mergeCell ref="DY34:DY40"/>
    <mergeCell ref="AB42:AC42"/>
    <mergeCell ref="AH42:AI43"/>
    <mergeCell ref="AJ42:AK42"/>
    <mergeCell ref="AP42:AQ43"/>
    <mergeCell ref="AR42:AS42"/>
    <mergeCell ref="AX42:AY43"/>
    <mergeCell ref="AB43:AC43"/>
    <mergeCell ref="AJ43:AK43"/>
    <mergeCell ref="AR43:AS43"/>
    <mergeCell ref="AZ42:BA42"/>
    <mergeCell ref="AZ43:BA43"/>
    <mergeCell ref="CO42:CP42"/>
    <mergeCell ref="CU42:CV43"/>
    <mergeCell ref="BY43:BZ43"/>
    <mergeCell ref="CG43:CH43"/>
    <mergeCell ref="EA34:EB40"/>
    <mergeCell ref="EC34:EC40"/>
    <mergeCell ref="EG34:EG40"/>
    <mergeCell ref="EI34:EJ40"/>
    <mergeCell ref="DE34:DE40"/>
    <mergeCell ref="DI34:DI40"/>
    <mergeCell ref="DK34:DL40"/>
    <mergeCell ref="DM34:DM40"/>
    <mergeCell ref="DQ34:DQ40"/>
    <mergeCell ref="DS34:DT40"/>
    <mergeCell ref="CW34:CW40"/>
    <mergeCell ref="DA34:DA40"/>
    <mergeCell ref="DC34:DD40"/>
    <mergeCell ref="BY34:BY40"/>
    <mergeCell ref="CC34:CC40"/>
    <mergeCell ref="CE34:CF40"/>
    <mergeCell ref="CG34:CG40"/>
    <mergeCell ref="CK34:CK40"/>
    <mergeCell ref="CM34:CN40"/>
    <mergeCell ref="BL34:BL40"/>
    <mergeCell ref="BN34:BO40"/>
    <mergeCell ref="BP34:BP40"/>
    <mergeCell ref="BT34:BT40"/>
    <mergeCell ref="BW34:BX40"/>
    <mergeCell ref="BF34:BG40"/>
    <mergeCell ref="CO34:CO40"/>
    <mergeCell ref="CS34:CS40"/>
    <mergeCell ref="CU34:CV40"/>
    <mergeCell ref="AZ34:AZ40"/>
    <mergeCell ref="BD34:BD40"/>
    <mergeCell ref="AJ34:AJ40"/>
    <mergeCell ref="AN34:AN40"/>
    <mergeCell ref="AP34:AQ40"/>
    <mergeCell ref="AR34:AR40"/>
    <mergeCell ref="AV34:AV40"/>
    <mergeCell ref="AX34:AY40"/>
    <mergeCell ref="BH34:BH40"/>
    <mergeCell ref="B34:C40"/>
    <mergeCell ref="EY27:EZ33"/>
    <mergeCell ref="FA27:FA33"/>
    <mergeCell ref="FE27:FE33"/>
    <mergeCell ref="EQ27:ER33"/>
    <mergeCell ref="ES27:ES33"/>
    <mergeCell ref="EW27:EW33"/>
    <mergeCell ref="EI27:EJ33"/>
    <mergeCell ref="EK27:EK33"/>
    <mergeCell ref="EO27:EO33"/>
    <mergeCell ref="DS27:DT33"/>
    <mergeCell ref="DU27:DU33"/>
    <mergeCell ref="AF34:AF40"/>
    <mergeCell ref="Z34:AA40"/>
    <mergeCell ref="AB34:AB40"/>
    <mergeCell ref="AH34:AI40"/>
    <mergeCell ref="R34:S40"/>
    <mergeCell ref="T34:T40"/>
    <mergeCell ref="X34:X40"/>
    <mergeCell ref="D34:D40"/>
    <mergeCell ref="H34:H40"/>
    <mergeCell ref="J34:K40"/>
    <mergeCell ref="L34:L40"/>
    <mergeCell ref="P34:P40"/>
    <mergeCell ref="DY27:DY33"/>
    <mergeCell ref="EA27:EB33"/>
    <mergeCell ref="EC27:EC33"/>
    <mergeCell ref="EG27:EG33"/>
    <mergeCell ref="DC27:DD33"/>
    <mergeCell ref="DE27:DE33"/>
    <mergeCell ref="DI27:DI33"/>
    <mergeCell ref="DK27:DL33"/>
    <mergeCell ref="DM27:DM33"/>
    <mergeCell ref="DQ27:DQ33"/>
    <mergeCell ref="CM27:CN33"/>
    <mergeCell ref="CO27:CO33"/>
    <mergeCell ref="CS27:CS33"/>
    <mergeCell ref="CU27:CV33"/>
    <mergeCell ref="CW27:CW33"/>
    <mergeCell ref="DA27:DA33"/>
    <mergeCell ref="BW27:BX33"/>
    <mergeCell ref="BY27:BY33"/>
    <mergeCell ref="CC27:CC33"/>
    <mergeCell ref="CE27:CF33"/>
    <mergeCell ref="CG27:CG33"/>
    <mergeCell ref="CK27:CK33"/>
    <mergeCell ref="R27:S33"/>
    <mergeCell ref="T27:T33"/>
    <mergeCell ref="X27:X33"/>
    <mergeCell ref="B27:C33"/>
    <mergeCell ref="D27:D33"/>
    <mergeCell ref="H27:H33"/>
    <mergeCell ref="J27:K33"/>
    <mergeCell ref="L27:L33"/>
    <mergeCell ref="P27:P33"/>
    <mergeCell ref="DK20:DL26"/>
    <mergeCell ref="DM20:DM26"/>
    <mergeCell ref="DQ20:DQ26"/>
    <mergeCell ref="DS20:DT26"/>
    <mergeCell ref="DU20:DU26"/>
    <mergeCell ref="DY20:DY26"/>
    <mergeCell ref="AF27:AF33"/>
    <mergeCell ref="Z27:AA33"/>
    <mergeCell ref="AB27:AB33"/>
    <mergeCell ref="AX27:AY33"/>
    <mergeCell ref="AZ27:AZ33"/>
    <mergeCell ref="BD27:BD33"/>
    <mergeCell ref="AH27:AI33"/>
    <mergeCell ref="AJ27:AJ33"/>
    <mergeCell ref="AN27:AN33"/>
    <mergeCell ref="AP27:AQ33"/>
    <mergeCell ref="AR27:AR33"/>
    <mergeCell ref="AV27:AV33"/>
    <mergeCell ref="BF27:BG33"/>
    <mergeCell ref="BH27:BH33"/>
    <mergeCell ref="BL27:BL33"/>
    <mergeCell ref="BN27:BO33"/>
    <mergeCell ref="BP27:BP33"/>
    <mergeCell ref="BT27:BT33"/>
    <mergeCell ref="EQ20:ER26"/>
    <mergeCell ref="ES20:ES26"/>
    <mergeCell ref="EW20:EW26"/>
    <mergeCell ref="EY20:EZ26"/>
    <mergeCell ref="FA20:FA26"/>
    <mergeCell ref="FE20:FE26"/>
    <mergeCell ref="EA20:EB26"/>
    <mergeCell ref="EC20:EC26"/>
    <mergeCell ref="EG20:EG26"/>
    <mergeCell ref="EI20:EJ26"/>
    <mergeCell ref="EK20:EK26"/>
    <mergeCell ref="EO20:EO26"/>
    <mergeCell ref="CU20:CV26"/>
    <mergeCell ref="CW20:CW26"/>
    <mergeCell ref="DA20:DA26"/>
    <mergeCell ref="DC20:DD26"/>
    <mergeCell ref="DE20:DE26"/>
    <mergeCell ref="DI20:DI26"/>
    <mergeCell ref="CE20:CF26"/>
    <mergeCell ref="CG20:CG26"/>
    <mergeCell ref="CK20:CK26"/>
    <mergeCell ref="CM20:CN26"/>
    <mergeCell ref="CO20:CO26"/>
    <mergeCell ref="CS20:CS26"/>
    <mergeCell ref="BD20:BD26"/>
    <mergeCell ref="BN20:BO26"/>
    <mergeCell ref="BP20:BP26"/>
    <mergeCell ref="BT20:BT26"/>
    <mergeCell ref="BW20:BX26"/>
    <mergeCell ref="BY20:BY26"/>
    <mergeCell ref="CC20:CC26"/>
    <mergeCell ref="BF20:BG26"/>
    <mergeCell ref="BH20:BH26"/>
    <mergeCell ref="BL20:BL26"/>
    <mergeCell ref="J20:K26"/>
    <mergeCell ref="L20:L26"/>
    <mergeCell ref="P20:P26"/>
    <mergeCell ref="B20:C26"/>
    <mergeCell ref="D20:D26"/>
    <mergeCell ref="H20:H26"/>
    <mergeCell ref="EQ13:ER19"/>
    <mergeCell ref="ES13:ES19"/>
    <mergeCell ref="EW13:EW19"/>
    <mergeCell ref="EO13:EO19"/>
    <mergeCell ref="Z20:AA26"/>
    <mergeCell ref="AB20:AB26"/>
    <mergeCell ref="AF20:AF26"/>
    <mergeCell ref="AH20:AI26"/>
    <mergeCell ref="AJ20:AJ26"/>
    <mergeCell ref="AN20:AN26"/>
    <mergeCell ref="R20:S26"/>
    <mergeCell ref="T20:T26"/>
    <mergeCell ref="X20:X26"/>
    <mergeCell ref="AP20:AQ26"/>
    <mergeCell ref="AR20:AR26"/>
    <mergeCell ref="AV20:AV26"/>
    <mergeCell ref="AX20:AY26"/>
    <mergeCell ref="AZ20:AZ26"/>
    <mergeCell ref="DC13:DD19"/>
    <mergeCell ref="DE13:DE19"/>
    <mergeCell ref="CC13:CC19"/>
    <mergeCell ref="CE13:CF19"/>
    <mergeCell ref="CG13:CG19"/>
    <mergeCell ref="CK13:CK19"/>
    <mergeCell ref="CM13:CN19"/>
    <mergeCell ref="CO13:CO19"/>
    <mergeCell ref="FA13:FA19"/>
    <mergeCell ref="EG13:EG19"/>
    <mergeCell ref="EA13:EB19"/>
    <mergeCell ref="EC13:EC19"/>
    <mergeCell ref="DY13:DY19"/>
    <mergeCell ref="EI13:EJ19"/>
    <mergeCell ref="EK13:EK19"/>
    <mergeCell ref="DI13:DI19"/>
    <mergeCell ref="DK13:DL19"/>
    <mergeCell ref="DM13:DM19"/>
    <mergeCell ref="DQ13:DQ19"/>
    <mergeCell ref="DS13:DT19"/>
    <mergeCell ref="DU13:DU19"/>
    <mergeCell ref="BT13:BT19"/>
    <mergeCell ref="BW13:BX19"/>
    <mergeCell ref="BY13:BY19"/>
    <mergeCell ref="BF13:BG19"/>
    <mergeCell ref="BH13:BH19"/>
    <mergeCell ref="CS13:CS19"/>
    <mergeCell ref="CU13:CV19"/>
    <mergeCell ref="CW13:CW19"/>
    <mergeCell ref="DA13:DA19"/>
    <mergeCell ref="AN13:AN19"/>
    <mergeCell ref="AP13:AQ19"/>
    <mergeCell ref="AR13:AR19"/>
    <mergeCell ref="AV13:AV19"/>
    <mergeCell ref="AX13:AY19"/>
    <mergeCell ref="AZ13:AZ19"/>
    <mergeCell ref="BL13:BL19"/>
    <mergeCell ref="BN13:BO19"/>
    <mergeCell ref="BP13:BP19"/>
    <mergeCell ref="EQ12:ER12"/>
    <mergeCell ref="ES12:ET12"/>
    <mergeCell ref="EY12:EZ12"/>
    <mergeCell ref="FA12:FB12"/>
    <mergeCell ref="EI12:EJ12"/>
    <mergeCell ref="EK12:EL12"/>
    <mergeCell ref="DK12:DL12"/>
    <mergeCell ref="DM12:DN12"/>
    <mergeCell ref="DS12:DT12"/>
    <mergeCell ref="DU12:DV12"/>
    <mergeCell ref="EA12:EB12"/>
    <mergeCell ref="EC12:ED12"/>
    <mergeCell ref="DE12:DF12"/>
    <mergeCell ref="BN12:BO12"/>
    <mergeCell ref="BP12:BQ12"/>
    <mergeCell ref="BW12:BX12"/>
    <mergeCell ref="BY12:BZ12"/>
    <mergeCell ref="CE12:CF12"/>
    <mergeCell ref="CG12:CH12"/>
    <mergeCell ref="D13:D19"/>
    <mergeCell ref="B13:C19"/>
    <mergeCell ref="CM12:CN12"/>
    <mergeCell ref="CO12:CP12"/>
    <mergeCell ref="Z13:AA19"/>
    <mergeCell ref="AB13:AB19"/>
    <mergeCell ref="AF13:AF19"/>
    <mergeCell ref="AH13:AI19"/>
    <mergeCell ref="AJ13:AJ19"/>
    <mergeCell ref="R13:S19"/>
    <mergeCell ref="T13:T19"/>
    <mergeCell ref="X13:X19"/>
    <mergeCell ref="H13:H19"/>
    <mergeCell ref="J13:K19"/>
    <mergeCell ref="L13:L19"/>
    <mergeCell ref="P13:P19"/>
    <mergeCell ref="BD13:BD19"/>
    <mergeCell ref="BF12:BG12"/>
    <mergeCell ref="BH12:BI12"/>
    <mergeCell ref="AP12:AQ12"/>
    <mergeCell ref="AR12:AS12"/>
    <mergeCell ref="AX12:AY12"/>
    <mergeCell ref="AZ12:BA12"/>
    <mergeCell ref="CU12:CV12"/>
    <mergeCell ref="CW12:CX12"/>
    <mergeCell ref="DC12:DD12"/>
    <mergeCell ref="Z12:AA12"/>
    <mergeCell ref="AB12:AC12"/>
    <mergeCell ref="AH12:AI12"/>
    <mergeCell ref="AJ12:AK12"/>
    <mergeCell ref="J12:K12"/>
    <mergeCell ref="L12:M12"/>
    <mergeCell ref="R12:S12"/>
    <mergeCell ref="T12:U12"/>
    <mergeCell ref="B12:C12"/>
    <mergeCell ref="D12:E12"/>
    <mergeCell ref="BW11:CC11"/>
    <mergeCell ref="CE11:CK11"/>
    <mergeCell ref="CM11:CS11"/>
    <mergeCell ref="Z11:AF11"/>
    <mergeCell ref="AH11:AN11"/>
    <mergeCell ref="AP11:AV11"/>
    <mergeCell ref="AX11:BD11"/>
    <mergeCell ref="EQ11:EW11"/>
    <mergeCell ref="CU11:DA11"/>
    <mergeCell ref="DC11:DI11"/>
    <mergeCell ref="DK11:DQ11"/>
    <mergeCell ref="DS11:DY11"/>
    <mergeCell ref="EA11:EG11"/>
    <mergeCell ref="EI11:EO11"/>
    <mergeCell ref="BP6:BP7"/>
    <mergeCell ref="BW6:BX7"/>
    <mergeCell ref="BY6:BY7"/>
    <mergeCell ref="CE6:CF7"/>
    <mergeCell ref="HU6:HU7"/>
    <mergeCell ref="IA6:IB7"/>
    <mergeCell ref="IC6:IC7"/>
    <mergeCell ref="B11:H11"/>
    <mergeCell ref="J11:P11"/>
    <mergeCell ref="R11:X11"/>
    <mergeCell ref="EQ6:ER7"/>
    <mergeCell ref="ES6:ES7"/>
    <mergeCell ref="HS6:HT7"/>
    <mergeCell ref="EC6:EC7"/>
    <mergeCell ref="EI6:EJ7"/>
    <mergeCell ref="EK6:EK7"/>
    <mergeCell ref="DE6:DE7"/>
    <mergeCell ref="DK6:DL7"/>
    <mergeCell ref="DM6:DM7"/>
    <mergeCell ref="DS6:DT7"/>
    <mergeCell ref="DU6:DU7"/>
    <mergeCell ref="EA6:EB7"/>
    <mergeCell ref="BF11:BL11"/>
    <mergeCell ref="BN11:BT11"/>
    <mergeCell ref="T6:T7"/>
    <mergeCell ref="Z6:AA7"/>
    <mergeCell ref="AB6:AB7"/>
    <mergeCell ref="AH6:AI7"/>
    <mergeCell ref="D6:D7"/>
    <mergeCell ref="J6:K7"/>
    <mergeCell ref="L6:L7"/>
    <mergeCell ref="R6:S7"/>
    <mergeCell ref="FY6:FY7"/>
    <mergeCell ref="BF6:BG7"/>
    <mergeCell ref="AJ6:AJ7"/>
    <mergeCell ref="AP6:AQ7"/>
    <mergeCell ref="AR6:AR7"/>
    <mergeCell ref="AX6:AY7"/>
    <mergeCell ref="AZ6:AZ7"/>
    <mergeCell ref="FW6:FX7"/>
    <mergeCell ref="CG6:CG7"/>
    <mergeCell ref="CM6:CN7"/>
    <mergeCell ref="CO6:CO7"/>
    <mergeCell ref="CU6:CV7"/>
    <mergeCell ref="CW6:CW7"/>
    <mergeCell ref="DC6:DD7"/>
    <mergeCell ref="BH6:BH7"/>
    <mergeCell ref="BN6:BO7"/>
    <mergeCell ref="II6:IJ7"/>
    <mergeCell ref="IK6:IK7"/>
    <mergeCell ref="EY6:EZ7"/>
    <mergeCell ref="FA6:FA7"/>
    <mergeCell ref="B6:C7"/>
    <mergeCell ref="EQ4:ER5"/>
    <mergeCell ref="ES4:EU5"/>
    <mergeCell ref="DU4:DW5"/>
    <mergeCell ref="EA4:EB5"/>
    <mergeCell ref="EC4:EE5"/>
    <mergeCell ref="EI4:EJ5"/>
    <mergeCell ref="EK4:EM5"/>
    <mergeCell ref="CW4:CY5"/>
    <mergeCell ref="DC4:DD5"/>
    <mergeCell ref="DE4:DG5"/>
    <mergeCell ref="DK4:DL5"/>
    <mergeCell ref="DM4:DO5"/>
    <mergeCell ref="FY4:GA5"/>
    <mergeCell ref="BF4:BG5"/>
    <mergeCell ref="BH4:BJ5"/>
    <mergeCell ref="BN4:BO5"/>
    <mergeCell ref="BP4:BR5"/>
    <mergeCell ref="BW4:BX5"/>
    <mergeCell ref="AZ4:BB5"/>
    <mergeCell ref="B4:C5"/>
    <mergeCell ref="D4:F5"/>
    <mergeCell ref="J4:K5"/>
    <mergeCell ref="L4:N5"/>
    <mergeCell ref="FG4:FH5"/>
    <mergeCell ref="EI3:EO3"/>
    <mergeCell ref="EQ3:EW3"/>
    <mergeCell ref="HS3:HY3"/>
    <mergeCell ref="CM3:CS3"/>
    <mergeCell ref="CU3:DA3"/>
    <mergeCell ref="DC3:DI3"/>
    <mergeCell ref="DK3:DQ3"/>
    <mergeCell ref="DS3:DY3"/>
    <mergeCell ref="AB4:AD5"/>
    <mergeCell ref="AH4:AI5"/>
    <mergeCell ref="AJ4:AL5"/>
    <mergeCell ref="AP4:AQ5"/>
    <mergeCell ref="AR4:AT5"/>
    <mergeCell ref="AX4:AY5"/>
    <mergeCell ref="R4:S5"/>
    <mergeCell ref="T4:V5"/>
    <mergeCell ref="FW4:FX5"/>
    <mergeCell ref="HS4:HT5"/>
    <mergeCell ref="HU4:HW5"/>
    <mergeCell ref="FW3:GC3"/>
    <mergeCell ref="II3:IO3"/>
    <mergeCell ref="EY3:FE3"/>
    <mergeCell ref="FO4:FP5"/>
    <mergeCell ref="FQ4:FS5"/>
    <mergeCell ref="Z4:AA5"/>
    <mergeCell ref="IA3:IG3"/>
    <mergeCell ref="II4:IJ5"/>
    <mergeCell ref="IK4:IM5"/>
    <mergeCell ref="EY4:EZ5"/>
    <mergeCell ref="FA4:FC5"/>
    <mergeCell ref="IC4:IE5"/>
    <mergeCell ref="IA4:IB5"/>
    <mergeCell ref="DS4:DT5"/>
    <mergeCell ref="BY4:CA5"/>
    <mergeCell ref="CE4:CF5"/>
    <mergeCell ref="CG4:CI5"/>
    <mergeCell ref="CM4:CN5"/>
    <mergeCell ref="CO4:CQ5"/>
    <mergeCell ref="CU4:CV5"/>
    <mergeCell ref="B3:H3"/>
    <mergeCell ref="J3:P3"/>
    <mergeCell ref="R3:X3"/>
    <mergeCell ref="EA3:EG3"/>
    <mergeCell ref="BF3:BL3"/>
    <mergeCell ref="BN3:BT3"/>
    <mergeCell ref="BW3:CC3"/>
    <mergeCell ref="CE3:CK3"/>
    <mergeCell ref="FO3:FU3"/>
    <mergeCell ref="Z3:AF3"/>
    <mergeCell ref="AH3:AN3"/>
    <mergeCell ref="AP3:AV3"/>
    <mergeCell ref="AX3:BD3"/>
    <mergeCell ref="GE6:GF7"/>
    <mergeCell ref="GG6:GG7"/>
    <mergeCell ref="GM6:GN7"/>
    <mergeCell ref="GO6:GO7"/>
    <mergeCell ref="GU3:HA3"/>
    <mergeCell ref="HC3:HI3"/>
    <mergeCell ref="GU4:GV5"/>
    <mergeCell ref="GW4:GY5"/>
    <mergeCell ref="HC4:HD5"/>
    <mergeCell ref="HE4:HG5"/>
    <mergeCell ref="GU6:GV7"/>
    <mergeCell ref="GW6:GW7"/>
    <mergeCell ref="HC6:HD7"/>
    <mergeCell ref="HE6:HE7"/>
    <mergeCell ref="HK3:HQ3"/>
    <mergeCell ref="HK4:HL5"/>
    <mergeCell ref="HM4:HO5"/>
    <mergeCell ref="HK6:HL7"/>
    <mergeCell ref="HM6:HM7"/>
    <mergeCell ref="FG11:FM11"/>
    <mergeCell ref="FO11:FU11"/>
    <mergeCell ref="FG12:FH12"/>
    <mergeCell ref="FI12:FJ12"/>
    <mergeCell ref="FO12:FP12"/>
    <mergeCell ref="FQ12:FR12"/>
    <mergeCell ref="FI4:FK5"/>
    <mergeCell ref="GO4:GQ5"/>
    <mergeCell ref="GM4:GN5"/>
    <mergeCell ref="GG4:GI5"/>
    <mergeCell ref="GE4:GF5"/>
    <mergeCell ref="GM3:GS3"/>
    <mergeCell ref="GE3:GK3"/>
    <mergeCell ref="FG3:FM3"/>
    <mergeCell ref="FO6:FP7"/>
    <mergeCell ref="FQ6:FQ7"/>
    <mergeCell ref="FG6:FH7"/>
    <mergeCell ref="FI6:FI7"/>
    <mergeCell ref="GE11:GK11"/>
    <mergeCell ref="FU27:FU33"/>
    <mergeCell ref="FG34:FH40"/>
    <mergeCell ref="FI34:FI40"/>
    <mergeCell ref="FM34:FM40"/>
    <mergeCell ref="FO34:FP40"/>
    <mergeCell ref="FQ34:FQ40"/>
    <mergeCell ref="FU34:FU40"/>
    <mergeCell ref="FG13:FH19"/>
    <mergeCell ref="FI13:FI19"/>
    <mergeCell ref="FM13:FM19"/>
    <mergeCell ref="FO13:FP19"/>
    <mergeCell ref="FQ13:FQ19"/>
    <mergeCell ref="FU13:FU19"/>
    <mergeCell ref="FG20:FH26"/>
    <mergeCell ref="FI20:FI26"/>
    <mergeCell ref="FM20:FM26"/>
    <mergeCell ref="FO20:FP26"/>
    <mergeCell ref="FQ20:FQ26"/>
    <mergeCell ref="FU20:FU26"/>
    <mergeCell ref="FG42:FH43"/>
    <mergeCell ref="FI42:FJ42"/>
    <mergeCell ref="FO42:FP43"/>
    <mergeCell ref="FQ42:FR42"/>
    <mergeCell ref="FI43:FJ43"/>
    <mergeCell ref="FQ43:FR43"/>
    <mergeCell ref="FG27:FH33"/>
    <mergeCell ref="FI27:FI33"/>
    <mergeCell ref="FM27:FM33"/>
    <mergeCell ref="FO27:FP33"/>
    <mergeCell ref="FQ27:FQ33"/>
    <mergeCell ref="GM11:GS11"/>
    <mergeCell ref="GU11:HA11"/>
    <mergeCell ref="HC11:HI11"/>
    <mergeCell ref="HK11:HQ11"/>
    <mergeCell ref="HS11:HY11"/>
    <mergeCell ref="IA11:IG11"/>
    <mergeCell ref="II11:IO11"/>
    <mergeCell ref="GE12:GF12"/>
    <mergeCell ref="GG12:GH12"/>
    <mergeCell ref="GM12:GN12"/>
    <mergeCell ref="GO12:GP12"/>
    <mergeCell ref="GU12:GV12"/>
    <mergeCell ref="GW12:GX12"/>
    <mergeCell ref="HC12:HD12"/>
    <mergeCell ref="HE12:HF12"/>
    <mergeCell ref="HK12:HL12"/>
    <mergeCell ref="HM12:HN12"/>
    <mergeCell ref="HS12:HT12"/>
    <mergeCell ref="HU12:HV12"/>
    <mergeCell ref="IA12:IB12"/>
    <mergeCell ref="IC12:ID12"/>
    <mergeCell ref="II12:IJ12"/>
    <mergeCell ref="IK12:IL12"/>
    <mergeCell ref="GE13:GF19"/>
    <mergeCell ref="GG13:GG19"/>
    <mergeCell ref="GK13:GK19"/>
    <mergeCell ref="GM13:GN19"/>
    <mergeCell ref="GO13:GO19"/>
    <mergeCell ref="GS13:GS19"/>
    <mergeCell ref="GU13:GV19"/>
    <mergeCell ref="GW13:GW19"/>
    <mergeCell ref="HA13:HA19"/>
    <mergeCell ref="HC13:HD19"/>
    <mergeCell ref="HE13:HE19"/>
    <mergeCell ref="HI13:HI19"/>
    <mergeCell ref="HK13:HL19"/>
    <mergeCell ref="HM13:HM19"/>
    <mergeCell ref="HQ13:HQ19"/>
    <mergeCell ref="HS13:HT19"/>
    <mergeCell ref="HU13:HU19"/>
    <mergeCell ref="HY13:HY19"/>
    <mergeCell ref="IA13:IB19"/>
    <mergeCell ref="IC13:IC19"/>
    <mergeCell ref="IG13:IG19"/>
    <mergeCell ref="II13:IJ19"/>
    <mergeCell ref="IK13:IK19"/>
    <mergeCell ref="IO13:IO19"/>
    <mergeCell ref="GE20:GF26"/>
    <mergeCell ref="GG20:GG26"/>
    <mergeCell ref="GK20:GK26"/>
    <mergeCell ref="GM20:GN26"/>
    <mergeCell ref="GO20:GO26"/>
    <mergeCell ref="GS20:GS26"/>
    <mergeCell ref="GU20:GV26"/>
    <mergeCell ref="GW20:GW26"/>
    <mergeCell ref="HA20:HA26"/>
    <mergeCell ref="HC20:HD26"/>
    <mergeCell ref="HE20:HE26"/>
    <mergeCell ref="HI20:HI26"/>
    <mergeCell ref="HK20:HL26"/>
    <mergeCell ref="HM20:HM26"/>
    <mergeCell ref="HQ20:HQ26"/>
    <mergeCell ref="HS20:HT26"/>
    <mergeCell ref="HU20:HU26"/>
    <mergeCell ref="HY20:HY26"/>
    <mergeCell ref="IA20:IB26"/>
    <mergeCell ref="IC20:IC26"/>
    <mergeCell ref="IG20:IG26"/>
    <mergeCell ref="II20:IJ26"/>
    <mergeCell ref="IK20:IK26"/>
    <mergeCell ref="IO20:IO26"/>
    <mergeCell ref="GE27:GF33"/>
    <mergeCell ref="GG27:GG33"/>
    <mergeCell ref="GK27:GK33"/>
    <mergeCell ref="GM27:GN33"/>
    <mergeCell ref="GO27:GO33"/>
    <mergeCell ref="GS27:GS33"/>
    <mergeCell ref="GU27:GV33"/>
    <mergeCell ref="GW27:GW33"/>
    <mergeCell ref="HA27:HA33"/>
    <mergeCell ref="HC27:HD33"/>
    <mergeCell ref="HE27:HE33"/>
    <mergeCell ref="HI27:HI33"/>
    <mergeCell ref="HK27:HL33"/>
    <mergeCell ref="HM27:HM33"/>
    <mergeCell ref="HQ27:HQ33"/>
    <mergeCell ref="HS27:HT33"/>
    <mergeCell ref="HU27:HU33"/>
    <mergeCell ref="HY27:HY33"/>
    <mergeCell ref="IA27:IB33"/>
    <mergeCell ref="IC27:IC33"/>
    <mergeCell ref="IG27:IG33"/>
    <mergeCell ref="II27:IJ33"/>
    <mergeCell ref="IK27:IK33"/>
    <mergeCell ref="IO27:IO33"/>
    <mergeCell ref="GE34:GF40"/>
    <mergeCell ref="GG34:GG40"/>
    <mergeCell ref="GK34:GK40"/>
    <mergeCell ref="GM34:GN40"/>
    <mergeCell ref="GO34:GO40"/>
    <mergeCell ref="GS34:GS40"/>
    <mergeCell ref="GU34:GV40"/>
    <mergeCell ref="GW34:GW40"/>
    <mergeCell ref="HA34:HA40"/>
    <mergeCell ref="HC34:HD40"/>
    <mergeCell ref="HE34:HE40"/>
    <mergeCell ref="HI34:HI40"/>
    <mergeCell ref="HK34:HL40"/>
    <mergeCell ref="HM34:HM40"/>
    <mergeCell ref="HQ34:HQ40"/>
    <mergeCell ref="HS34:HT40"/>
    <mergeCell ref="HU34:HU40"/>
    <mergeCell ref="HY34:HY40"/>
    <mergeCell ref="IO34:IO40"/>
    <mergeCell ref="GE42:GF43"/>
    <mergeCell ref="GG42:GH42"/>
    <mergeCell ref="GM42:GN43"/>
    <mergeCell ref="GO42:GP42"/>
    <mergeCell ref="GU42:GV43"/>
    <mergeCell ref="GW42:GX42"/>
    <mergeCell ref="HC42:HD43"/>
    <mergeCell ref="HE42:HF42"/>
    <mergeCell ref="HK42:HL43"/>
    <mergeCell ref="HM42:HN42"/>
    <mergeCell ref="HS42:HT43"/>
    <mergeCell ref="HU42:HV42"/>
    <mergeCell ref="IA42:IB43"/>
    <mergeCell ref="IC42:ID42"/>
    <mergeCell ref="II42:IJ43"/>
    <mergeCell ref="IK42:IL42"/>
    <mergeCell ref="GG43:GH43"/>
    <mergeCell ref="GO43:GP43"/>
    <mergeCell ref="GW43:GX43"/>
    <mergeCell ref="HE43:HF43"/>
    <mergeCell ref="HM43:HN43"/>
    <mergeCell ref="HU43:HV43"/>
    <mergeCell ref="IC43:ID43"/>
    <mergeCell ref="IK43:IL43"/>
    <mergeCell ref="IA34:IB40"/>
    <mergeCell ref="IC34:IC40"/>
    <mergeCell ref="IG34:IG40"/>
    <mergeCell ref="II34:IJ40"/>
    <mergeCell ref="IK34:IK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46"/>
  <sheetViews>
    <sheetView zoomScale="90" zoomScaleNormal="90" workbookViewId="0">
      <selection activeCell="S34" sqref="S34"/>
    </sheetView>
  </sheetViews>
  <sheetFormatPr defaultRowHeight="15" x14ac:dyDescent="0.25"/>
  <cols>
    <col min="2" max="2" width="5.42578125" customWidth="1"/>
    <col min="3" max="3" width="7.28515625" customWidth="1"/>
    <col min="4" max="5" width="5.42578125" customWidth="1"/>
    <col min="6" max="6" width="10.85546875" style="2" customWidth="1"/>
    <col min="7" max="8" width="10.7109375" customWidth="1"/>
    <col min="9" max="9" width="4" customWidth="1"/>
    <col min="10" max="10" width="11.85546875" customWidth="1"/>
    <col min="11" max="12" width="5.42578125" customWidth="1"/>
    <col min="13" max="15" width="10.85546875" customWidth="1"/>
    <col min="16" max="16" width="4" customWidth="1"/>
    <col min="17" max="17" width="5.42578125" customWidth="1"/>
    <col min="18" max="18" width="6.85546875" customWidth="1"/>
    <col min="19" max="19" width="5" customWidth="1"/>
    <col min="22" max="23" width="10.42578125" customWidth="1"/>
  </cols>
  <sheetData>
    <row r="1" spans="2:23" x14ac:dyDescent="0.25">
      <c r="B1" s="4" t="s">
        <v>54</v>
      </c>
    </row>
    <row r="2" spans="2:23" ht="15.75" thickBot="1" x14ac:dyDescent="0.3">
      <c r="B2" s="57" t="s">
        <v>50</v>
      </c>
    </row>
    <row r="3" spans="2:23" s="85" customFormat="1" ht="48" customHeight="1" x14ac:dyDescent="0.25">
      <c r="B3" s="321" t="s">
        <v>62</v>
      </c>
      <c r="C3" s="322"/>
      <c r="D3" s="322"/>
      <c r="E3" s="322"/>
      <c r="F3" s="322"/>
      <c r="G3" s="322"/>
      <c r="H3" s="323"/>
      <c r="J3" s="321" t="s">
        <v>64</v>
      </c>
      <c r="K3" s="322"/>
      <c r="L3" s="322"/>
      <c r="M3" s="322"/>
      <c r="N3" s="322"/>
      <c r="O3" s="323"/>
      <c r="Q3" s="321" t="s">
        <v>63</v>
      </c>
      <c r="R3" s="322"/>
      <c r="S3" s="322"/>
      <c r="T3" s="322"/>
      <c r="U3" s="322"/>
      <c r="V3" s="322"/>
      <c r="W3" s="323"/>
    </row>
    <row r="4" spans="2:23" ht="15.75" thickBot="1" x14ac:dyDescent="0.3">
      <c r="B4" s="324" t="s">
        <v>25</v>
      </c>
      <c r="C4" s="325"/>
      <c r="D4" s="325"/>
      <c r="E4" s="325"/>
      <c r="F4" s="325"/>
      <c r="G4" s="325"/>
      <c r="H4" s="326"/>
      <c r="J4" s="324" t="s">
        <v>30</v>
      </c>
      <c r="K4" s="325"/>
      <c r="L4" s="325"/>
      <c r="M4" s="325"/>
      <c r="N4" s="325"/>
      <c r="O4" s="326"/>
      <c r="Q4" s="324" t="s">
        <v>24</v>
      </c>
      <c r="R4" s="325"/>
      <c r="S4" s="325"/>
      <c r="T4" s="325"/>
      <c r="U4" s="325"/>
      <c r="V4" s="325"/>
      <c r="W4" s="326"/>
    </row>
    <row r="5" spans="2:23" x14ac:dyDescent="0.25">
      <c r="B5" s="297" t="s">
        <v>11</v>
      </c>
      <c r="C5" s="307"/>
      <c r="D5" s="297" t="s">
        <v>0</v>
      </c>
      <c r="E5" s="298"/>
      <c r="F5" s="307"/>
      <c r="G5" s="9" t="s">
        <v>13</v>
      </c>
      <c r="H5" s="10"/>
      <c r="J5" s="345" t="s">
        <v>11</v>
      </c>
      <c r="K5" s="297" t="s">
        <v>0</v>
      </c>
      <c r="L5" s="298"/>
      <c r="M5" s="307"/>
      <c r="N5" s="8" t="s">
        <v>13</v>
      </c>
      <c r="O5" s="10"/>
      <c r="Q5" s="297" t="s">
        <v>11</v>
      </c>
      <c r="R5" s="307"/>
      <c r="S5" s="297" t="s">
        <v>0</v>
      </c>
      <c r="T5" s="298"/>
      <c r="U5" s="307"/>
      <c r="V5" s="327" t="s">
        <v>13</v>
      </c>
      <c r="W5" s="310"/>
    </row>
    <row r="6" spans="2:23" ht="15.75" thickBot="1" x14ac:dyDescent="0.3">
      <c r="B6" s="299"/>
      <c r="C6" s="308"/>
      <c r="D6" s="299"/>
      <c r="E6" s="300"/>
      <c r="F6" s="308"/>
      <c r="G6" s="49" t="s">
        <v>14</v>
      </c>
      <c r="H6" s="6" t="s">
        <v>15</v>
      </c>
      <c r="J6" s="346"/>
      <c r="K6" s="299"/>
      <c r="L6" s="300"/>
      <c r="M6" s="308"/>
      <c r="N6" s="49" t="s">
        <v>14</v>
      </c>
      <c r="O6" s="6" t="s">
        <v>15</v>
      </c>
      <c r="Q6" s="299"/>
      <c r="R6" s="308"/>
      <c r="S6" s="299"/>
      <c r="T6" s="300"/>
      <c r="U6" s="308"/>
      <c r="V6" s="49" t="s">
        <v>14</v>
      </c>
      <c r="W6" s="6" t="s">
        <v>15</v>
      </c>
    </row>
    <row r="7" spans="2:23" ht="24" customHeight="1" x14ac:dyDescent="0.25">
      <c r="B7" s="263" t="s">
        <v>55</v>
      </c>
      <c r="C7" s="264"/>
      <c r="D7" s="328" t="s">
        <v>2</v>
      </c>
      <c r="E7" s="50" t="s">
        <v>1</v>
      </c>
      <c r="F7" s="55"/>
      <c r="G7" s="51" t="s">
        <v>35</v>
      </c>
      <c r="H7" s="5">
        <v>0</v>
      </c>
      <c r="J7" s="247" t="s">
        <v>55</v>
      </c>
      <c r="K7" s="328" t="s">
        <v>2</v>
      </c>
      <c r="L7" s="50" t="s">
        <v>1</v>
      </c>
      <c r="M7" s="53"/>
      <c r="N7" s="51" t="s">
        <v>52</v>
      </c>
      <c r="O7" s="5">
        <v>1500</v>
      </c>
      <c r="Q7" s="263" t="s">
        <v>55</v>
      </c>
      <c r="R7" s="264"/>
      <c r="S7" s="328" t="s">
        <v>2</v>
      </c>
      <c r="T7" s="50" t="s">
        <v>1</v>
      </c>
      <c r="U7" s="53"/>
      <c r="V7" s="51" t="s">
        <v>66</v>
      </c>
      <c r="W7" s="5">
        <v>17260</v>
      </c>
    </row>
    <row r="8" spans="2:23" ht="24" customHeight="1" thickBot="1" x14ac:dyDescent="0.3">
      <c r="B8" s="265"/>
      <c r="C8" s="266"/>
      <c r="D8" s="279"/>
      <c r="E8" s="54" t="s">
        <v>3</v>
      </c>
      <c r="F8" s="56"/>
      <c r="G8" s="52" t="s">
        <v>35</v>
      </c>
      <c r="H8" s="3">
        <v>0</v>
      </c>
      <c r="J8" s="249"/>
      <c r="K8" s="279"/>
      <c r="L8" s="54" t="s">
        <v>3</v>
      </c>
      <c r="M8" s="7"/>
      <c r="N8" s="52" t="s">
        <v>52</v>
      </c>
      <c r="O8" s="3">
        <v>2100</v>
      </c>
      <c r="Q8" s="265"/>
      <c r="R8" s="266"/>
      <c r="S8" s="279"/>
      <c r="T8" s="54" t="s">
        <v>3</v>
      </c>
      <c r="U8" s="7"/>
      <c r="V8" s="52" t="s">
        <v>65</v>
      </c>
      <c r="W8" s="3">
        <v>28800</v>
      </c>
    </row>
    <row r="10" spans="2:23" x14ac:dyDescent="0.25">
      <c r="B10" s="4" t="s">
        <v>53</v>
      </c>
    </row>
    <row r="11" spans="2:23" ht="15.75" thickBot="1" x14ac:dyDescent="0.3">
      <c r="B11" s="11" t="s">
        <v>61</v>
      </c>
    </row>
    <row r="12" spans="2:23" x14ac:dyDescent="0.25">
      <c r="B12" s="342" t="s">
        <v>16</v>
      </c>
      <c r="C12" s="343"/>
      <c r="D12" s="343"/>
      <c r="E12" s="343"/>
      <c r="F12" s="343"/>
      <c r="G12" s="343"/>
      <c r="H12" s="344"/>
      <c r="I12" s="13"/>
      <c r="J12" s="342" t="s">
        <v>17</v>
      </c>
      <c r="K12" s="343"/>
      <c r="L12" s="343"/>
      <c r="M12" s="343"/>
      <c r="N12" s="343"/>
      <c r="O12" s="344"/>
    </row>
    <row r="13" spans="2:23" ht="15.75" thickBot="1" x14ac:dyDescent="0.3">
      <c r="B13" s="337" t="s">
        <v>18</v>
      </c>
      <c r="C13" s="338"/>
      <c r="D13" s="338"/>
      <c r="E13" s="338"/>
      <c r="F13" s="338"/>
      <c r="G13" s="338"/>
      <c r="H13" s="339"/>
      <c r="I13" s="13"/>
      <c r="J13" s="337" t="s">
        <v>30</v>
      </c>
      <c r="K13" s="338"/>
      <c r="L13" s="338"/>
      <c r="M13" s="338"/>
      <c r="N13" s="338"/>
      <c r="O13" s="339"/>
    </row>
    <row r="14" spans="2:23" s="1" customFormat="1" ht="67.5" customHeight="1" thickBot="1" x14ac:dyDescent="0.3">
      <c r="B14" s="340" t="s">
        <v>0</v>
      </c>
      <c r="C14" s="341"/>
      <c r="D14" s="340" t="s">
        <v>11</v>
      </c>
      <c r="E14" s="280"/>
      <c r="F14" s="42" t="s">
        <v>23</v>
      </c>
      <c r="G14" s="42" t="s">
        <v>10</v>
      </c>
      <c r="H14" s="58" t="s">
        <v>12</v>
      </c>
      <c r="I14" s="44"/>
      <c r="J14" s="47" t="s">
        <v>0</v>
      </c>
      <c r="K14" s="340" t="s">
        <v>11</v>
      </c>
      <c r="L14" s="280"/>
      <c r="M14" s="42" t="s">
        <v>23</v>
      </c>
      <c r="N14" s="48" t="s">
        <v>10</v>
      </c>
      <c r="O14" s="46" t="s">
        <v>12</v>
      </c>
    </row>
    <row r="15" spans="2:23" ht="15" customHeight="1" x14ac:dyDescent="0.25">
      <c r="B15" s="276" t="s">
        <v>2</v>
      </c>
      <c r="C15" s="331"/>
      <c r="D15" s="273" t="s">
        <v>56</v>
      </c>
      <c r="E15" s="15" t="s">
        <v>4</v>
      </c>
      <c r="F15" s="16">
        <v>12</v>
      </c>
      <c r="G15" s="19">
        <v>60</v>
      </c>
      <c r="H15" s="282" t="s">
        <v>51</v>
      </c>
      <c r="I15" s="13"/>
      <c r="J15" s="334" t="s">
        <v>9</v>
      </c>
      <c r="K15" s="273" t="s">
        <v>56</v>
      </c>
      <c r="L15" s="15" t="s">
        <v>4</v>
      </c>
      <c r="M15" s="18">
        <v>4</v>
      </c>
      <c r="N15" s="20">
        <v>500</v>
      </c>
      <c r="O15" s="282" t="s">
        <v>31</v>
      </c>
    </row>
    <row r="16" spans="2:23" ht="15" customHeight="1" x14ac:dyDescent="0.25">
      <c r="B16" s="277"/>
      <c r="C16" s="332"/>
      <c r="D16" s="274"/>
      <c r="E16" s="21" t="s">
        <v>5</v>
      </c>
      <c r="F16" s="83">
        <v>12</v>
      </c>
      <c r="G16" s="25">
        <v>60</v>
      </c>
      <c r="H16" s="283"/>
      <c r="I16" s="13"/>
      <c r="J16" s="335"/>
      <c r="K16" s="274"/>
      <c r="L16" s="21" t="s">
        <v>5</v>
      </c>
      <c r="M16" s="24">
        <v>4</v>
      </c>
      <c r="N16" s="26">
        <v>500</v>
      </c>
      <c r="O16" s="283"/>
    </row>
    <row r="17" spans="2:15" ht="15" customHeight="1" x14ac:dyDescent="0.25">
      <c r="B17" s="277"/>
      <c r="C17" s="332"/>
      <c r="D17" s="274"/>
      <c r="E17" s="21" t="s">
        <v>6</v>
      </c>
      <c r="F17" s="16">
        <v>12</v>
      </c>
      <c r="G17" s="25">
        <v>60</v>
      </c>
      <c r="H17" s="283"/>
      <c r="I17" s="13"/>
      <c r="J17" s="335"/>
      <c r="K17" s="274"/>
      <c r="L17" s="21" t="s">
        <v>6</v>
      </c>
      <c r="M17" s="24">
        <v>4</v>
      </c>
      <c r="N17" s="26">
        <v>500</v>
      </c>
      <c r="O17" s="283"/>
    </row>
    <row r="18" spans="2:15" ht="15" customHeight="1" x14ac:dyDescent="0.25">
      <c r="B18" s="277"/>
      <c r="C18" s="332"/>
      <c r="D18" s="274"/>
      <c r="E18" s="21" t="s">
        <v>5</v>
      </c>
      <c r="F18" s="22">
        <v>12</v>
      </c>
      <c r="G18" s="25">
        <v>60</v>
      </c>
      <c r="H18" s="283"/>
      <c r="I18" s="13"/>
      <c r="J18" s="335"/>
      <c r="K18" s="274"/>
      <c r="L18" s="21" t="s">
        <v>5</v>
      </c>
      <c r="M18" s="24">
        <v>0</v>
      </c>
      <c r="N18" s="26">
        <v>0</v>
      </c>
      <c r="O18" s="283"/>
    </row>
    <row r="19" spans="2:15" ht="15" customHeight="1" x14ac:dyDescent="0.25">
      <c r="B19" s="277"/>
      <c r="C19" s="332"/>
      <c r="D19" s="274"/>
      <c r="E19" s="21" t="s">
        <v>7</v>
      </c>
      <c r="F19" s="22">
        <v>0</v>
      </c>
      <c r="G19" s="25">
        <v>0</v>
      </c>
      <c r="H19" s="283"/>
      <c r="I19" s="13"/>
      <c r="J19" s="335"/>
      <c r="K19" s="274"/>
      <c r="L19" s="21" t="s">
        <v>7</v>
      </c>
      <c r="M19" s="24">
        <v>0</v>
      </c>
      <c r="N19" s="26">
        <v>0</v>
      </c>
      <c r="O19" s="283"/>
    </row>
    <row r="20" spans="2:15" ht="15" customHeight="1" x14ac:dyDescent="0.25">
      <c r="B20" s="277"/>
      <c r="C20" s="332"/>
      <c r="D20" s="274"/>
      <c r="E20" s="27" t="s">
        <v>8</v>
      </c>
      <c r="F20" s="22">
        <v>0</v>
      </c>
      <c r="G20" s="25">
        <v>0</v>
      </c>
      <c r="H20" s="283"/>
      <c r="I20" s="13"/>
      <c r="J20" s="335"/>
      <c r="K20" s="274"/>
      <c r="L20" s="21" t="s">
        <v>8</v>
      </c>
      <c r="M20" s="24">
        <v>0</v>
      </c>
      <c r="N20" s="26">
        <v>0</v>
      </c>
      <c r="O20" s="283"/>
    </row>
    <row r="21" spans="2:15" ht="15" customHeight="1" thickBot="1" x14ac:dyDescent="0.3">
      <c r="B21" s="313"/>
      <c r="C21" s="333"/>
      <c r="D21" s="275"/>
      <c r="E21" s="15" t="s">
        <v>8</v>
      </c>
      <c r="F21" s="28">
        <v>0</v>
      </c>
      <c r="G21" s="29">
        <v>0</v>
      </c>
      <c r="H21" s="284"/>
      <c r="I21" s="13"/>
      <c r="J21" s="336"/>
      <c r="K21" s="275"/>
      <c r="L21" s="15" t="s">
        <v>8</v>
      </c>
      <c r="M21" s="24">
        <v>0</v>
      </c>
      <c r="N21" s="26">
        <v>0</v>
      </c>
      <c r="O21" s="284"/>
    </row>
    <row r="22" spans="2:15" ht="15" customHeight="1" x14ac:dyDescent="0.25">
      <c r="B22" s="276" t="s">
        <v>2</v>
      </c>
      <c r="C22" s="331" t="s">
        <v>1</v>
      </c>
      <c r="D22" s="273" t="s">
        <v>57</v>
      </c>
      <c r="E22" s="30" t="s">
        <v>4</v>
      </c>
      <c r="F22" s="16">
        <v>12</v>
      </c>
      <c r="G22" s="19">
        <v>60</v>
      </c>
      <c r="H22" s="282" t="s">
        <v>51</v>
      </c>
      <c r="I22" s="13"/>
      <c r="J22" s="334" t="s">
        <v>9</v>
      </c>
      <c r="K22" s="273" t="s">
        <v>57</v>
      </c>
      <c r="L22" s="30" t="s">
        <v>4</v>
      </c>
      <c r="M22" s="33">
        <v>4</v>
      </c>
      <c r="N22" s="34">
        <v>500</v>
      </c>
      <c r="O22" s="282" t="s">
        <v>31</v>
      </c>
    </row>
    <row r="23" spans="2:15" ht="15" customHeight="1" x14ac:dyDescent="0.25">
      <c r="B23" s="277"/>
      <c r="C23" s="332" t="s">
        <v>1</v>
      </c>
      <c r="D23" s="274"/>
      <c r="E23" s="21" t="s">
        <v>5</v>
      </c>
      <c r="F23" s="83">
        <v>12</v>
      </c>
      <c r="G23" s="25">
        <v>60</v>
      </c>
      <c r="H23" s="283"/>
      <c r="I23" s="13"/>
      <c r="J23" s="335"/>
      <c r="K23" s="274"/>
      <c r="L23" s="21" t="s">
        <v>5</v>
      </c>
      <c r="M23" s="24">
        <v>4</v>
      </c>
      <c r="N23" s="25">
        <v>500</v>
      </c>
      <c r="O23" s="283"/>
    </row>
    <row r="24" spans="2:15" ht="15" customHeight="1" x14ac:dyDescent="0.25">
      <c r="B24" s="277"/>
      <c r="C24" s="332" t="s">
        <v>1</v>
      </c>
      <c r="D24" s="274"/>
      <c r="E24" s="21" t="s">
        <v>6</v>
      </c>
      <c r="F24" s="16">
        <v>12</v>
      </c>
      <c r="G24" s="25">
        <v>60</v>
      </c>
      <c r="H24" s="283"/>
      <c r="I24" s="13"/>
      <c r="J24" s="335"/>
      <c r="K24" s="274"/>
      <c r="L24" s="21" t="s">
        <v>6</v>
      </c>
      <c r="M24" s="24">
        <v>4</v>
      </c>
      <c r="N24" s="25">
        <v>500</v>
      </c>
      <c r="O24" s="283"/>
    </row>
    <row r="25" spans="2:15" ht="15" customHeight="1" x14ac:dyDescent="0.25">
      <c r="B25" s="277"/>
      <c r="C25" s="332" t="s">
        <v>1</v>
      </c>
      <c r="D25" s="274"/>
      <c r="E25" s="21" t="s">
        <v>5</v>
      </c>
      <c r="F25" s="22">
        <v>12</v>
      </c>
      <c r="G25" s="25">
        <v>60</v>
      </c>
      <c r="H25" s="283"/>
      <c r="I25" s="13"/>
      <c r="J25" s="335"/>
      <c r="K25" s="274"/>
      <c r="L25" s="21" t="s">
        <v>5</v>
      </c>
      <c r="M25" s="24">
        <v>0</v>
      </c>
      <c r="N25" s="25">
        <v>0</v>
      </c>
      <c r="O25" s="283"/>
    </row>
    <row r="26" spans="2:15" ht="15" customHeight="1" x14ac:dyDescent="0.25">
      <c r="B26" s="277"/>
      <c r="C26" s="332" t="s">
        <v>1</v>
      </c>
      <c r="D26" s="274"/>
      <c r="E26" s="21" t="s">
        <v>7</v>
      </c>
      <c r="F26" s="22">
        <v>0</v>
      </c>
      <c r="G26" s="25">
        <v>0</v>
      </c>
      <c r="H26" s="283"/>
      <c r="I26" s="13"/>
      <c r="J26" s="335"/>
      <c r="K26" s="274"/>
      <c r="L26" s="21" t="s">
        <v>7</v>
      </c>
      <c r="M26" s="24">
        <v>0</v>
      </c>
      <c r="N26" s="25">
        <v>0</v>
      </c>
      <c r="O26" s="283"/>
    </row>
    <row r="27" spans="2:15" ht="15" customHeight="1" x14ac:dyDescent="0.25">
      <c r="B27" s="277"/>
      <c r="C27" s="332" t="s">
        <v>1</v>
      </c>
      <c r="D27" s="274"/>
      <c r="E27" s="27" t="s">
        <v>8</v>
      </c>
      <c r="F27" s="22">
        <v>0</v>
      </c>
      <c r="G27" s="25">
        <v>0</v>
      </c>
      <c r="H27" s="283"/>
      <c r="I27" s="13"/>
      <c r="J27" s="335"/>
      <c r="K27" s="274"/>
      <c r="L27" s="21" t="s">
        <v>8</v>
      </c>
      <c r="M27" s="24">
        <v>0</v>
      </c>
      <c r="N27" s="25">
        <v>0</v>
      </c>
      <c r="O27" s="283"/>
    </row>
    <row r="28" spans="2:15" ht="15" customHeight="1" thickBot="1" x14ac:dyDescent="0.3">
      <c r="B28" s="313"/>
      <c r="C28" s="333" t="s">
        <v>1</v>
      </c>
      <c r="D28" s="275"/>
      <c r="E28" s="15" t="s">
        <v>8</v>
      </c>
      <c r="F28" s="28">
        <v>0</v>
      </c>
      <c r="G28" s="29">
        <v>0</v>
      </c>
      <c r="H28" s="284"/>
      <c r="I28" s="13"/>
      <c r="J28" s="336"/>
      <c r="K28" s="275"/>
      <c r="L28" s="15" t="s">
        <v>8</v>
      </c>
      <c r="M28" s="24">
        <v>0</v>
      </c>
      <c r="N28" s="25">
        <v>0</v>
      </c>
      <c r="O28" s="284"/>
    </row>
    <row r="29" spans="2:15" ht="15" customHeight="1" x14ac:dyDescent="0.25">
      <c r="B29" s="276" t="s">
        <v>2</v>
      </c>
      <c r="C29" s="331" t="s">
        <v>1</v>
      </c>
      <c r="D29" s="273" t="s">
        <v>58</v>
      </c>
      <c r="E29" s="30" t="s">
        <v>4</v>
      </c>
      <c r="F29" s="16">
        <v>12</v>
      </c>
      <c r="G29" s="19">
        <v>60</v>
      </c>
      <c r="H29" s="282" t="s">
        <v>51</v>
      </c>
      <c r="I29" s="13"/>
      <c r="J29" s="334" t="s">
        <v>9</v>
      </c>
      <c r="K29" s="273" t="s">
        <v>58</v>
      </c>
      <c r="L29" s="30" t="s">
        <v>4</v>
      </c>
      <c r="M29" s="33">
        <v>4</v>
      </c>
      <c r="N29" s="34">
        <v>500</v>
      </c>
      <c r="O29" s="282" t="s">
        <v>31</v>
      </c>
    </row>
    <row r="30" spans="2:15" ht="15" customHeight="1" x14ac:dyDescent="0.25">
      <c r="B30" s="277"/>
      <c r="C30" s="332" t="s">
        <v>1</v>
      </c>
      <c r="D30" s="274"/>
      <c r="E30" s="21" t="s">
        <v>5</v>
      </c>
      <c r="F30" s="83">
        <v>12</v>
      </c>
      <c r="G30" s="25">
        <v>60</v>
      </c>
      <c r="H30" s="283"/>
      <c r="I30" s="13"/>
      <c r="J30" s="335"/>
      <c r="K30" s="274"/>
      <c r="L30" s="21" t="s">
        <v>5</v>
      </c>
      <c r="M30" s="24">
        <v>4</v>
      </c>
      <c r="N30" s="25">
        <v>500</v>
      </c>
      <c r="O30" s="283"/>
    </row>
    <row r="31" spans="2:15" ht="15" customHeight="1" x14ac:dyDescent="0.25">
      <c r="B31" s="277"/>
      <c r="C31" s="332" t="s">
        <v>1</v>
      </c>
      <c r="D31" s="274"/>
      <c r="E31" s="21" t="s">
        <v>6</v>
      </c>
      <c r="F31" s="16">
        <v>12</v>
      </c>
      <c r="G31" s="25">
        <v>60</v>
      </c>
      <c r="H31" s="283"/>
      <c r="I31" s="13"/>
      <c r="J31" s="335"/>
      <c r="K31" s="274"/>
      <c r="L31" s="21" t="s">
        <v>6</v>
      </c>
      <c r="M31" s="24">
        <v>4</v>
      </c>
      <c r="N31" s="25">
        <v>500</v>
      </c>
      <c r="O31" s="283"/>
    </row>
    <row r="32" spans="2:15" ht="15" customHeight="1" x14ac:dyDescent="0.25">
      <c r="B32" s="277"/>
      <c r="C32" s="332" t="s">
        <v>1</v>
      </c>
      <c r="D32" s="274"/>
      <c r="E32" s="21" t="s">
        <v>5</v>
      </c>
      <c r="F32" s="22">
        <v>12</v>
      </c>
      <c r="G32" s="25">
        <v>60</v>
      </c>
      <c r="H32" s="283"/>
      <c r="I32" s="13"/>
      <c r="J32" s="335"/>
      <c r="K32" s="274"/>
      <c r="L32" s="21" t="s">
        <v>5</v>
      </c>
      <c r="M32" s="24">
        <v>0</v>
      </c>
      <c r="N32" s="25">
        <v>0</v>
      </c>
      <c r="O32" s="283"/>
    </row>
    <row r="33" spans="2:15" ht="15" customHeight="1" x14ac:dyDescent="0.25">
      <c r="B33" s="277"/>
      <c r="C33" s="332" t="s">
        <v>1</v>
      </c>
      <c r="D33" s="274"/>
      <c r="E33" s="21" t="s">
        <v>7</v>
      </c>
      <c r="F33" s="22">
        <v>0</v>
      </c>
      <c r="G33" s="25">
        <v>0</v>
      </c>
      <c r="H33" s="283"/>
      <c r="I33" s="13"/>
      <c r="J33" s="335"/>
      <c r="K33" s="274"/>
      <c r="L33" s="21" t="s">
        <v>7</v>
      </c>
      <c r="M33" s="24">
        <v>0</v>
      </c>
      <c r="N33" s="25">
        <v>0</v>
      </c>
      <c r="O33" s="283"/>
    </row>
    <row r="34" spans="2:15" ht="15" customHeight="1" x14ac:dyDescent="0.25">
      <c r="B34" s="277"/>
      <c r="C34" s="332" t="s">
        <v>1</v>
      </c>
      <c r="D34" s="274"/>
      <c r="E34" s="27" t="s">
        <v>8</v>
      </c>
      <c r="F34" s="22">
        <v>0</v>
      </c>
      <c r="G34" s="25">
        <v>0</v>
      </c>
      <c r="H34" s="283"/>
      <c r="I34" s="13"/>
      <c r="J34" s="335"/>
      <c r="K34" s="274"/>
      <c r="L34" s="21" t="s">
        <v>8</v>
      </c>
      <c r="M34" s="24">
        <v>0</v>
      </c>
      <c r="N34" s="25">
        <v>0</v>
      </c>
      <c r="O34" s="283"/>
    </row>
    <row r="35" spans="2:15" ht="15" customHeight="1" thickBot="1" x14ac:dyDescent="0.3">
      <c r="B35" s="313"/>
      <c r="C35" s="333" t="s">
        <v>1</v>
      </c>
      <c r="D35" s="275"/>
      <c r="E35" s="35" t="s">
        <v>8</v>
      </c>
      <c r="F35" s="28">
        <v>0</v>
      </c>
      <c r="G35" s="29">
        <v>0</v>
      </c>
      <c r="H35" s="284"/>
      <c r="I35" s="13"/>
      <c r="J35" s="336"/>
      <c r="K35" s="275"/>
      <c r="L35" s="15" t="s">
        <v>8</v>
      </c>
      <c r="M35" s="24">
        <v>0</v>
      </c>
      <c r="N35" s="25">
        <v>0</v>
      </c>
      <c r="O35" s="284"/>
    </row>
    <row r="36" spans="2:15" ht="15" customHeight="1" x14ac:dyDescent="0.25">
      <c r="B36" s="276" t="s">
        <v>2</v>
      </c>
      <c r="C36" s="331" t="s">
        <v>1</v>
      </c>
      <c r="D36" s="273" t="s">
        <v>59</v>
      </c>
      <c r="E36" s="30" t="s">
        <v>4</v>
      </c>
      <c r="F36" s="16">
        <v>12</v>
      </c>
      <c r="G36" s="19">
        <v>60</v>
      </c>
      <c r="H36" s="282" t="s">
        <v>51</v>
      </c>
      <c r="I36" s="13"/>
      <c r="J36" s="334" t="s">
        <v>9</v>
      </c>
      <c r="K36" s="273" t="s">
        <v>59</v>
      </c>
      <c r="L36" s="30" t="s">
        <v>4</v>
      </c>
      <c r="M36" s="33">
        <v>4</v>
      </c>
      <c r="N36" s="34">
        <v>500</v>
      </c>
      <c r="O36" s="282" t="s">
        <v>31</v>
      </c>
    </row>
    <row r="37" spans="2:15" ht="15" customHeight="1" x14ac:dyDescent="0.25">
      <c r="B37" s="277"/>
      <c r="C37" s="332" t="s">
        <v>1</v>
      </c>
      <c r="D37" s="274"/>
      <c r="E37" s="21" t="s">
        <v>5</v>
      </c>
      <c r="F37" s="83">
        <v>12</v>
      </c>
      <c r="G37" s="25">
        <v>60</v>
      </c>
      <c r="H37" s="283"/>
      <c r="I37" s="13"/>
      <c r="J37" s="335"/>
      <c r="K37" s="274"/>
      <c r="L37" s="21" t="s">
        <v>5</v>
      </c>
      <c r="M37" s="24">
        <v>4</v>
      </c>
      <c r="N37" s="25">
        <v>500</v>
      </c>
      <c r="O37" s="283"/>
    </row>
    <row r="38" spans="2:15" ht="15" customHeight="1" x14ac:dyDescent="0.25">
      <c r="B38" s="277"/>
      <c r="C38" s="332" t="s">
        <v>1</v>
      </c>
      <c r="D38" s="274"/>
      <c r="E38" s="21" t="s">
        <v>6</v>
      </c>
      <c r="F38" s="16">
        <v>12</v>
      </c>
      <c r="G38" s="25">
        <v>60</v>
      </c>
      <c r="H38" s="283"/>
      <c r="I38" s="13"/>
      <c r="J38" s="335"/>
      <c r="K38" s="274"/>
      <c r="L38" s="21" t="s">
        <v>6</v>
      </c>
      <c r="M38" s="24">
        <v>4</v>
      </c>
      <c r="N38" s="25">
        <v>500</v>
      </c>
      <c r="O38" s="283"/>
    </row>
    <row r="39" spans="2:15" ht="15" customHeight="1" x14ac:dyDescent="0.25">
      <c r="B39" s="277"/>
      <c r="C39" s="332" t="s">
        <v>1</v>
      </c>
      <c r="D39" s="274"/>
      <c r="E39" s="21" t="s">
        <v>5</v>
      </c>
      <c r="F39" s="22">
        <v>12</v>
      </c>
      <c r="G39" s="25">
        <v>60</v>
      </c>
      <c r="H39" s="283"/>
      <c r="I39" s="13"/>
      <c r="J39" s="335"/>
      <c r="K39" s="274"/>
      <c r="L39" s="21" t="s">
        <v>5</v>
      </c>
      <c r="M39" s="24">
        <v>0</v>
      </c>
      <c r="N39" s="25">
        <v>0</v>
      </c>
      <c r="O39" s="283"/>
    </row>
    <row r="40" spans="2:15" ht="15" customHeight="1" x14ac:dyDescent="0.25">
      <c r="B40" s="277"/>
      <c r="C40" s="332" t="s">
        <v>1</v>
      </c>
      <c r="D40" s="274"/>
      <c r="E40" s="21" t="s">
        <v>7</v>
      </c>
      <c r="F40" s="22">
        <v>0</v>
      </c>
      <c r="G40" s="25">
        <v>0</v>
      </c>
      <c r="H40" s="283"/>
      <c r="I40" s="13"/>
      <c r="J40" s="335"/>
      <c r="K40" s="274"/>
      <c r="L40" s="21" t="s">
        <v>7</v>
      </c>
      <c r="M40" s="24">
        <v>0</v>
      </c>
      <c r="N40" s="25">
        <v>0</v>
      </c>
      <c r="O40" s="283"/>
    </row>
    <row r="41" spans="2:15" ht="15" customHeight="1" x14ac:dyDescent="0.25">
      <c r="B41" s="277"/>
      <c r="C41" s="332" t="s">
        <v>1</v>
      </c>
      <c r="D41" s="274"/>
      <c r="E41" s="27" t="s">
        <v>8</v>
      </c>
      <c r="F41" s="22">
        <v>0</v>
      </c>
      <c r="G41" s="25">
        <v>0</v>
      </c>
      <c r="H41" s="283"/>
      <c r="I41" s="13"/>
      <c r="J41" s="335"/>
      <c r="K41" s="274"/>
      <c r="L41" s="21" t="s">
        <v>8</v>
      </c>
      <c r="M41" s="24">
        <v>0</v>
      </c>
      <c r="N41" s="25">
        <v>0</v>
      </c>
      <c r="O41" s="283"/>
    </row>
    <row r="42" spans="2:15" ht="15" customHeight="1" thickBot="1" x14ac:dyDescent="0.3">
      <c r="B42" s="313"/>
      <c r="C42" s="333" t="s">
        <v>1</v>
      </c>
      <c r="D42" s="275"/>
      <c r="E42" s="35" t="s">
        <v>8</v>
      </c>
      <c r="F42" s="28">
        <v>0</v>
      </c>
      <c r="G42" s="29">
        <v>0</v>
      </c>
      <c r="H42" s="284"/>
      <c r="I42" s="13"/>
      <c r="J42" s="336"/>
      <c r="K42" s="275"/>
      <c r="L42" s="35" t="s">
        <v>8</v>
      </c>
      <c r="M42" s="36">
        <v>0</v>
      </c>
      <c r="N42" s="29">
        <v>0</v>
      </c>
      <c r="O42" s="284"/>
    </row>
    <row r="43" spans="2:15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3"/>
      <c r="L43" s="14"/>
      <c r="M43" s="14"/>
      <c r="N43" s="37"/>
      <c r="O43" s="13"/>
    </row>
    <row r="44" spans="2:15" ht="15" customHeight="1" x14ac:dyDescent="0.25">
      <c r="B44" s="317" t="s">
        <v>60</v>
      </c>
      <c r="C44" s="318"/>
      <c r="D44" s="329" t="s">
        <v>1</v>
      </c>
      <c r="E44" s="315"/>
      <c r="F44" s="33">
        <v>192</v>
      </c>
      <c r="G44" s="34">
        <v>960</v>
      </c>
      <c r="H44" s="38"/>
      <c r="I44" s="13"/>
      <c r="J44" s="282" t="s">
        <v>60</v>
      </c>
      <c r="K44" s="329" t="s">
        <v>1</v>
      </c>
      <c r="L44" s="315"/>
      <c r="M44" s="33">
        <v>48</v>
      </c>
      <c r="N44" s="34">
        <v>6000</v>
      </c>
      <c r="O44" s="38"/>
    </row>
    <row r="45" spans="2:15" ht="15" customHeight="1" thickBot="1" x14ac:dyDescent="0.3">
      <c r="B45" s="319"/>
      <c r="C45" s="320"/>
      <c r="D45" s="330" t="s">
        <v>3</v>
      </c>
      <c r="E45" s="316"/>
      <c r="F45" s="39">
        <v>6</v>
      </c>
      <c r="G45" s="40">
        <v>1800</v>
      </c>
      <c r="H45" s="41"/>
      <c r="I45" s="13"/>
      <c r="J45" s="284"/>
      <c r="K45" s="330" t="s">
        <v>3</v>
      </c>
      <c r="L45" s="316"/>
      <c r="M45" s="39">
        <v>48</v>
      </c>
      <c r="N45" s="40">
        <v>8400</v>
      </c>
      <c r="O45" s="41"/>
    </row>
    <row r="46" spans="2:15" ht="15" customHeight="1" x14ac:dyDescent="0.25"/>
  </sheetData>
  <mergeCells count="56">
    <mergeCell ref="B3:H3"/>
    <mergeCell ref="J3:O3"/>
    <mergeCell ref="B4:H4"/>
    <mergeCell ref="J4:O4"/>
    <mergeCell ref="B12:H12"/>
    <mergeCell ref="J12:O12"/>
    <mergeCell ref="K5:M6"/>
    <mergeCell ref="B7:C8"/>
    <mergeCell ref="D7:D8"/>
    <mergeCell ref="J7:J8"/>
    <mergeCell ref="K7:K8"/>
    <mergeCell ref="B5:C6"/>
    <mergeCell ref="D5:F6"/>
    <mergeCell ref="J5:J6"/>
    <mergeCell ref="B15:C21"/>
    <mergeCell ref="D15:D21"/>
    <mergeCell ref="H15:H21"/>
    <mergeCell ref="J15:J21"/>
    <mergeCell ref="K15:K21"/>
    <mergeCell ref="D29:D35"/>
    <mergeCell ref="H29:H35"/>
    <mergeCell ref="J29:J35"/>
    <mergeCell ref="Q7:R8"/>
    <mergeCell ref="O15:O21"/>
    <mergeCell ref="O22:O28"/>
    <mergeCell ref="B13:H13"/>
    <mergeCell ref="J13:O13"/>
    <mergeCell ref="B22:C28"/>
    <mergeCell ref="D22:D28"/>
    <mergeCell ref="H22:H28"/>
    <mergeCell ref="J22:J28"/>
    <mergeCell ref="K22:K28"/>
    <mergeCell ref="B14:C14"/>
    <mergeCell ref="D14:E14"/>
    <mergeCell ref="K14:L14"/>
    <mergeCell ref="S7:S8"/>
    <mergeCell ref="O36:O42"/>
    <mergeCell ref="B44:C45"/>
    <mergeCell ref="D44:E44"/>
    <mergeCell ref="J44:J45"/>
    <mergeCell ref="K44:L44"/>
    <mergeCell ref="D45:E45"/>
    <mergeCell ref="K45:L45"/>
    <mergeCell ref="K29:K35"/>
    <mergeCell ref="O29:O35"/>
    <mergeCell ref="B36:C42"/>
    <mergeCell ref="D36:D42"/>
    <mergeCell ref="H36:H42"/>
    <mergeCell ref="J36:J42"/>
    <mergeCell ref="K36:K42"/>
    <mergeCell ref="B29:C35"/>
    <mergeCell ref="Q3:W3"/>
    <mergeCell ref="Q4:W4"/>
    <mergeCell ref="Q5:R6"/>
    <mergeCell ref="S5:U6"/>
    <mergeCell ref="V5:W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5"/>
  <sheetViews>
    <sheetView topLeftCell="A22" zoomScale="90" zoomScaleNormal="90" workbookViewId="0">
      <selection activeCell="B54" sqref="B54:C55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8" width="10.7109375" customWidth="1"/>
    <col min="9" max="9" width="5.42578125" customWidth="1"/>
    <col min="10" max="10" width="12.7109375" customWidth="1"/>
    <col min="11" max="12" width="5.42578125" customWidth="1"/>
    <col min="13" max="15" width="10.85546875" customWidth="1"/>
  </cols>
  <sheetData>
    <row r="1" spans="2:15" x14ac:dyDescent="0.25">
      <c r="B1" s="4" t="s">
        <v>77</v>
      </c>
    </row>
    <row r="2" spans="2:15" ht="15.75" thickBot="1" x14ac:dyDescent="0.3">
      <c r="B2" s="57" t="s">
        <v>76</v>
      </c>
    </row>
    <row r="3" spans="2:15" s="85" customFormat="1" ht="60" customHeight="1" x14ac:dyDescent="0.25">
      <c r="B3" s="321" t="s">
        <v>80</v>
      </c>
      <c r="C3" s="322"/>
      <c r="D3" s="322"/>
      <c r="E3" s="322"/>
      <c r="F3" s="322"/>
      <c r="G3" s="322"/>
      <c r="H3" s="323"/>
      <c r="J3" s="321" t="s">
        <v>81</v>
      </c>
      <c r="K3" s="322"/>
      <c r="L3" s="322"/>
      <c r="M3" s="322"/>
      <c r="N3" s="322"/>
      <c r="O3" s="323"/>
    </row>
    <row r="4" spans="2:15" ht="15.75" thickBot="1" x14ac:dyDescent="0.3">
      <c r="B4" s="304" t="s">
        <v>18</v>
      </c>
      <c r="C4" s="305"/>
      <c r="D4" s="305"/>
      <c r="E4" s="305"/>
      <c r="F4" s="305"/>
      <c r="G4" s="305"/>
      <c r="H4" s="306"/>
      <c r="J4" s="324" t="s">
        <v>30</v>
      </c>
      <c r="K4" s="325"/>
      <c r="L4" s="325"/>
      <c r="M4" s="325"/>
      <c r="N4" s="325"/>
      <c r="O4" s="326"/>
    </row>
    <row r="5" spans="2:15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345" t="s">
        <v>11</v>
      </c>
      <c r="K5" s="297" t="s">
        <v>0</v>
      </c>
      <c r="L5" s="298"/>
      <c r="M5" s="307"/>
      <c r="N5" s="327" t="s">
        <v>13</v>
      </c>
      <c r="O5" s="310"/>
    </row>
    <row r="6" spans="2:15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346"/>
      <c r="K6" s="299"/>
      <c r="L6" s="300"/>
      <c r="M6" s="308"/>
      <c r="N6" s="49" t="s">
        <v>14</v>
      </c>
      <c r="O6" s="6" t="s">
        <v>15</v>
      </c>
    </row>
    <row r="7" spans="2:15" ht="24" customHeight="1" x14ac:dyDescent="0.25">
      <c r="B7" s="263" t="s">
        <v>75</v>
      </c>
      <c r="C7" s="264"/>
      <c r="D7" s="289" t="s">
        <v>2</v>
      </c>
      <c r="E7" s="50" t="s">
        <v>1</v>
      </c>
      <c r="F7" s="55"/>
      <c r="G7" s="51" t="s">
        <v>35</v>
      </c>
      <c r="H7" s="5">
        <v>0</v>
      </c>
      <c r="J7" s="247" t="s">
        <v>75</v>
      </c>
      <c r="K7" s="328" t="s">
        <v>2</v>
      </c>
      <c r="L7" s="50" t="s">
        <v>1</v>
      </c>
      <c r="M7" s="53"/>
      <c r="N7" s="51" t="s">
        <v>35</v>
      </c>
      <c r="O7" s="5">
        <v>0</v>
      </c>
    </row>
    <row r="8" spans="2:15" ht="24" customHeight="1" thickBot="1" x14ac:dyDescent="0.3">
      <c r="B8" s="265"/>
      <c r="C8" s="266"/>
      <c r="D8" s="290"/>
      <c r="E8" s="54" t="s">
        <v>3</v>
      </c>
      <c r="F8" s="56"/>
      <c r="G8" s="52" t="s">
        <v>35</v>
      </c>
      <c r="H8" s="3">
        <v>0</v>
      </c>
      <c r="J8" s="249"/>
      <c r="K8" s="279"/>
      <c r="L8" s="54" t="s">
        <v>3</v>
      </c>
      <c r="M8" s="7"/>
      <c r="N8" s="52" t="s">
        <v>35</v>
      </c>
      <c r="O8" s="3">
        <v>0</v>
      </c>
    </row>
    <row r="10" spans="2:15" s="4" customFormat="1" x14ac:dyDescent="0.25">
      <c r="B10" s="4" t="s">
        <v>74</v>
      </c>
      <c r="F10" s="104"/>
    </row>
    <row r="11" spans="2:15" ht="15.75" thickBot="1" x14ac:dyDescent="0.3">
      <c r="B11" s="11" t="s">
        <v>73</v>
      </c>
    </row>
    <row r="12" spans="2:15" x14ac:dyDescent="0.25">
      <c r="B12" s="267" t="s">
        <v>16</v>
      </c>
      <c r="C12" s="268"/>
      <c r="D12" s="268"/>
      <c r="E12" s="268"/>
      <c r="F12" s="268"/>
      <c r="G12" s="268"/>
      <c r="H12" s="269"/>
      <c r="I12" s="12"/>
      <c r="J12" s="349"/>
      <c r="K12" s="349"/>
      <c r="L12" s="349"/>
      <c r="M12" s="349"/>
      <c r="N12" s="349"/>
      <c r="O12" s="349"/>
    </row>
    <row r="13" spans="2:15" ht="15.75" thickBot="1" x14ac:dyDescent="0.3">
      <c r="B13" s="293" t="s">
        <v>18</v>
      </c>
      <c r="C13" s="294"/>
      <c r="D13" s="294"/>
      <c r="E13" s="294"/>
      <c r="F13" s="294"/>
      <c r="G13" s="294"/>
      <c r="H13" s="295"/>
      <c r="I13" s="12"/>
      <c r="J13" s="349"/>
      <c r="K13" s="349"/>
      <c r="L13" s="349"/>
      <c r="M13" s="349"/>
      <c r="N13" s="349"/>
      <c r="O13" s="349"/>
    </row>
    <row r="14" spans="2:15" s="1" customFormat="1" ht="67.5" customHeight="1" thickBot="1" x14ac:dyDescent="0.3">
      <c r="B14" s="291" t="s">
        <v>0</v>
      </c>
      <c r="C14" s="296"/>
      <c r="D14" s="280" t="s">
        <v>11</v>
      </c>
      <c r="E14" s="292"/>
      <c r="F14" s="42" t="s">
        <v>23</v>
      </c>
      <c r="G14" s="42" t="s">
        <v>10</v>
      </c>
      <c r="H14" s="84" t="s">
        <v>12</v>
      </c>
      <c r="I14" s="44"/>
      <c r="J14" s="101"/>
      <c r="K14" s="103"/>
      <c r="L14" s="103"/>
      <c r="M14" s="102"/>
      <c r="N14" s="102"/>
      <c r="O14" s="101"/>
    </row>
    <row r="15" spans="2:15" ht="15" customHeight="1" x14ac:dyDescent="0.25">
      <c r="B15" s="277" t="s">
        <v>2</v>
      </c>
      <c r="C15" s="312"/>
      <c r="D15" s="273" t="s">
        <v>72</v>
      </c>
      <c r="E15" s="15" t="s">
        <v>4</v>
      </c>
      <c r="F15" s="16">
        <v>1</v>
      </c>
      <c r="G15" s="19">
        <f>SUM(F15*5)</f>
        <v>5</v>
      </c>
      <c r="H15" s="283" t="s">
        <v>67</v>
      </c>
      <c r="I15" s="13"/>
      <c r="J15" s="100"/>
      <c r="K15" s="100"/>
      <c r="L15" s="18"/>
      <c r="M15" s="18"/>
      <c r="N15" s="20"/>
      <c r="O15" s="99"/>
    </row>
    <row r="16" spans="2:15" ht="15" customHeight="1" x14ac:dyDescent="0.25">
      <c r="B16" s="277"/>
      <c r="C16" s="312"/>
      <c r="D16" s="274"/>
      <c r="E16" s="21" t="s">
        <v>5</v>
      </c>
      <c r="F16" s="83">
        <v>1</v>
      </c>
      <c r="G16" s="25">
        <f>SUM(F16*5)</f>
        <v>5</v>
      </c>
      <c r="H16" s="283"/>
      <c r="I16" s="13"/>
      <c r="J16" s="100"/>
      <c r="K16" s="100"/>
      <c r="L16" s="18"/>
      <c r="M16" s="18"/>
      <c r="N16" s="20"/>
      <c r="O16" s="99"/>
    </row>
    <row r="17" spans="2:15" ht="15" customHeight="1" x14ac:dyDescent="0.25">
      <c r="B17" s="277"/>
      <c r="C17" s="312"/>
      <c r="D17" s="274"/>
      <c r="E17" s="21" t="s">
        <v>6</v>
      </c>
      <c r="F17" s="16">
        <v>1</v>
      </c>
      <c r="G17" s="25">
        <f>SUM(F17*5)</f>
        <v>5</v>
      </c>
      <c r="H17" s="283"/>
      <c r="I17" s="13"/>
      <c r="J17" s="100"/>
      <c r="K17" s="100"/>
      <c r="L17" s="18"/>
      <c r="M17" s="18"/>
      <c r="N17" s="20"/>
      <c r="O17" s="99"/>
    </row>
    <row r="18" spans="2:15" ht="15" customHeight="1" x14ac:dyDescent="0.25">
      <c r="B18" s="277"/>
      <c r="C18" s="312"/>
      <c r="D18" s="274"/>
      <c r="E18" s="21" t="s">
        <v>5</v>
      </c>
      <c r="F18" s="22">
        <v>1</v>
      </c>
      <c r="G18" s="25">
        <f>SUM(F18*5)</f>
        <v>5</v>
      </c>
      <c r="H18" s="283"/>
      <c r="I18" s="13"/>
      <c r="J18" s="100"/>
      <c r="K18" s="100"/>
      <c r="L18" s="18"/>
      <c r="M18" s="18"/>
      <c r="N18" s="20"/>
      <c r="O18" s="99"/>
    </row>
    <row r="19" spans="2:15" ht="15" customHeight="1" x14ac:dyDescent="0.25">
      <c r="B19" s="277"/>
      <c r="C19" s="312"/>
      <c r="D19" s="274"/>
      <c r="E19" s="21" t="s">
        <v>7</v>
      </c>
      <c r="F19" s="22">
        <v>1</v>
      </c>
      <c r="G19" s="25">
        <f>SUM(F19*5)</f>
        <v>5</v>
      </c>
      <c r="H19" s="283"/>
      <c r="I19" s="13"/>
      <c r="J19" s="100"/>
      <c r="K19" s="100"/>
      <c r="L19" s="18"/>
      <c r="M19" s="18"/>
      <c r="N19" s="20"/>
      <c r="O19" s="99"/>
    </row>
    <row r="20" spans="2:15" ht="15" customHeight="1" x14ac:dyDescent="0.25">
      <c r="B20" s="277"/>
      <c r="C20" s="312"/>
      <c r="D20" s="274"/>
      <c r="E20" s="27" t="s">
        <v>8</v>
      </c>
      <c r="F20" s="22">
        <v>0</v>
      </c>
      <c r="G20" s="25">
        <v>0</v>
      </c>
      <c r="H20" s="283"/>
      <c r="I20" s="13"/>
      <c r="J20" s="100"/>
      <c r="K20" s="100"/>
      <c r="L20" s="18"/>
      <c r="M20" s="18"/>
      <c r="N20" s="20"/>
      <c r="O20" s="99"/>
    </row>
    <row r="21" spans="2:15" ht="15" customHeight="1" thickBot="1" x14ac:dyDescent="0.3">
      <c r="B21" s="313"/>
      <c r="C21" s="314"/>
      <c r="D21" s="275"/>
      <c r="E21" s="15" t="s">
        <v>8</v>
      </c>
      <c r="F21" s="28">
        <v>0</v>
      </c>
      <c r="G21" s="29">
        <v>0</v>
      </c>
      <c r="H21" s="284"/>
      <c r="I21" s="13"/>
      <c r="J21" s="100"/>
      <c r="K21" s="100"/>
      <c r="L21" s="18"/>
      <c r="M21" s="18"/>
      <c r="N21" s="20"/>
      <c r="O21" s="99"/>
    </row>
    <row r="22" spans="2:15" ht="15" customHeight="1" x14ac:dyDescent="0.25">
      <c r="B22" s="276" t="s">
        <v>2</v>
      </c>
      <c r="C22" s="311" t="s">
        <v>1</v>
      </c>
      <c r="D22" s="273" t="s">
        <v>71</v>
      </c>
      <c r="E22" s="30" t="s">
        <v>4</v>
      </c>
      <c r="F22" s="16">
        <v>1</v>
      </c>
      <c r="G22" s="19">
        <f>SUM(F22*5)</f>
        <v>5</v>
      </c>
      <c r="H22" s="283" t="s">
        <v>67</v>
      </c>
      <c r="I22" s="13"/>
      <c r="J22" s="100"/>
      <c r="K22" s="100"/>
      <c r="L22" s="18"/>
      <c r="M22" s="18"/>
      <c r="N22" s="20"/>
      <c r="O22" s="99"/>
    </row>
    <row r="23" spans="2:15" ht="15" customHeight="1" x14ac:dyDescent="0.25">
      <c r="B23" s="277"/>
      <c r="C23" s="312" t="s">
        <v>1</v>
      </c>
      <c r="D23" s="274"/>
      <c r="E23" s="21" t="s">
        <v>5</v>
      </c>
      <c r="F23" s="83">
        <v>1</v>
      </c>
      <c r="G23" s="25">
        <f>SUM(F23*5)</f>
        <v>5</v>
      </c>
      <c r="H23" s="283"/>
      <c r="I23" s="13"/>
      <c r="J23" s="100"/>
      <c r="K23" s="100"/>
      <c r="L23" s="18"/>
      <c r="M23" s="18"/>
      <c r="N23" s="20"/>
      <c r="O23" s="99"/>
    </row>
    <row r="24" spans="2:15" ht="15" customHeight="1" x14ac:dyDescent="0.25">
      <c r="B24" s="277"/>
      <c r="C24" s="312" t="s">
        <v>1</v>
      </c>
      <c r="D24" s="274"/>
      <c r="E24" s="21" t="s">
        <v>6</v>
      </c>
      <c r="F24" s="16">
        <v>1</v>
      </c>
      <c r="G24" s="25">
        <f>SUM(F24*5)</f>
        <v>5</v>
      </c>
      <c r="H24" s="283"/>
      <c r="I24" s="13"/>
      <c r="J24" s="100"/>
      <c r="K24" s="100"/>
      <c r="L24" s="18"/>
      <c r="M24" s="18"/>
      <c r="N24" s="20"/>
      <c r="O24" s="99"/>
    </row>
    <row r="25" spans="2:15" ht="15" customHeight="1" x14ac:dyDescent="0.25">
      <c r="B25" s="277"/>
      <c r="C25" s="312" t="s">
        <v>1</v>
      </c>
      <c r="D25" s="274"/>
      <c r="E25" s="21" t="s">
        <v>5</v>
      </c>
      <c r="F25" s="22">
        <v>1</v>
      </c>
      <c r="G25" s="25">
        <f>SUM(F25*5)</f>
        <v>5</v>
      </c>
      <c r="H25" s="283"/>
      <c r="I25" s="13"/>
      <c r="J25" s="100"/>
      <c r="K25" s="100"/>
      <c r="L25" s="18"/>
      <c r="M25" s="18"/>
      <c r="N25" s="20"/>
      <c r="O25" s="99"/>
    </row>
    <row r="26" spans="2:15" ht="15" customHeight="1" x14ac:dyDescent="0.25">
      <c r="B26" s="277"/>
      <c r="C26" s="312" t="s">
        <v>1</v>
      </c>
      <c r="D26" s="274"/>
      <c r="E26" s="21" t="s">
        <v>7</v>
      </c>
      <c r="F26" s="22">
        <v>1</v>
      </c>
      <c r="G26" s="25">
        <f>SUM(F26*5)</f>
        <v>5</v>
      </c>
      <c r="H26" s="283"/>
      <c r="I26" s="13"/>
      <c r="J26" s="100"/>
      <c r="K26" s="100"/>
      <c r="L26" s="18"/>
      <c r="M26" s="18"/>
      <c r="N26" s="20"/>
      <c r="O26" s="99"/>
    </row>
    <row r="27" spans="2:15" ht="15" customHeight="1" x14ac:dyDescent="0.25">
      <c r="B27" s="277"/>
      <c r="C27" s="312" t="s">
        <v>1</v>
      </c>
      <c r="D27" s="274"/>
      <c r="E27" s="27" t="s">
        <v>8</v>
      </c>
      <c r="F27" s="22">
        <v>0</v>
      </c>
      <c r="G27" s="25">
        <v>0</v>
      </c>
      <c r="H27" s="283"/>
      <c r="I27" s="13"/>
      <c r="J27" s="100"/>
      <c r="K27" s="100"/>
      <c r="L27" s="18"/>
      <c r="M27" s="18"/>
      <c r="N27" s="20"/>
      <c r="O27" s="99"/>
    </row>
    <row r="28" spans="2:15" ht="15" customHeight="1" thickBot="1" x14ac:dyDescent="0.3">
      <c r="B28" s="313"/>
      <c r="C28" s="314" t="s">
        <v>1</v>
      </c>
      <c r="D28" s="275"/>
      <c r="E28" s="15" t="s">
        <v>8</v>
      </c>
      <c r="F28" s="28">
        <v>0</v>
      </c>
      <c r="G28" s="29">
        <v>0</v>
      </c>
      <c r="H28" s="284"/>
      <c r="I28" s="13"/>
      <c r="J28" s="100"/>
      <c r="K28" s="100"/>
      <c r="L28" s="18"/>
      <c r="M28" s="18"/>
      <c r="N28" s="20"/>
      <c r="O28" s="99"/>
    </row>
    <row r="29" spans="2:15" ht="15" customHeight="1" x14ac:dyDescent="0.25">
      <c r="B29" s="276" t="s">
        <v>2</v>
      </c>
      <c r="C29" s="311" t="s">
        <v>1</v>
      </c>
      <c r="D29" s="273" t="s">
        <v>70</v>
      </c>
      <c r="E29" s="30" t="s">
        <v>4</v>
      </c>
      <c r="F29" s="16">
        <v>1</v>
      </c>
      <c r="G29" s="19">
        <f>SUM(F29*5)</f>
        <v>5</v>
      </c>
      <c r="H29" s="283" t="s">
        <v>67</v>
      </c>
      <c r="I29" s="13"/>
      <c r="J29" s="100"/>
      <c r="K29" s="100"/>
      <c r="L29" s="18"/>
      <c r="M29" s="18"/>
      <c r="N29" s="20"/>
      <c r="O29" s="99"/>
    </row>
    <row r="30" spans="2:15" ht="15" customHeight="1" x14ac:dyDescent="0.25">
      <c r="B30" s="277"/>
      <c r="C30" s="312" t="s">
        <v>1</v>
      </c>
      <c r="D30" s="274"/>
      <c r="E30" s="21" t="s">
        <v>5</v>
      </c>
      <c r="F30" s="83">
        <v>1</v>
      </c>
      <c r="G30" s="25">
        <f>SUM(F30*5)</f>
        <v>5</v>
      </c>
      <c r="H30" s="283"/>
      <c r="I30" s="13"/>
      <c r="J30" s="100"/>
      <c r="K30" s="100"/>
      <c r="L30" s="18"/>
      <c r="M30" s="18"/>
      <c r="N30" s="20"/>
      <c r="O30" s="99"/>
    </row>
    <row r="31" spans="2:15" ht="15" customHeight="1" x14ac:dyDescent="0.25">
      <c r="B31" s="277"/>
      <c r="C31" s="312" t="s">
        <v>1</v>
      </c>
      <c r="D31" s="274"/>
      <c r="E31" s="21" t="s">
        <v>6</v>
      </c>
      <c r="F31" s="16">
        <v>1</v>
      </c>
      <c r="G31" s="25">
        <f>SUM(F31*5)</f>
        <v>5</v>
      </c>
      <c r="H31" s="283"/>
      <c r="I31" s="13"/>
      <c r="J31" s="100"/>
      <c r="K31" s="100"/>
      <c r="L31" s="18"/>
      <c r="M31" s="18"/>
      <c r="N31" s="20"/>
      <c r="O31" s="99"/>
    </row>
    <row r="32" spans="2:15" ht="15" customHeight="1" x14ac:dyDescent="0.25">
      <c r="B32" s="277"/>
      <c r="C32" s="312" t="s">
        <v>1</v>
      </c>
      <c r="D32" s="274"/>
      <c r="E32" s="21" t="s">
        <v>5</v>
      </c>
      <c r="F32" s="22">
        <v>1</v>
      </c>
      <c r="G32" s="25">
        <f>SUM(F32*5)</f>
        <v>5</v>
      </c>
      <c r="H32" s="283"/>
      <c r="I32" s="13"/>
      <c r="J32" s="100"/>
      <c r="K32" s="100"/>
      <c r="L32" s="18"/>
      <c r="M32" s="18"/>
      <c r="N32" s="20"/>
      <c r="O32" s="99"/>
    </row>
    <row r="33" spans="2:15" ht="15" customHeight="1" x14ac:dyDescent="0.25">
      <c r="B33" s="277"/>
      <c r="C33" s="312" t="s">
        <v>1</v>
      </c>
      <c r="D33" s="274"/>
      <c r="E33" s="21" t="s">
        <v>7</v>
      </c>
      <c r="F33" s="22">
        <v>1</v>
      </c>
      <c r="G33" s="25">
        <f>SUM(F33*5)</f>
        <v>5</v>
      </c>
      <c r="H33" s="283"/>
      <c r="I33" s="13"/>
      <c r="J33" s="100"/>
      <c r="K33" s="100"/>
      <c r="L33" s="18"/>
      <c r="M33" s="18"/>
      <c r="N33" s="20"/>
      <c r="O33" s="99"/>
    </row>
    <row r="34" spans="2:15" ht="15" customHeight="1" x14ac:dyDescent="0.25">
      <c r="B34" s="277"/>
      <c r="C34" s="312" t="s">
        <v>1</v>
      </c>
      <c r="D34" s="274"/>
      <c r="E34" s="27" t="s">
        <v>8</v>
      </c>
      <c r="F34" s="22">
        <v>0</v>
      </c>
      <c r="G34" s="25">
        <v>0</v>
      </c>
      <c r="H34" s="283"/>
      <c r="I34" s="13"/>
      <c r="J34" s="100"/>
      <c r="K34" s="100"/>
      <c r="L34" s="18"/>
      <c r="M34" s="18"/>
      <c r="N34" s="20"/>
      <c r="O34" s="99"/>
    </row>
    <row r="35" spans="2:15" ht="15" customHeight="1" thickBot="1" x14ac:dyDescent="0.3">
      <c r="B35" s="313"/>
      <c r="C35" s="314" t="s">
        <v>1</v>
      </c>
      <c r="D35" s="275"/>
      <c r="E35" s="35" t="s">
        <v>8</v>
      </c>
      <c r="F35" s="28">
        <v>0</v>
      </c>
      <c r="G35" s="29">
        <v>0</v>
      </c>
      <c r="H35" s="284"/>
      <c r="I35" s="13"/>
      <c r="J35" s="100"/>
      <c r="K35" s="100"/>
      <c r="L35" s="18"/>
      <c r="M35" s="18"/>
      <c r="N35" s="20"/>
      <c r="O35" s="99"/>
    </row>
    <row r="36" spans="2:15" ht="15" customHeight="1" x14ac:dyDescent="0.25">
      <c r="B36" s="276" t="s">
        <v>2</v>
      </c>
      <c r="C36" s="311" t="s">
        <v>1</v>
      </c>
      <c r="D36" s="273" t="s">
        <v>69</v>
      </c>
      <c r="E36" s="30" t="s">
        <v>4</v>
      </c>
      <c r="F36" s="16">
        <v>1</v>
      </c>
      <c r="G36" s="19">
        <f>SUM(F36*5)</f>
        <v>5</v>
      </c>
      <c r="H36" s="283" t="s">
        <v>67</v>
      </c>
      <c r="I36" s="13"/>
      <c r="J36" s="100"/>
      <c r="K36" s="100"/>
      <c r="L36" s="18"/>
      <c r="M36" s="18"/>
      <c r="N36" s="20"/>
      <c r="O36" s="99"/>
    </row>
    <row r="37" spans="2:15" ht="15" customHeight="1" x14ac:dyDescent="0.25">
      <c r="B37" s="277"/>
      <c r="C37" s="312" t="s">
        <v>1</v>
      </c>
      <c r="D37" s="274"/>
      <c r="E37" s="21" t="s">
        <v>5</v>
      </c>
      <c r="F37" s="83">
        <v>1</v>
      </c>
      <c r="G37" s="25">
        <f>SUM(F37*5)</f>
        <v>5</v>
      </c>
      <c r="H37" s="283"/>
      <c r="I37" s="13"/>
      <c r="J37" s="100"/>
      <c r="K37" s="100"/>
      <c r="L37" s="18"/>
      <c r="M37" s="18"/>
      <c r="N37" s="20"/>
      <c r="O37" s="99"/>
    </row>
    <row r="38" spans="2:15" ht="15" customHeight="1" x14ac:dyDescent="0.25">
      <c r="B38" s="277"/>
      <c r="C38" s="312" t="s">
        <v>1</v>
      </c>
      <c r="D38" s="274"/>
      <c r="E38" s="21" t="s">
        <v>6</v>
      </c>
      <c r="F38" s="16">
        <v>1</v>
      </c>
      <c r="G38" s="25">
        <f>SUM(F38*5)</f>
        <v>5</v>
      </c>
      <c r="H38" s="283"/>
      <c r="I38" s="13"/>
      <c r="J38" s="100"/>
      <c r="K38" s="100"/>
      <c r="L38" s="18"/>
      <c r="M38" s="18"/>
      <c r="N38" s="20"/>
      <c r="O38" s="99"/>
    </row>
    <row r="39" spans="2:15" ht="15" customHeight="1" x14ac:dyDescent="0.25">
      <c r="B39" s="277"/>
      <c r="C39" s="312" t="s">
        <v>1</v>
      </c>
      <c r="D39" s="274"/>
      <c r="E39" s="21" t="s">
        <v>5</v>
      </c>
      <c r="F39" s="22">
        <v>1</v>
      </c>
      <c r="G39" s="25">
        <f>SUM(F39*5)</f>
        <v>5</v>
      </c>
      <c r="H39" s="283"/>
      <c r="I39" s="13"/>
      <c r="J39" s="100"/>
      <c r="K39" s="100"/>
      <c r="L39" s="18"/>
      <c r="M39" s="18"/>
      <c r="N39" s="20"/>
      <c r="O39" s="99"/>
    </row>
    <row r="40" spans="2:15" ht="15" customHeight="1" x14ac:dyDescent="0.25">
      <c r="B40" s="277"/>
      <c r="C40" s="312" t="s">
        <v>1</v>
      </c>
      <c r="D40" s="274"/>
      <c r="E40" s="21" t="s">
        <v>7</v>
      </c>
      <c r="F40" s="22">
        <v>1</v>
      </c>
      <c r="G40" s="25">
        <f>SUM(F40*5)</f>
        <v>5</v>
      </c>
      <c r="H40" s="283"/>
      <c r="I40" s="13"/>
      <c r="J40" s="100"/>
      <c r="K40" s="100"/>
      <c r="L40" s="18"/>
      <c r="M40" s="18"/>
      <c r="N40" s="20"/>
      <c r="O40" s="99"/>
    </row>
    <row r="41" spans="2:15" ht="15" customHeight="1" x14ac:dyDescent="0.25">
      <c r="B41" s="277"/>
      <c r="C41" s="312" t="s">
        <v>1</v>
      </c>
      <c r="D41" s="274"/>
      <c r="E41" s="27" t="s">
        <v>8</v>
      </c>
      <c r="F41" s="22">
        <v>0</v>
      </c>
      <c r="G41" s="25">
        <v>0</v>
      </c>
      <c r="H41" s="283"/>
      <c r="I41" s="13"/>
      <c r="J41" s="100"/>
      <c r="K41" s="100"/>
      <c r="L41" s="18"/>
      <c r="M41" s="18"/>
      <c r="N41" s="20"/>
      <c r="O41" s="99"/>
    </row>
    <row r="42" spans="2:15" ht="15" customHeight="1" thickBot="1" x14ac:dyDescent="0.3">
      <c r="B42" s="313"/>
      <c r="C42" s="314" t="s">
        <v>1</v>
      </c>
      <c r="D42" s="275"/>
      <c r="E42" s="35" t="s">
        <v>8</v>
      </c>
      <c r="F42" s="28">
        <v>0</v>
      </c>
      <c r="G42" s="29">
        <v>0</v>
      </c>
      <c r="H42" s="284"/>
      <c r="I42" s="13"/>
      <c r="J42" s="100"/>
      <c r="K42" s="100"/>
      <c r="L42" s="18"/>
      <c r="M42" s="18"/>
      <c r="N42" s="20"/>
      <c r="O42" s="99"/>
    </row>
    <row r="43" spans="2:15" ht="15" customHeight="1" x14ac:dyDescent="0.25">
      <c r="B43" s="276" t="s">
        <v>2</v>
      </c>
      <c r="C43" s="311" t="s">
        <v>1</v>
      </c>
      <c r="D43" s="273" t="s">
        <v>68</v>
      </c>
      <c r="E43" s="30" t="s">
        <v>4</v>
      </c>
      <c r="F43" s="16">
        <v>1</v>
      </c>
      <c r="G43" s="19">
        <f>SUM(F43*5)</f>
        <v>5</v>
      </c>
      <c r="H43" s="283" t="s">
        <v>67</v>
      </c>
      <c r="I43" s="13"/>
      <c r="J43" s="100"/>
      <c r="K43" s="100"/>
      <c r="L43" s="18"/>
      <c r="M43" s="18"/>
      <c r="N43" s="20"/>
      <c r="O43" s="99"/>
    </row>
    <row r="44" spans="2:15" ht="15" customHeight="1" x14ac:dyDescent="0.25">
      <c r="B44" s="277"/>
      <c r="C44" s="312" t="s">
        <v>1</v>
      </c>
      <c r="D44" s="274"/>
      <c r="E44" s="21" t="s">
        <v>5</v>
      </c>
      <c r="F44" s="83">
        <v>1</v>
      </c>
      <c r="G44" s="25">
        <f>SUM(F44*5)</f>
        <v>5</v>
      </c>
      <c r="H44" s="283"/>
      <c r="I44" s="13"/>
      <c r="J44" s="100"/>
      <c r="K44" s="100"/>
      <c r="L44" s="18"/>
      <c r="M44" s="18"/>
      <c r="N44" s="20"/>
      <c r="O44" s="99"/>
    </row>
    <row r="45" spans="2:15" ht="15" customHeight="1" x14ac:dyDescent="0.25">
      <c r="B45" s="277"/>
      <c r="C45" s="312" t="s">
        <v>1</v>
      </c>
      <c r="D45" s="274"/>
      <c r="E45" s="21" t="s">
        <v>6</v>
      </c>
      <c r="F45" s="16">
        <v>1</v>
      </c>
      <c r="G45" s="25">
        <f>SUM(F45*5)</f>
        <v>5</v>
      </c>
      <c r="H45" s="283"/>
      <c r="I45" s="13"/>
      <c r="J45" s="100"/>
      <c r="K45" s="100"/>
      <c r="L45" s="18"/>
      <c r="M45" s="18"/>
      <c r="N45" s="20"/>
      <c r="O45" s="99"/>
    </row>
    <row r="46" spans="2:15" ht="15" customHeight="1" x14ac:dyDescent="0.25">
      <c r="B46" s="277"/>
      <c r="C46" s="312" t="s">
        <v>1</v>
      </c>
      <c r="D46" s="274"/>
      <c r="E46" s="21" t="s">
        <v>5</v>
      </c>
      <c r="F46" s="22">
        <v>1</v>
      </c>
      <c r="G46" s="25">
        <f>SUM(F46*5)</f>
        <v>5</v>
      </c>
      <c r="H46" s="283"/>
      <c r="I46" s="13"/>
      <c r="J46" s="100"/>
      <c r="K46" s="100"/>
      <c r="L46" s="18"/>
      <c r="M46" s="18"/>
      <c r="N46" s="20"/>
      <c r="O46" s="99"/>
    </row>
    <row r="47" spans="2:15" ht="15" customHeight="1" x14ac:dyDescent="0.25">
      <c r="B47" s="277"/>
      <c r="C47" s="312" t="s">
        <v>1</v>
      </c>
      <c r="D47" s="274"/>
      <c r="E47" s="21" t="s">
        <v>7</v>
      </c>
      <c r="F47" s="22">
        <v>1</v>
      </c>
      <c r="G47" s="25">
        <f>SUM(F47*5)</f>
        <v>5</v>
      </c>
      <c r="H47" s="283"/>
      <c r="I47" s="13"/>
      <c r="J47" s="100"/>
      <c r="K47" s="100"/>
      <c r="L47" s="18"/>
      <c r="M47" s="18"/>
      <c r="N47" s="20"/>
      <c r="O47" s="99"/>
    </row>
    <row r="48" spans="2:15" ht="15" customHeight="1" x14ac:dyDescent="0.25">
      <c r="B48" s="277"/>
      <c r="C48" s="312" t="s">
        <v>1</v>
      </c>
      <c r="D48" s="274"/>
      <c r="E48" s="27" t="s">
        <v>8</v>
      </c>
      <c r="F48" s="22">
        <v>0</v>
      </c>
      <c r="G48" s="25">
        <v>0</v>
      </c>
      <c r="H48" s="283"/>
      <c r="I48" s="13"/>
      <c r="J48" s="100"/>
      <c r="K48" s="100"/>
      <c r="L48" s="18"/>
      <c r="M48" s="18"/>
      <c r="N48" s="20"/>
      <c r="O48" s="99"/>
    </row>
    <row r="49" spans="2:15" ht="15" customHeight="1" thickBot="1" x14ac:dyDescent="0.3">
      <c r="B49" s="313"/>
      <c r="C49" s="314" t="s">
        <v>1</v>
      </c>
      <c r="D49" s="275"/>
      <c r="E49" s="35" t="s">
        <v>8</v>
      </c>
      <c r="F49" s="28">
        <v>0</v>
      </c>
      <c r="G49" s="29">
        <v>0</v>
      </c>
      <c r="H49" s="284"/>
      <c r="I49" s="13"/>
      <c r="J49" s="100"/>
      <c r="K49" s="100"/>
      <c r="L49" s="18"/>
      <c r="M49" s="18"/>
      <c r="N49" s="20"/>
      <c r="O49" s="99"/>
    </row>
    <row r="50" spans="2:15" ht="15" customHeight="1" thickBot="1" x14ac:dyDescent="0.3">
      <c r="B50" s="13"/>
      <c r="C50" s="14"/>
      <c r="D50" s="13"/>
      <c r="E50" s="13"/>
      <c r="F50" s="14"/>
      <c r="G50" s="37"/>
      <c r="H50" s="13"/>
      <c r="I50" s="13"/>
      <c r="J50" s="13"/>
      <c r="K50" s="13"/>
      <c r="L50" s="14"/>
      <c r="M50" s="14"/>
      <c r="N50" s="37"/>
      <c r="O50" s="13"/>
    </row>
    <row r="51" spans="2:15" ht="15" customHeight="1" x14ac:dyDescent="0.25">
      <c r="B51" s="317" t="s">
        <v>82</v>
      </c>
      <c r="C51" s="318"/>
      <c r="D51" s="315" t="s">
        <v>1</v>
      </c>
      <c r="E51" s="315"/>
      <c r="F51" s="33">
        <f>SUM(F15:F49)</f>
        <v>25</v>
      </c>
      <c r="G51" s="34">
        <f>SUM(G15:G49)</f>
        <v>125</v>
      </c>
      <c r="H51" s="38"/>
      <c r="I51" s="13"/>
      <c r="J51" s="348"/>
      <c r="K51" s="347"/>
      <c r="L51" s="347"/>
      <c r="M51" s="18"/>
      <c r="N51" s="20"/>
      <c r="O51" s="98"/>
    </row>
    <row r="52" spans="2:15" ht="15" customHeight="1" thickBot="1" x14ac:dyDescent="0.3">
      <c r="B52" s="319"/>
      <c r="C52" s="320"/>
      <c r="D52" s="316" t="s">
        <v>3</v>
      </c>
      <c r="E52" s="316"/>
      <c r="F52" s="39">
        <v>2</v>
      </c>
      <c r="G52" s="40">
        <f>SUM(F52)*300</f>
        <v>600</v>
      </c>
      <c r="H52" s="41"/>
      <c r="I52" s="13"/>
      <c r="J52" s="348"/>
      <c r="K52" s="347"/>
      <c r="L52" s="347"/>
      <c r="M52" s="18"/>
      <c r="N52" s="20"/>
      <c r="O52" s="98"/>
    </row>
    <row r="53" spans="2:15" ht="15" customHeight="1" x14ac:dyDescent="0.25"/>
    <row r="54" spans="2:15" x14ac:dyDescent="0.25">
      <c r="B54" s="4" t="s">
        <v>78</v>
      </c>
    </row>
    <row r="55" spans="2:15" x14ac:dyDescent="0.25">
      <c r="B55" t="s">
        <v>79</v>
      </c>
    </row>
  </sheetData>
  <mergeCells count="40">
    <mergeCell ref="J12:O12"/>
    <mergeCell ref="J13:O13"/>
    <mergeCell ref="J3:O3"/>
    <mergeCell ref="J4:O4"/>
    <mergeCell ref="J5:J6"/>
    <mergeCell ref="K5:M6"/>
    <mergeCell ref="K7:K8"/>
    <mergeCell ref="J7:J8"/>
    <mergeCell ref="N5:O5"/>
    <mergeCell ref="B5:C6"/>
    <mergeCell ref="B3:H3"/>
    <mergeCell ref="B4:H4"/>
    <mergeCell ref="D5:F6"/>
    <mergeCell ref="B14:C14"/>
    <mergeCell ref="D14:E14"/>
    <mergeCell ref="B7:C8"/>
    <mergeCell ref="D7:D8"/>
    <mergeCell ref="B12:H12"/>
    <mergeCell ref="B13:H13"/>
    <mergeCell ref="H15:H21"/>
    <mergeCell ref="H22:H28"/>
    <mergeCell ref="K51:L51"/>
    <mergeCell ref="K52:L52"/>
    <mergeCell ref="J51:J52"/>
    <mergeCell ref="H29:H35"/>
    <mergeCell ref="H43:H49"/>
    <mergeCell ref="H36:H42"/>
    <mergeCell ref="B51:C52"/>
    <mergeCell ref="D51:E51"/>
    <mergeCell ref="D52:E52"/>
    <mergeCell ref="B15:C21"/>
    <mergeCell ref="B22:C28"/>
    <mergeCell ref="B29:C35"/>
    <mergeCell ref="B43:C49"/>
    <mergeCell ref="D43:D49"/>
    <mergeCell ref="D15:D21"/>
    <mergeCell ref="D22:D28"/>
    <mergeCell ref="D29:D35"/>
    <mergeCell ref="B36:C42"/>
    <mergeCell ref="D36:D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6"/>
  <sheetViews>
    <sheetView topLeftCell="A10" zoomScale="90" zoomScaleNormal="90" workbookViewId="0">
      <selection activeCell="P3" sqref="P3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12.7109375" customWidth="1"/>
    <col min="11" max="11" width="5.42578125" customWidth="1"/>
    <col min="12" max="14" width="10.85546875" customWidth="1"/>
    <col min="15" max="15" width="12" customWidth="1"/>
  </cols>
  <sheetData>
    <row r="1" spans="2:15" x14ac:dyDescent="0.25">
      <c r="B1" s="4" t="s">
        <v>83</v>
      </c>
    </row>
    <row r="2" spans="2:15" ht="15.75" thickBot="1" x14ac:dyDescent="0.3">
      <c r="B2" s="57" t="s">
        <v>84</v>
      </c>
    </row>
    <row r="3" spans="2:15" s="85" customFormat="1" ht="60" customHeight="1" x14ac:dyDescent="0.25">
      <c r="B3" s="321" t="s">
        <v>85</v>
      </c>
      <c r="C3" s="322"/>
      <c r="D3" s="322"/>
      <c r="E3" s="322"/>
      <c r="F3" s="322"/>
      <c r="G3" s="322"/>
      <c r="H3" s="323"/>
      <c r="J3" s="350"/>
      <c r="K3" s="350"/>
      <c r="L3" s="350"/>
      <c r="M3" s="350"/>
      <c r="N3" s="350"/>
    </row>
    <row r="4" spans="2:15" ht="15.75" thickBot="1" x14ac:dyDescent="0.3">
      <c r="B4" s="304" t="s">
        <v>25</v>
      </c>
      <c r="C4" s="305"/>
      <c r="D4" s="305"/>
      <c r="E4" s="305"/>
      <c r="F4" s="305"/>
      <c r="G4" s="305"/>
      <c r="H4" s="306"/>
      <c r="J4" s="351"/>
      <c r="K4" s="351"/>
      <c r="L4" s="351"/>
      <c r="M4" s="351"/>
      <c r="N4" s="351"/>
    </row>
    <row r="5" spans="2:15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352"/>
      <c r="K5" s="352"/>
      <c r="L5" s="352"/>
      <c r="M5" s="351"/>
      <c r="N5" s="351"/>
    </row>
    <row r="6" spans="2:15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352"/>
      <c r="K6" s="352"/>
      <c r="L6" s="352"/>
      <c r="M6" s="88"/>
      <c r="N6" s="88"/>
    </row>
    <row r="7" spans="2:15" ht="24" customHeight="1" x14ac:dyDescent="0.25">
      <c r="B7" s="263" t="s">
        <v>86</v>
      </c>
      <c r="C7" s="264"/>
      <c r="D7" s="289" t="s">
        <v>2</v>
      </c>
      <c r="E7" s="50" t="s">
        <v>1</v>
      </c>
      <c r="F7" s="55"/>
      <c r="G7" s="51" t="s">
        <v>35</v>
      </c>
      <c r="H7" s="5">
        <v>0</v>
      </c>
      <c r="J7" s="353"/>
      <c r="K7" s="89"/>
      <c r="L7" s="86"/>
      <c r="M7" s="90"/>
      <c r="N7" s="91"/>
    </row>
    <row r="8" spans="2:15" ht="24" customHeight="1" thickBot="1" x14ac:dyDescent="0.3">
      <c r="B8" s="265"/>
      <c r="C8" s="266"/>
      <c r="D8" s="290"/>
      <c r="E8" s="54" t="s">
        <v>3</v>
      </c>
      <c r="F8" s="56"/>
      <c r="G8" s="52" t="s">
        <v>35</v>
      </c>
      <c r="H8" s="3">
        <v>0</v>
      </c>
      <c r="J8" s="353"/>
      <c r="K8" s="89"/>
      <c r="L8" s="86"/>
      <c r="M8" s="90"/>
      <c r="N8" s="91"/>
    </row>
    <row r="10" spans="2:15" x14ac:dyDescent="0.25">
      <c r="B10" s="4" t="s">
        <v>87</v>
      </c>
    </row>
    <row r="11" spans="2:15" ht="15.75" thickBot="1" x14ac:dyDescent="0.3">
      <c r="B11" s="11" t="s">
        <v>88</v>
      </c>
    </row>
    <row r="12" spans="2:15" x14ac:dyDescent="0.25">
      <c r="B12" s="267" t="s">
        <v>16</v>
      </c>
      <c r="C12" s="268"/>
      <c r="D12" s="268"/>
      <c r="E12" s="268"/>
      <c r="F12" s="268"/>
      <c r="G12" s="268"/>
      <c r="H12" s="269"/>
      <c r="I12" s="12"/>
      <c r="J12" s="342" t="s">
        <v>89</v>
      </c>
      <c r="K12" s="343"/>
      <c r="L12" s="343"/>
      <c r="M12" s="343"/>
      <c r="N12" s="343"/>
      <c r="O12" s="344"/>
    </row>
    <row r="13" spans="2:15" ht="15.75" thickBot="1" x14ac:dyDescent="0.3">
      <c r="B13" s="293" t="s">
        <v>18</v>
      </c>
      <c r="C13" s="294"/>
      <c r="D13" s="294"/>
      <c r="E13" s="294"/>
      <c r="F13" s="294"/>
      <c r="G13" s="294"/>
      <c r="H13" s="295"/>
      <c r="I13" s="12"/>
      <c r="J13" s="337" t="s">
        <v>90</v>
      </c>
      <c r="K13" s="338"/>
      <c r="L13" s="338"/>
      <c r="M13" s="338"/>
      <c r="N13" s="338"/>
      <c r="O13" s="339"/>
    </row>
    <row r="14" spans="2:15" s="1" customFormat="1" ht="67.5" customHeight="1" thickBot="1" x14ac:dyDescent="0.3">
      <c r="B14" s="291" t="s">
        <v>0</v>
      </c>
      <c r="C14" s="296"/>
      <c r="D14" s="280" t="s">
        <v>11</v>
      </c>
      <c r="E14" s="292"/>
      <c r="F14" s="42" t="s">
        <v>23</v>
      </c>
      <c r="G14" s="42" t="s">
        <v>10</v>
      </c>
      <c r="H14" s="48" t="s">
        <v>91</v>
      </c>
      <c r="I14" s="44"/>
      <c r="J14" s="97" t="s">
        <v>0</v>
      </c>
      <c r="K14" s="281" t="s">
        <v>11</v>
      </c>
      <c r="L14" s="280"/>
      <c r="M14" s="42" t="s">
        <v>23</v>
      </c>
      <c r="N14" s="42" t="s">
        <v>10</v>
      </c>
      <c r="O14" s="48" t="s">
        <v>91</v>
      </c>
    </row>
    <row r="15" spans="2:15" ht="15" customHeight="1" x14ac:dyDescent="0.25">
      <c r="B15" s="277" t="s">
        <v>2</v>
      </c>
      <c r="C15" s="312"/>
      <c r="D15" s="273" t="s">
        <v>92</v>
      </c>
      <c r="E15" s="15" t="s">
        <v>4</v>
      </c>
      <c r="F15" s="16">
        <v>3</v>
      </c>
      <c r="G15" s="19">
        <f>SUM(F15*5)</f>
        <v>15</v>
      </c>
      <c r="H15" s="283" t="s">
        <v>93</v>
      </c>
      <c r="I15" s="13"/>
      <c r="J15" s="334" t="s">
        <v>2</v>
      </c>
      <c r="K15" s="273" t="s">
        <v>72</v>
      </c>
      <c r="L15" s="15" t="s">
        <v>4</v>
      </c>
      <c r="M15" s="16">
        <v>2</v>
      </c>
      <c r="N15" s="19">
        <f>SUM(M15*5)</f>
        <v>10</v>
      </c>
      <c r="O15" s="282" t="s">
        <v>94</v>
      </c>
    </row>
    <row r="16" spans="2:15" ht="15" customHeight="1" x14ac:dyDescent="0.25">
      <c r="B16" s="277"/>
      <c r="C16" s="312"/>
      <c r="D16" s="274"/>
      <c r="E16" s="21" t="s">
        <v>5</v>
      </c>
      <c r="F16" s="83">
        <v>3</v>
      </c>
      <c r="G16" s="25">
        <f>SUM(F16*5)</f>
        <v>15</v>
      </c>
      <c r="H16" s="283"/>
      <c r="I16" s="13"/>
      <c r="J16" s="335"/>
      <c r="K16" s="274"/>
      <c r="L16" s="21" t="s">
        <v>5</v>
      </c>
      <c r="M16" s="83">
        <v>2</v>
      </c>
      <c r="N16" s="25">
        <f>SUM(M16*5)</f>
        <v>10</v>
      </c>
      <c r="O16" s="283"/>
    </row>
    <row r="17" spans="2:15" ht="15" customHeight="1" x14ac:dyDescent="0.25">
      <c r="B17" s="277"/>
      <c r="C17" s="312"/>
      <c r="D17" s="274"/>
      <c r="E17" s="21" t="s">
        <v>6</v>
      </c>
      <c r="F17" s="16">
        <v>3</v>
      </c>
      <c r="G17" s="25">
        <f>SUM(F17*5)</f>
        <v>15</v>
      </c>
      <c r="H17" s="283"/>
      <c r="I17" s="13"/>
      <c r="J17" s="335"/>
      <c r="K17" s="274"/>
      <c r="L17" s="21" t="s">
        <v>6</v>
      </c>
      <c r="M17" s="16">
        <v>0</v>
      </c>
      <c r="N17" s="25">
        <f>SUM(M17*5)</f>
        <v>0</v>
      </c>
      <c r="O17" s="283"/>
    </row>
    <row r="18" spans="2:15" ht="15" customHeight="1" x14ac:dyDescent="0.25">
      <c r="B18" s="277"/>
      <c r="C18" s="312"/>
      <c r="D18" s="274"/>
      <c r="E18" s="21" t="s">
        <v>5</v>
      </c>
      <c r="F18" s="22">
        <v>3</v>
      </c>
      <c r="G18" s="25">
        <f>SUM(F18*5)</f>
        <v>15</v>
      </c>
      <c r="H18" s="283"/>
      <c r="I18" s="13"/>
      <c r="J18" s="335"/>
      <c r="K18" s="274"/>
      <c r="L18" s="21" t="s">
        <v>5</v>
      </c>
      <c r="M18" s="22">
        <v>0</v>
      </c>
      <c r="N18" s="25">
        <f>SUM(M18*5)</f>
        <v>0</v>
      </c>
      <c r="O18" s="283"/>
    </row>
    <row r="19" spans="2:15" ht="15" customHeight="1" x14ac:dyDescent="0.25">
      <c r="B19" s="277"/>
      <c r="C19" s="312"/>
      <c r="D19" s="274"/>
      <c r="E19" s="21" t="s">
        <v>7</v>
      </c>
      <c r="F19" s="22">
        <v>3</v>
      </c>
      <c r="G19" s="25">
        <f>SUM(F19*5)</f>
        <v>15</v>
      </c>
      <c r="H19" s="283"/>
      <c r="I19" s="13"/>
      <c r="J19" s="335"/>
      <c r="K19" s="274"/>
      <c r="L19" s="21" t="s">
        <v>7</v>
      </c>
      <c r="M19" s="22">
        <v>0</v>
      </c>
      <c r="N19" s="25">
        <f>SUM(M19*5)</f>
        <v>0</v>
      </c>
      <c r="O19" s="283"/>
    </row>
    <row r="20" spans="2:15" ht="15" customHeight="1" x14ac:dyDescent="0.25">
      <c r="B20" s="277"/>
      <c r="C20" s="312"/>
      <c r="D20" s="274"/>
      <c r="E20" s="27" t="s">
        <v>8</v>
      </c>
      <c r="F20" s="22">
        <v>0</v>
      </c>
      <c r="G20" s="25">
        <v>0</v>
      </c>
      <c r="H20" s="283"/>
      <c r="I20" s="13"/>
      <c r="J20" s="335"/>
      <c r="K20" s="274"/>
      <c r="L20" s="27" t="s">
        <v>8</v>
      </c>
      <c r="M20" s="22">
        <v>0</v>
      </c>
      <c r="N20" s="25">
        <v>0</v>
      </c>
      <c r="O20" s="283"/>
    </row>
    <row r="21" spans="2:15" ht="15" customHeight="1" thickBot="1" x14ac:dyDescent="0.3">
      <c r="B21" s="313"/>
      <c r="C21" s="314"/>
      <c r="D21" s="275"/>
      <c r="E21" s="15" t="s">
        <v>8</v>
      </c>
      <c r="F21" s="28">
        <v>0</v>
      </c>
      <c r="G21" s="29">
        <v>0</v>
      </c>
      <c r="H21" s="284"/>
      <c r="I21" s="13"/>
      <c r="J21" s="336"/>
      <c r="K21" s="275"/>
      <c r="L21" s="15" t="s">
        <v>8</v>
      </c>
      <c r="M21" s="28">
        <v>0</v>
      </c>
      <c r="N21" s="29">
        <v>0</v>
      </c>
      <c r="O21" s="284"/>
    </row>
    <row r="22" spans="2:15" ht="15" customHeight="1" x14ac:dyDescent="0.25">
      <c r="B22" s="276" t="s">
        <v>2</v>
      </c>
      <c r="C22" s="311" t="s">
        <v>1</v>
      </c>
      <c r="D22" s="273" t="s">
        <v>95</v>
      </c>
      <c r="E22" s="30" t="s">
        <v>4</v>
      </c>
      <c r="F22" s="16">
        <v>3</v>
      </c>
      <c r="G22" s="19">
        <f>SUM(F22*5)</f>
        <v>15</v>
      </c>
      <c r="H22" s="282" t="s">
        <v>93</v>
      </c>
      <c r="I22" s="13"/>
      <c r="J22" s="334" t="s">
        <v>2</v>
      </c>
      <c r="K22" s="273" t="s">
        <v>71</v>
      </c>
      <c r="L22" s="30" t="s">
        <v>4</v>
      </c>
      <c r="M22" s="16">
        <v>2</v>
      </c>
      <c r="N22" s="19">
        <f>SUM(M22*5)</f>
        <v>10</v>
      </c>
      <c r="O22" s="282" t="s">
        <v>94</v>
      </c>
    </row>
    <row r="23" spans="2:15" ht="15" customHeight="1" x14ac:dyDescent="0.25">
      <c r="B23" s="277"/>
      <c r="C23" s="312" t="s">
        <v>1</v>
      </c>
      <c r="D23" s="274"/>
      <c r="E23" s="21" t="s">
        <v>5</v>
      </c>
      <c r="F23" s="83">
        <v>3</v>
      </c>
      <c r="G23" s="25">
        <f>SUM(F23*5)</f>
        <v>15</v>
      </c>
      <c r="H23" s="283"/>
      <c r="I23" s="13"/>
      <c r="J23" s="335"/>
      <c r="K23" s="274"/>
      <c r="L23" s="21" t="s">
        <v>5</v>
      </c>
      <c r="M23" s="83">
        <v>2</v>
      </c>
      <c r="N23" s="25">
        <f>SUM(M23*5)</f>
        <v>10</v>
      </c>
      <c r="O23" s="283"/>
    </row>
    <row r="24" spans="2:15" ht="15" customHeight="1" x14ac:dyDescent="0.25">
      <c r="B24" s="277"/>
      <c r="C24" s="312" t="s">
        <v>1</v>
      </c>
      <c r="D24" s="274"/>
      <c r="E24" s="21" t="s">
        <v>6</v>
      </c>
      <c r="F24" s="16">
        <v>3</v>
      </c>
      <c r="G24" s="25">
        <f>SUM(F24*5)</f>
        <v>15</v>
      </c>
      <c r="H24" s="283"/>
      <c r="I24" s="13"/>
      <c r="J24" s="335"/>
      <c r="K24" s="274"/>
      <c r="L24" s="21" t="s">
        <v>6</v>
      </c>
      <c r="M24" s="16">
        <v>0</v>
      </c>
      <c r="N24" s="25">
        <f>SUM(M24*5)</f>
        <v>0</v>
      </c>
      <c r="O24" s="283"/>
    </row>
    <row r="25" spans="2:15" ht="15" customHeight="1" x14ac:dyDescent="0.25">
      <c r="B25" s="277"/>
      <c r="C25" s="312" t="s">
        <v>1</v>
      </c>
      <c r="D25" s="274"/>
      <c r="E25" s="21" t="s">
        <v>5</v>
      </c>
      <c r="F25" s="22">
        <v>3</v>
      </c>
      <c r="G25" s="25">
        <f>SUM(F25*5)</f>
        <v>15</v>
      </c>
      <c r="H25" s="283"/>
      <c r="I25" s="13"/>
      <c r="J25" s="335"/>
      <c r="K25" s="274"/>
      <c r="L25" s="21" t="s">
        <v>5</v>
      </c>
      <c r="M25" s="22">
        <v>0</v>
      </c>
      <c r="N25" s="25">
        <f>SUM(M25*5)</f>
        <v>0</v>
      </c>
      <c r="O25" s="283"/>
    </row>
    <row r="26" spans="2:15" ht="15" customHeight="1" x14ac:dyDescent="0.25">
      <c r="B26" s="277"/>
      <c r="C26" s="312" t="s">
        <v>1</v>
      </c>
      <c r="D26" s="274"/>
      <c r="E26" s="21" t="s">
        <v>7</v>
      </c>
      <c r="F26" s="22">
        <v>3</v>
      </c>
      <c r="G26" s="25">
        <f>SUM(F26*5)</f>
        <v>15</v>
      </c>
      <c r="H26" s="283"/>
      <c r="I26" s="13"/>
      <c r="J26" s="335"/>
      <c r="K26" s="274"/>
      <c r="L26" s="21" t="s">
        <v>7</v>
      </c>
      <c r="M26" s="22">
        <v>0</v>
      </c>
      <c r="N26" s="25">
        <f>SUM(M26*5)</f>
        <v>0</v>
      </c>
      <c r="O26" s="283"/>
    </row>
    <row r="27" spans="2:15" ht="15" customHeight="1" x14ac:dyDescent="0.25">
      <c r="B27" s="277"/>
      <c r="C27" s="312" t="s">
        <v>1</v>
      </c>
      <c r="D27" s="274"/>
      <c r="E27" s="27" t="s">
        <v>8</v>
      </c>
      <c r="F27" s="22">
        <v>0</v>
      </c>
      <c r="G27" s="25">
        <v>0</v>
      </c>
      <c r="H27" s="283"/>
      <c r="I27" s="13"/>
      <c r="J27" s="335"/>
      <c r="K27" s="274"/>
      <c r="L27" s="27" t="s">
        <v>8</v>
      </c>
      <c r="M27" s="22">
        <v>0</v>
      </c>
      <c r="N27" s="25">
        <v>0</v>
      </c>
      <c r="O27" s="283"/>
    </row>
    <row r="28" spans="2:15" ht="15" customHeight="1" thickBot="1" x14ac:dyDescent="0.3">
      <c r="B28" s="313"/>
      <c r="C28" s="314" t="s">
        <v>1</v>
      </c>
      <c r="D28" s="275"/>
      <c r="E28" s="15" t="s">
        <v>8</v>
      </c>
      <c r="F28" s="28">
        <v>0</v>
      </c>
      <c r="G28" s="29">
        <v>0</v>
      </c>
      <c r="H28" s="284"/>
      <c r="I28" s="13"/>
      <c r="J28" s="336"/>
      <c r="K28" s="275"/>
      <c r="L28" s="15" t="s">
        <v>8</v>
      </c>
      <c r="M28" s="28">
        <v>0</v>
      </c>
      <c r="N28" s="29">
        <v>0</v>
      </c>
      <c r="O28" s="284"/>
    </row>
    <row r="29" spans="2:15" ht="15" customHeight="1" x14ac:dyDescent="0.25">
      <c r="B29" s="276" t="s">
        <v>2</v>
      </c>
      <c r="C29" s="311" t="s">
        <v>1</v>
      </c>
      <c r="D29" s="273" t="s">
        <v>96</v>
      </c>
      <c r="E29" s="30" t="s">
        <v>4</v>
      </c>
      <c r="F29" s="16">
        <v>3</v>
      </c>
      <c r="G29" s="19">
        <f>SUM(F29*5)</f>
        <v>15</v>
      </c>
      <c r="H29" s="282" t="s">
        <v>93</v>
      </c>
      <c r="I29" s="13"/>
      <c r="J29" s="334" t="s">
        <v>2</v>
      </c>
      <c r="K29" s="273" t="s">
        <v>70</v>
      </c>
      <c r="L29" s="30" t="s">
        <v>4</v>
      </c>
      <c r="M29" s="16">
        <v>2</v>
      </c>
      <c r="N29" s="19">
        <f>SUM(M29*5)</f>
        <v>10</v>
      </c>
      <c r="O29" s="282" t="s">
        <v>94</v>
      </c>
    </row>
    <row r="30" spans="2:15" ht="15" customHeight="1" x14ac:dyDescent="0.25">
      <c r="B30" s="277"/>
      <c r="C30" s="312" t="s">
        <v>1</v>
      </c>
      <c r="D30" s="274"/>
      <c r="E30" s="21" t="s">
        <v>5</v>
      </c>
      <c r="F30" s="83">
        <v>3</v>
      </c>
      <c r="G30" s="25">
        <f>SUM(F30*5)</f>
        <v>15</v>
      </c>
      <c r="H30" s="283"/>
      <c r="I30" s="13"/>
      <c r="J30" s="335"/>
      <c r="K30" s="274"/>
      <c r="L30" s="21" t="s">
        <v>5</v>
      </c>
      <c r="M30" s="83">
        <v>2</v>
      </c>
      <c r="N30" s="25">
        <f>SUM(M30*5)</f>
        <v>10</v>
      </c>
      <c r="O30" s="283"/>
    </row>
    <row r="31" spans="2:15" ht="15" customHeight="1" x14ac:dyDescent="0.25">
      <c r="B31" s="277"/>
      <c r="C31" s="312" t="s">
        <v>1</v>
      </c>
      <c r="D31" s="274"/>
      <c r="E31" s="21" t="s">
        <v>6</v>
      </c>
      <c r="F31" s="16">
        <v>3</v>
      </c>
      <c r="G31" s="25">
        <f>SUM(F31*5)</f>
        <v>15</v>
      </c>
      <c r="H31" s="283"/>
      <c r="I31" s="13"/>
      <c r="J31" s="335"/>
      <c r="K31" s="274"/>
      <c r="L31" s="21" t="s">
        <v>6</v>
      </c>
      <c r="M31" s="16">
        <v>0</v>
      </c>
      <c r="N31" s="25">
        <f>SUM(M31*5)</f>
        <v>0</v>
      </c>
      <c r="O31" s="283"/>
    </row>
    <row r="32" spans="2:15" ht="15" customHeight="1" x14ac:dyDescent="0.25">
      <c r="B32" s="277"/>
      <c r="C32" s="312" t="s">
        <v>1</v>
      </c>
      <c r="D32" s="274"/>
      <c r="E32" s="21" t="s">
        <v>5</v>
      </c>
      <c r="F32" s="22">
        <v>3</v>
      </c>
      <c r="G32" s="25">
        <f>SUM(F32*5)</f>
        <v>15</v>
      </c>
      <c r="H32" s="283"/>
      <c r="I32" s="13"/>
      <c r="J32" s="335"/>
      <c r="K32" s="274"/>
      <c r="L32" s="21" t="s">
        <v>5</v>
      </c>
      <c r="M32" s="22">
        <v>0</v>
      </c>
      <c r="N32" s="25">
        <f>SUM(M32*5)</f>
        <v>0</v>
      </c>
      <c r="O32" s="283"/>
    </row>
    <row r="33" spans="2:15" ht="15" customHeight="1" x14ac:dyDescent="0.25">
      <c r="B33" s="277"/>
      <c r="C33" s="312" t="s">
        <v>1</v>
      </c>
      <c r="D33" s="274"/>
      <c r="E33" s="21" t="s">
        <v>7</v>
      </c>
      <c r="F33" s="22">
        <v>3</v>
      </c>
      <c r="G33" s="25">
        <f>SUM(F33*5)</f>
        <v>15</v>
      </c>
      <c r="H33" s="283"/>
      <c r="I33" s="13"/>
      <c r="J33" s="335"/>
      <c r="K33" s="274"/>
      <c r="L33" s="21" t="s">
        <v>7</v>
      </c>
      <c r="M33" s="22">
        <v>0</v>
      </c>
      <c r="N33" s="25">
        <f>SUM(M33*5)</f>
        <v>0</v>
      </c>
      <c r="O33" s="283"/>
    </row>
    <row r="34" spans="2:15" ht="15" customHeight="1" x14ac:dyDescent="0.25">
      <c r="B34" s="277"/>
      <c r="C34" s="312" t="s">
        <v>1</v>
      </c>
      <c r="D34" s="274"/>
      <c r="E34" s="27" t="s">
        <v>8</v>
      </c>
      <c r="F34" s="22">
        <v>0</v>
      </c>
      <c r="G34" s="25">
        <v>0</v>
      </c>
      <c r="H34" s="283"/>
      <c r="I34" s="13"/>
      <c r="J34" s="335"/>
      <c r="K34" s="274"/>
      <c r="L34" s="27" t="s">
        <v>8</v>
      </c>
      <c r="M34" s="22">
        <v>0</v>
      </c>
      <c r="N34" s="25">
        <v>0</v>
      </c>
      <c r="O34" s="283"/>
    </row>
    <row r="35" spans="2:15" ht="15" customHeight="1" thickBot="1" x14ac:dyDescent="0.3">
      <c r="B35" s="313"/>
      <c r="C35" s="314" t="s">
        <v>1</v>
      </c>
      <c r="D35" s="275"/>
      <c r="E35" s="35" t="s">
        <v>8</v>
      </c>
      <c r="F35" s="28">
        <v>0</v>
      </c>
      <c r="G35" s="29">
        <v>0</v>
      </c>
      <c r="H35" s="284"/>
      <c r="I35" s="13"/>
      <c r="J35" s="336"/>
      <c r="K35" s="275"/>
      <c r="L35" s="35" t="s">
        <v>8</v>
      </c>
      <c r="M35" s="28">
        <v>0</v>
      </c>
      <c r="N35" s="29">
        <v>0</v>
      </c>
      <c r="O35" s="284"/>
    </row>
    <row r="36" spans="2:15" ht="15" customHeight="1" x14ac:dyDescent="0.25">
      <c r="B36" s="276" t="s">
        <v>2</v>
      </c>
      <c r="C36" s="311" t="s">
        <v>1</v>
      </c>
      <c r="D36" s="273" t="s">
        <v>97</v>
      </c>
      <c r="E36" s="30" t="s">
        <v>4</v>
      </c>
      <c r="F36" s="16">
        <v>3</v>
      </c>
      <c r="G36" s="19">
        <f>SUM(F36*5)</f>
        <v>15</v>
      </c>
      <c r="H36" s="282" t="s">
        <v>93</v>
      </c>
      <c r="I36" s="13"/>
      <c r="J36" s="334" t="s">
        <v>2</v>
      </c>
      <c r="K36" s="273" t="s">
        <v>69</v>
      </c>
      <c r="L36" s="30" t="s">
        <v>4</v>
      </c>
      <c r="M36" s="16">
        <v>2</v>
      </c>
      <c r="N36" s="19">
        <f>SUM(M36*5)</f>
        <v>10</v>
      </c>
      <c r="O36" s="282" t="s">
        <v>94</v>
      </c>
    </row>
    <row r="37" spans="2:15" ht="15" customHeight="1" x14ac:dyDescent="0.25">
      <c r="B37" s="277"/>
      <c r="C37" s="312" t="s">
        <v>1</v>
      </c>
      <c r="D37" s="274"/>
      <c r="E37" s="21" t="s">
        <v>5</v>
      </c>
      <c r="F37" s="83">
        <v>3</v>
      </c>
      <c r="G37" s="25">
        <f>SUM(F37*5)</f>
        <v>15</v>
      </c>
      <c r="H37" s="283"/>
      <c r="I37" s="13"/>
      <c r="J37" s="335"/>
      <c r="K37" s="274"/>
      <c r="L37" s="21" t="s">
        <v>5</v>
      </c>
      <c r="M37" s="83">
        <v>2</v>
      </c>
      <c r="N37" s="25">
        <f>SUM(M37*5)</f>
        <v>10</v>
      </c>
      <c r="O37" s="283"/>
    </row>
    <row r="38" spans="2:15" ht="15" customHeight="1" x14ac:dyDescent="0.25">
      <c r="B38" s="277"/>
      <c r="C38" s="312" t="s">
        <v>1</v>
      </c>
      <c r="D38" s="274"/>
      <c r="E38" s="21" t="s">
        <v>6</v>
      </c>
      <c r="F38" s="16">
        <v>3</v>
      </c>
      <c r="G38" s="25">
        <f>SUM(F38*5)</f>
        <v>15</v>
      </c>
      <c r="H38" s="283"/>
      <c r="I38" s="13"/>
      <c r="J38" s="335"/>
      <c r="K38" s="274"/>
      <c r="L38" s="21" t="s">
        <v>6</v>
      </c>
      <c r="M38" s="16">
        <v>0</v>
      </c>
      <c r="N38" s="25">
        <f>SUM(M38*5)</f>
        <v>0</v>
      </c>
      <c r="O38" s="283"/>
    </row>
    <row r="39" spans="2:15" ht="15" customHeight="1" x14ac:dyDescent="0.25">
      <c r="B39" s="277"/>
      <c r="C39" s="312" t="s">
        <v>1</v>
      </c>
      <c r="D39" s="274"/>
      <c r="E39" s="21" t="s">
        <v>5</v>
      </c>
      <c r="F39" s="22">
        <v>3</v>
      </c>
      <c r="G39" s="25">
        <f>SUM(F39*5)</f>
        <v>15</v>
      </c>
      <c r="H39" s="283"/>
      <c r="I39" s="13"/>
      <c r="J39" s="335"/>
      <c r="K39" s="274"/>
      <c r="L39" s="21" t="s">
        <v>5</v>
      </c>
      <c r="M39" s="22">
        <v>0</v>
      </c>
      <c r="N39" s="25">
        <f>SUM(M39*5)</f>
        <v>0</v>
      </c>
      <c r="O39" s="283"/>
    </row>
    <row r="40" spans="2:15" ht="15" customHeight="1" x14ac:dyDescent="0.25">
      <c r="B40" s="277"/>
      <c r="C40" s="312" t="s">
        <v>1</v>
      </c>
      <c r="D40" s="274"/>
      <c r="E40" s="21" t="s">
        <v>7</v>
      </c>
      <c r="F40" s="22">
        <v>3</v>
      </c>
      <c r="G40" s="25">
        <f>SUM(F40*5)</f>
        <v>15</v>
      </c>
      <c r="H40" s="283"/>
      <c r="I40" s="13"/>
      <c r="J40" s="335"/>
      <c r="K40" s="274"/>
      <c r="L40" s="21" t="s">
        <v>7</v>
      </c>
      <c r="M40" s="22">
        <v>0</v>
      </c>
      <c r="N40" s="25">
        <f>SUM(M40*5)</f>
        <v>0</v>
      </c>
      <c r="O40" s="283"/>
    </row>
    <row r="41" spans="2:15" ht="15" customHeight="1" x14ac:dyDescent="0.25">
      <c r="B41" s="277"/>
      <c r="C41" s="312" t="s">
        <v>1</v>
      </c>
      <c r="D41" s="274"/>
      <c r="E41" s="27" t="s">
        <v>8</v>
      </c>
      <c r="F41" s="22">
        <v>0</v>
      </c>
      <c r="G41" s="25">
        <v>0</v>
      </c>
      <c r="H41" s="283"/>
      <c r="I41" s="13"/>
      <c r="J41" s="335"/>
      <c r="K41" s="274"/>
      <c r="L41" s="27" t="s">
        <v>8</v>
      </c>
      <c r="M41" s="22">
        <v>0</v>
      </c>
      <c r="N41" s="25">
        <v>0</v>
      </c>
      <c r="O41" s="283"/>
    </row>
    <row r="42" spans="2:15" ht="15" customHeight="1" thickBot="1" x14ac:dyDescent="0.3">
      <c r="B42" s="313"/>
      <c r="C42" s="314" t="s">
        <v>1</v>
      </c>
      <c r="D42" s="275"/>
      <c r="E42" s="35" t="s">
        <v>8</v>
      </c>
      <c r="F42" s="28">
        <v>0</v>
      </c>
      <c r="G42" s="29">
        <v>0</v>
      </c>
      <c r="H42" s="284"/>
      <c r="I42" s="13"/>
      <c r="J42" s="336"/>
      <c r="K42" s="275"/>
      <c r="L42" s="35" t="s">
        <v>8</v>
      </c>
      <c r="M42" s="28">
        <v>0</v>
      </c>
      <c r="N42" s="29">
        <v>0</v>
      </c>
      <c r="O42" s="284"/>
    </row>
    <row r="43" spans="2:15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3"/>
      <c r="L43" s="13"/>
      <c r="M43" s="14"/>
      <c r="N43" s="37"/>
      <c r="O43" s="13"/>
    </row>
    <row r="44" spans="2:15" ht="15" customHeight="1" x14ac:dyDescent="0.25">
      <c r="B44" s="317" t="s">
        <v>98</v>
      </c>
      <c r="C44" s="318"/>
      <c r="D44" s="315" t="s">
        <v>1</v>
      </c>
      <c r="E44" s="315"/>
      <c r="F44" s="33">
        <f>SUM(F15:F42)</f>
        <v>60</v>
      </c>
      <c r="G44" s="34">
        <f>SUM(G15:G42)</f>
        <v>300</v>
      </c>
      <c r="H44" s="38"/>
      <c r="I44" s="13"/>
      <c r="J44" s="317" t="s">
        <v>98</v>
      </c>
      <c r="K44" s="315" t="s">
        <v>1</v>
      </c>
      <c r="L44" s="315"/>
      <c r="M44" s="33">
        <f>SUM(M15:M42)</f>
        <v>16</v>
      </c>
      <c r="N44" s="34">
        <f>SUM(N15:N42)</f>
        <v>80</v>
      </c>
      <c r="O44" s="38"/>
    </row>
    <row r="45" spans="2:15" ht="15" customHeight="1" thickBot="1" x14ac:dyDescent="0.3">
      <c r="B45" s="319"/>
      <c r="C45" s="320"/>
      <c r="D45" s="316" t="s">
        <v>3</v>
      </c>
      <c r="E45" s="316"/>
      <c r="F45" s="39">
        <v>3</v>
      </c>
      <c r="G45" s="40">
        <f>SUM(F45)*300</f>
        <v>900</v>
      </c>
      <c r="H45" s="41"/>
      <c r="I45" s="13"/>
      <c r="J45" s="319"/>
      <c r="K45" s="316" t="s">
        <v>3</v>
      </c>
      <c r="L45" s="316"/>
      <c r="M45" s="39">
        <v>2</v>
      </c>
      <c r="N45" s="40">
        <f>SUM(M45)*300</f>
        <v>600</v>
      </c>
      <c r="O45" s="41"/>
    </row>
    <row r="46" spans="2:15" ht="15" customHeight="1" x14ac:dyDescent="0.25">
      <c r="M46" s="2"/>
    </row>
  </sheetData>
  <mergeCells count="49">
    <mergeCell ref="B13:H13"/>
    <mergeCell ref="J13:O13"/>
    <mergeCell ref="B3:H3"/>
    <mergeCell ref="J3:N3"/>
    <mergeCell ref="B4:H4"/>
    <mergeCell ref="J4:N4"/>
    <mergeCell ref="B5:C6"/>
    <mergeCell ref="D5:F6"/>
    <mergeCell ref="J5:J6"/>
    <mergeCell ref="K5:L6"/>
    <mergeCell ref="M5:N5"/>
    <mergeCell ref="B7:C8"/>
    <mergeCell ref="D7:D8"/>
    <mergeCell ref="J7:J8"/>
    <mergeCell ref="B12:H12"/>
    <mergeCell ref="J12:O12"/>
    <mergeCell ref="B14:C14"/>
    <mergeCell ref="D14:E14"/>
    <mergeCell ref="K14:L14"/>
    <mergeCell ref="B15:C21"/>
    <mergeCell ref="D15:D21"/>
    <mergeCell ref="H15:H21"/>
    <mergeCell ref="J15:J21"/>
    <mergeCell ref="K15:K21"/>
    <mergeCell ref="O15:O21"/>
    <mergeCell ref="B22:C28"/>
    <mergeCell ref="D22:D28"/>
    <mergeCell ref="H22:H28"/>
    <mergeCell ref="J22:J28"/>
    <mergeCell ref="K22:K28"/>
    <mergeCell ref="O22:O28"/>
    <mergeCell ref="O36:O42"/>
    <mergeCell ref="B29:C35"/>
    <mergeCell ref="D29:D35"/>
    <mergeCell ref="H29:H35"/>
    <mergeCell ref="J29:J35"/>
    <mergeCell ref="K29:K35"/>
    <mergeCell ref="O29:O35"/>
    <mergeCell ref="B36:C42"/>
    <mergeCell ref="D36:D42"/>
    <mergeCell ref="H36:H42"/>
    <mergeCell ref="J36:J42"/>
    <mergeCell ref="K36:K42"/>
    <mergeCell ref="B44:C45"/>
    <mergeCell ref="D44:E44"/>
    <mergeCell ref="J44:J45"/>
    <mergeCell ref="K44:L44"/>
    <mergeCell ref="D45:E45"/>
    <mergeCell ref="K45:L4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W65"/>
  <sheetViews>
    <sheetView topLeftCell="A4" zoomScale="80" zoomScaleNormal="80" workbookViewId="0">
      <selection activeCell="R4" sqref="R4:X4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</cols>
  <sheetData>
    <row r="1" spans="2:49" s="105" customFormat="1" x14ac:dyDescent="0.25">
      <c r="B1" s="107" t="s">
        <v>124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</row>
    <row r="2" spans="2:49" ht="15.75" thickBot="1" x14ac:dyDescent="0.3">
      <c r="B2" s="57" t="s">
        <v>123</v>
      </c>
      <c r="J2" s="57"/>
      <c r="R2" s="57"/>
      <c r="Z2" s="57"/>
      <c r="AH2" s="57"/>
      <c r="AP2" s="57"/>
    </row>
    <row r="3" spans="2:49" s="85" customFormat="1" ht="60" customHeight="1" x14ac:dyDescent="0.25">
      <c r="B3" s="321" t="s">
        <v>133</v>
      </c>
      <c r="C3" s="322"/>
      <c r="D3" s="322"/>
      <c r="E3" s="322"/>
      <c r="F3" s="322"/>
      <c r="G3" s="322"/>
      <c r="H3" s="323"/>
      <c r="J3" s="321" t="s">
        <v>122</v>
      </c>
      <c r="K3" s="322"/>
      <c r="L3" s="322"/>
      <c r="M3" s="322"/>
      <c r="N3" s="322"/>
      <c r="O3" s="322"/>
      <c r="P3" s="323"/>
      <c r="R3" s="354"/>
      <c r="S3" s="354"/>
      <c r="T3" s="354"/>
      <c r="U3" s="354"/>
      <c r="V3" s="354"/>
      <c r="W3" s="354"/>
      <c r="X3" s="354"/>
      <c r="Y3" s="111"/>
      <c r="Z3" s="354"/>
      <c r="AA3" s="354"/>
      <c r="AB3" s="354"/>
      <c r="AC3" s="354"/>
      <c r="AD3" s="354"/>
      <c r="AE3" s="354"/>
      <c r="AF3" s="354"/>
      <c r="AG3" s="111"/>
      <c r="AH3" s="354"/>
      <c r="AI3" s="354"/>
      <c r="AJ3" s="354"/>
      <c r="AK3" s="354"/>
      <c r="AL3" s="354"/>
      <c r="AM3" s="354"/>
      <c r="AN3" s="354"/>
      <c r="AO3" s="111"/>
      <c r="AP3" s="354"/>
      <c r="AQ3" s="354"/>
      <c r="AR3" s="354"/>
      <c r="AS3" s="354"/>
      <c r="AT3" s="354"/>
      <c r="AU3" s="354"/>
      <c r="AV3" s="354"/>
    </row>
    <row r="4" spans="2:49" ht="15.75" thickBot="1" x14ac:dyDescent="0.3">
      <c r="B4" s="304" t="s">
        <v>25</v>
      </c>
      <c r="C4" s="305"/>
      <c r="D4" s="305"/>
      <c r="E4" s="305"/>
      <c r="F4" s="305"/>
      <c r="G4" s="305"/>
      <c r="H4" s="306"/>
      <c r="J4" s="304" t="s">
        <v>121</v>
      </c>
      <c r="K4" s="305"/>
      <c r="L4" s="305"/>
      <c r="M4" s="305"/>
      <c r="N4" s="305"/>
      <c r="O4" s="305"/>
      <c r="P4" s="306"/>
      <c r="R4" s="355"/>
      <c r="S4" s="355"/>
      <c r="T4" s="355"/>
      <c r="U4" s="355"/>
      <c r="V4" s="355"/>
      <c r="W4" s="355"/>
      <c r="X4" s="355"/>
      <c r="Y4" s="112"/>
      <c r="Z4" s="355"/>
      <c r="AA4" s="355"/>
      <c r="AB4" s="355"/>
      <c r="AC4" s="355"/>
      <c r="AD4" s="355"/>
      <c r="AE4" s="355"/>
      <c r="AF4" s="355"/>
      <c r="AG4" s="112"/>
      <c r="AH4" s="355"/>
      <c r="AI4" s="355"/>
      <c r="AJ4" s="355"/>
      <c r="AK4" s="355"/>
      <c r="AL4" s="355"/>
      <c r="AM4" s="355"/>
      <c r="AN4" s="355"/>
      <c r="AO4" s="112"/>
      <c r="AP4" s="355"/>
      <c r="AQ4" s="355"/>
      <c r="AR4" s="355"/>
      <c r="AS4" s="355"/>
      <c r="AT4" s="355"/>
      <c r="AU4" s="355"/>
      <c r="AV4" s="355"/>
    </row>
    <row r="5" spans="2:49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297" t="s">
        <v>11</v>
      </c>
      <c r="K5" s="298"/>
      <c r="L5" s="297" t="s">
        <v>0</v>
      </c>
      <c r="M5" s="298"/>
      <c r="N5" s="307"/>
      <c r="O5" s="9" t="s">
        <v>13</v>
      </c>
      <c r="P5" s="10"/>
      <c r="R5" s="356"/>
      <c r="S5" s="356"/>
      <c r="T5" s="356"/>
      <c r="U5" s="356"/>
      <c r="V5" s="356"/>
      <c r="W5" s="114"/>
      <c r="X5" s="114"/>
      <c r="Y5" s="112"/>
      <c r="Z5" s="356"/>
      <c r="AA5" s="356"/>
      <c r="AB5" s="356"/>
      <c r="AC5" s="356"/>
      <c r="AD5" s="356"/>
      <c r="AE5" s="114"/>
      <c r="AF5" s="114"/>
      <c r="AG5" s="112"/>
      <c r="AH5" s="356"/>
      <c r="AI5" s="356"/>
      <c r="AJ5" s="356"/>
      <c r="AK5" s="356"/>
      <c r="AL5" s="356"/>
      <c r="AM5" s="114"/>
      <c r="AN5" s="114"/>
      <c r="AO5" s="112"/>
      <c r="AP5" s="356"/>
      <c r="AQ5" s="356"/>
      <c r="AR5" s="356"/>
      <c r="AS5" s="356"/>
      <c r="AT5" s="356"/>
      <c r="AU5" s="114"/>
      <c r="AV5" s="114"/>
    </row>
    <row r="6" spans="2:49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299"/>
      <c r="K6" s="300"/>
      <c r="L6" s="299"/>
      <c r="M6" s="300"/>
      <c r="N6" s="308"/>
      <c r="O6" s="49" t="s">
        <v>14</v>
      </c>
      <c r="P6" s="6" t="s">
        <v>15</v>
      </c>
      <c r="R6" s="356"/>
      <c r="S6" s="356"/>
      <c r="T6" s="356"/>
      <c r="U6" s="356"/>
      <c r="V6" s="356"/>
      <c r="W6" s="113"/>
      <c r="X6" s="113"/>
      <c r="Y6" s="112"/>
      <c r="Z6" s="356"/>
      <c r="AA6" s="356"/>
      <c r="AB6" s="356"/>
      <c r="AC6" s="356"/>
      <c r="AD6" s="356"/>
      <c r="AE6" s="113"/>
      <c r="AF6" s="113"/>
      <c r="AG6" s="112"/>
      <c r="AH6" s="356"/>
      <c r="AI6" s="356"/>
      <c r="AJ6" s="356"/>
      <c r="AK6" s="356"/>
      <c r="AL6" s="356"/>
      <c r="AM6" s="113"/>
      <c r="AN6" s="113"/>
      <c r="AO6" s="112"/>
      <c r="AP6" s="356"/>
      <c r="AQ6" s="356"/>
      <c r="AR6" s="356"/>
      <c r="AS6" s="356"/>
      <c r="AT6" s="356"/>
      <c r="AU6" s="113"/>
      <c r="AV6" s="113"/>
    </row>
    <row r="7" spans="2:49" ht="24" customHeight="1" x14ac:dyDescent="0.25">
      <c r="B7" s="263" t="s">
        <v>132</v>
      </c>
      <c r="C7" s="264"/>
      <c r="D7" s="365" t="s">
        <v>2</v>
      </c>
      <c r="E7" s="50" t="s">
        <v>1</v>
      </c>
      <c r="F7" s="55"/>
      <c r="G7" s="51" t="s">
        <v>35</v>
      </c>
      <c r="H7" s="5">
        <v>0</v>
      </c>
      <c r="J7" s="263" t="s">
        <v>132</v>
      </c>
      <c r="K7" s="264"/>
      <c r="L7" s="365" t="s">
        <v>2</v>
      </c>
      <c r="M7" s="50" t="s">
        <v>1</v>
      </c>
      <c r="N7" s="55"/>
      <c r="O7" s="51" t="s">
        <v>120</v>
      </c>
      <c r="P7" s="5">
        <v>80</v>
      </c>
      <c r="R7" s="357"/>
      <c r="S7" s="357"/>
      <c r="T7" s="358"/>
      <c r="U7" s="111"/>
      <c r="V7" s="110"/>
      <c r="W7" s="109"/>
      <c r="X7" s="108"/>
      <c r="Y7" s="112"/>
      <c r="Z7" s="357"/>
      <c r="AA7" s="357"/>
      <c r="AB7" s="358"/>
      <c r="AC7" s="111"/>
      <c r="AD7" s="110"/>
      <c r="AE7" s="109"/>
      <c r="AF7" s="108"/>
      <c r="AG7" s="112"/>
      <c r="AH7" s="357"/>
      <c r="AI7" s="357"/>
      <c r="AJ7" s="358"/>
      <c r="AK7" s="111"/>
      <c r="AL7" s="110"/>
      <c r="AM7" s="109"/>
      <c r="AN7" s="108"/>
      <c r="AO7" s="112"/>
      <c r="AP7" s="357"/>
      <c r="AQ7" s="357"/>
      <c r="AR7" s="358"/>
      <c r="AS7" s="111"/>
      <c r="AT7" s="110"/>
      <c r="AU7" s="109"/>
      <c r="AV7" s="108"/>
    </row>
    <row r="8" spans="2:49" ht="24" customHeight="1" thickBot="1" x14ac:dyDescent="0.3">
      <c r="B8" s="265"/>
      <c r="C8" s="266"/>
      <c r="D8" s="366"/>
      <c r="E8" s="54" t="s">
        <v>3</v>
      </c>
      <c r="F8" s="56"/>
      <c r="G8" s="52" t="s">
        <v>35</v>
      </c>
      <c r="H8" s="3">
        <v>0</v>
      </c>
      <c r="J8" s="265"/>
      <c r="K8" s="266"/>
      <c r="L8" s="366"/>
      <c r="M8" s="54" t="s">
        <v>3</v>
      </c>
      <c r="N8" s="56"/>
      <c r="O8" s="52" t="s">
        <v>119</v>
      </c>
      <c r="P8" s="3">
        <v>600</v>
      </c>
      <c r="R8" s="357"/>
      <c r="S8" s="357"/>
      <c r="T8" s="358"/>
      <c r="U8" s="111"/>
      <c r="V8" s="110"/>
      <c r="W8" s="109"/>
      <c r="X8" s="108"/>
      <c r="Y8" s="112"/>
      <c r="Z8" s="357"/>
      <c r="AA8" s="357"/>
      <c r="AB8" s="358"/>
      <c r="AC8" s="111"/>
      <c r="AD8" s="110"/>
      <c r="AE8" s="109"/>
      <c r="AF8" s="108"/>
      <c r="AG8" s="112"/>
      <c r="AH8" s="357"/>
      <c r="AI8" s="357"/>
      <c r="AJ8" s="358"/>
      <c r="AK8" s="111"/>
      <c r="AL8" s="110"/>
      <c r="AM8" s="109"/>
      <c r="AN8" s="108"/>
      <c r="AO8" s="112"/>
      <c r="AP8" s="357"/>
      <c r="AQ8" s="357"/>
      <c r="AR8" s="358"/>
      <c r="AS8" s="111"/>
      <c r="AT8" s="110"/>
      <c r="AU8" s="109"/>
      <c r="AV8" s="108"/>
    </row>
    <row r="10" spans="2:49" s="105" customFormat="1" x14ac:dyDescent="0.25">
      <c r="B10" s="107" t="s">
        <v>118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</row>
    <row r="11" spans="2:49" ht="15.75" thickBot="1" x14ac:dyDescent="0.3">
      <c r="B11" s="11" t="s">
        <v>117</v>
      </c>
      <c r="J11" s="11"/>
      <c r="R11" s="11"/>
      <c r="Z11" s="11"/>
      <c r="AH11" s="11"/>
      <c r="AP11" s="11"/>
    </row>
    <row r="12" spans="2:49" x14ac:dyDescent="0.25">
      <c r="B12" s="267" t="s">
        <v>16</v>
      </c>
      <c r="C12" s="268"/>
      <c r="D12" s="268"/>
      <c r="E12" s="268"/>
      <c r="F12" s="268"/>
      <c r="G12" s="268"/>
      <c r="H12" s="269"/>
      <c r="I12" s="12"/>
      <c r="J12" s="267" t="s">
        <v>89</v>
      </c>
      <c r="K12" s="268"/>
      <c r="L12" s="268"/>
      <c r="M12" s="268"/>
      <c r="N12" s="268"/>
      <c r="O12" s="268"/>
      <c r="P12" s="269"/>
      <c r="Q12" s="12"/>
      <c r="R12" s="267" t="s">
        <v>116</v>
      </c>
      <c r="S12" s="268"/>
      <c r="T12" s="268"/>
      <c r="U12" s="268"/>
      <c r="V12" s="268"/>
      <c r="W12" s="268"/>
      <c r="X12" s="269"/>
      <c r="Y12" s="12"/>
      <c r="Z12" s="267" t="s">
        <v>115</v>
      </c>
      <c r="AA12" s="268"/>
      <c r="AB12" s="268"/>
      <c r="AC12" s="268"/>
      <c r="AD12" s="268"/>
      <c r="AE12" s="268"/>
      <c r="AF12" s="269"/>
      <c r="AG12" s="12"/>
      <c r="AH12" s="267" t="s">
        <v>114</v>
      </c>
      <c r="AI12" s="268"/>
      <c r="AJ12" s="268"/>
      <c r="AK12" s="268"/>
      <c r="AL12" s="268"/>
      <c r="AM12" s="268"/>
      <c r="AN12" s="269"/>
      <c r="AO12" s="12"/>
      <c r="AP12" s="267" t="s">
        <v>113</v>
      </c>
      <c r="AQ12" s="268"/>
      <c r="AR12" s="268"/>
      <c r="AS12" s="268"/>
      <c r="AT12" s="268"/>
      <c r="AU12" s="268"/>
      <c r="AV12" s="269"/>
      <c r="AW12" s="12"/>
    </row>
    <row r="13" spans="2:49" ht="15.75" thickBot="1" x14ac:dyDescent="0.3">
      <c r="B13" s="293" t="s">
        <v>18</v>
      </c>
      <c r="C13" s="294"/>
      <c r="D13" s="294"/>
      <c r="E13" s="294"/>
      <c r="F13" s="294"/>
      <c r="G13" s="294"/>
      <c r="H13" s="295"/>
      <c r="I13" s="12"/>
      <c r="J13" s="293" t="s">
        <v>90</v>
      </c>
      <c r="K13" s="294"/>
      <c r="L13" s="294"/>
      <c r="M13" s="294"/>
      <c r="N13" s="294"/>
      <c r="O13" s="294"/>
      <c r="P13" s="295"/>
      <c r="Q13" s="12"/>
      <c r="R13" s="293" t="s">
        <v>112</v>
      </c>
      <c r="S13" s="294"/>
      <c r="T13" s="294"/>
      <c r="U13" s="294"/>
      <c r="V13" s="294"/>
      <c r="W13" s="294"/>
      <c r="X13" s="295"/>
      <c r="Y13" s="12"/>
      <c r="Z13" s="293" t="s">
        <v>111</v>
      </c>
      <c r="AA13" s="294"/>
      <c r="AB13" s="294"/>
      <c r="AC13" s="294"/>
      <c r="AD13" s="294"/>
      <c r="AE13" s="294"/>
      <c r="AF13" s="295"/>
      <c r="AG13" s="12"/>
      <c r="AH13" s="293" t="s">
        <v>111</v>
      </c>
      <c r="AI13" s="294"/>
      <c r="AJ13" s="294"/>
      <c r="AK13" s="294"/>
      <c r="AL13" s="294"/>
      <c r="AM13" s="294"/>
      <c r="AN13" s="295"/>
      <c r="AO13" s="12"/>
      <c r="AP13" s="293" t="s">
        <v>111</v>
      </c>
      <c r="AQ13" s="294"/>
      <c r="AR13" s="294"/>
      <c r="AS13" s="294"/>
      <c r="AT13" s="294"/>
      <c r="AU13" s="294"/>
      <c r="AV13" s="295"/>
      <c r="AW13" s="12"/>
    </row>
    <row r="14" spans="2:49" s="1" customFormat="1" ht="67.5" customHeight="1" thickBot="1" x14ac:dyDescent="0.3">
      <c r="B14" s="291" t="s">
        <v>0</v>
      </c>
      <c r="C14" s="296"/>
      <c r="D14" s="280" t="s">
        <v>11</v>
      </c>
      <c r="E14" s="292"/>
      <c r="F14" s="42" t="s">
        <v>23</v>
      </c>
      <c r="G14" s="42" t="s">
        <v>10</v>
      </c>
      <c r="H14" s="48" t="s">
        <v>91</v>
      </c>
      <c r="I14" s="44"/>
      <c r="J14" s="291" t="s">
        <v>0</v>
      </c>
      <c r="K14" s="296"/>
      <c r="L14" s="280" t="s">
        <v>11</v>
      </c>
      <c r="M14" s="292"/>
      <c r="N14" s="42" t="s">
        <v>23</v>
      </c>
      <c r="O14" s="42" t="s">
        <v>10</v>
      </c>
      <c r="P14" s="48" t="s">
        <v>91</v>
      </c>
      <c r="Q14" s="44"/>
      <c r="R14" s="291" t="s">
        <v>0</v>
      </c>
      <c r="S14" s="296"/>
      <c r="T14" s="280" t="s">
        <v>11</v>
      </c>
      <c r="U14" s="292"/>
      <c r="V14" s="42" t="s">
        <v>23</v>
      </c>
      <c r="W14" s="42" t="s">
        <v>10</v>
      </c>
      <c r="X14" s="48" t="s">
        <v>91</v>
      </c>
      <c r="Y14" s="44"/>
      <c r="Z14" s="291" t="s">
        <v>0</v>
      </c>
      <c r="AA14" s="296"/>
      <c r="AB14" s="280" t="s">
        <v>11</v>
      </c>
      <c r="AC14" s="292"/>
      <c r="AD14" s="42" t="s">
        <v>23</v>
      </c>
      <c r="AE14" s="42" t="s">
        <v>10</v>
      </c>
      <c r="AF14" s="48" t="s">
        <v>91</v>
      </c>
      <c r="AG14" s="44"/>
      <c r="AH14" s="291" t="s">
        <v>0</v>
      </c>
      <c r="AI14" s="296"/>
      <c r="AJ14" s="280" t="s">
        <v>11</v>
      </c>
      <c r="AK14" s="292"/>
      <c r="AL14" s="42" t="s">
        <v>23</v>
      </c>
      <c r="AM14" s="42" t="s">
        <v>10</v>
      </c>
      <c r="AN14" s="48" t="s">
        <v>91</v>
      </c>
      <c r="AO14" s="44"/>
      <c r="AP14" s="291" t="s">
        <v>0</v>
      </c>
      <c r="AQ14" s="296"/>
      <c r="AR14" s="280" t="s">
        <v>11</v>
      </c>
      <c r="AS14" s="292"/>
      <c r="AT14" s="42" t="s">
        <v>23</v>
      </c>
      <c r="AU14" s="42" t="s">
        <v>10</v>
      </c>
      <c r="AV14" s="48" t="s">
        <v>91</v>
      </c>
      <c r="AW14" s="44"/>
    </row>
    <row r="15" spans="2:49" ht="15" customHeight="1" x14ac:dyDescent="0.25">
      <c r="B15" s="361" t="s">
        <v>2</v>
      </c>
      <c r="C15" s="362"/>
      <c r="D15" s="273" t="s">
        <v>110</v>
      </c>
      <c r="E15" s="15" t="s">
        <v>4</v>
      </c>
      <c r="F15" s="16">
        <v>70</v>
      </c>
      <c r="G15" s="19">
        <f>SUM(F15*5)</f>
        <v>350</v>
      </c>
      <c r="H15" s="283" t="s">
        <v>106</v>
      </c>
      <c r="I15" s="13"/>
      <c r="J15" s="361" t="s">
        <v>2</v>
      </c>
      <c r="K15" s="362"/>
      <c r="L15" s="273" t="s">
        <v>110</v>
      </c>
      <c r="M15" s="15" t="s">
        <v>4</v>
      </c>
      <c r="N15" s="16">
        <v>14</v>
      </c>
      <c r="O15" s="19">
        <f>SUM(N15*5)</f>
        <v>70</v>
      </c>
      <c r="P15" s="283" t="s">
        <v>105</v>
      </c>
      <c r="Q15" s="13"/>
      <c r="R15" s="361" t="s">
        <v>2</v>
      </c>
      <c r="S15" s="362"/>
      <c r="T15" s="273" t="s">
        <v>110</v>
      </c>
      <c r="U15" s="15" t="s">
        <v>4</v>
      </c>
      <c r="V15" s="16"/>
      <c r="W15" s="19"/>
      <c r="X15" s="283"/>
      <c r="Y15" s="13"/>
      <c r="Z15" s="361" t="s">
        <v>2</v>
      </c>
      <c r="AA15" s="362"/>
      <c r="AB15" s="273" t="s">
        <v>110</v>
      </c>
      <c r="AC15" s="15" t="s">
        <v>4</v>
      </c>
      <c r="AD15" s="16"/>
      <c r="AE15" s="19"/>
      <c r="AF15" s="283" t="s">
        <v>103</v>
      </c>
      <c r="AG15" s="13"/>
      <c r="AH15" s="361" t="s">
        <v>2</v>
      </c>
      <c r="AI15" s="362"/>
      <c r="AJ15" s="273" t="s">
        <v>110</v>
      </c>
      <c r="AK15" s="15" t="s">
        <v>4</v>
      </c>
      <c r="AL15" s="16"/>
      <c r="AM15" s="19"/>
      <c r="AN15" s="283"/>
      <c r="AO15" s="13"/>
      <c r="AP15" s="361" t="s">
        <v>9</v>
      </c>
      <c r="AQ15" s="362"/>
      <c r="AR15" s="273" t="s">
        <v>110</v>
      </c>
      <c r="AS15" s="15" t="s">
        <v>4</v>
      </c>
      <c r="AT15" s="16"/>
      <c r="AU15" s="19">
        <f>SUM(AT15*5)</f>
        <v>0</v>
      </c>
      <c r="AV15" s="283"/>
      <c r="AW15" s="13"/>
    </row>
    <row r="16" spans="2:49" ht="15" customHeight="1" x14ac:dyDescent="0.25">
      <c r="B16" s="361"/>
      <c r="C16" s="362"/>
      <c r="D16" s="274"/>
      <c r="E16" s="21" t="s">
        <v>5</v>
      </c>
      <c r="F16" s="83">
        <v>70</v>
      </c>
      <c r="G16" s="25">
        <f>SUM(F16*5)</f>
        <v>350</v>
      </c>
      <c r="H16" s="283"/>
      <c r="I16" s="13"/>
      <c r="J16" s="361"/>
      <c r="K16" s="362"/>
      <c r="L16" s="274"/>
      <c r="M16" s="21" t="s">
        <v>5</v>
      </c>
      <c r="N16" s="83">
        <v>14</v>
      </c>
      <c r="O16" s="25">
        <f>SUM(N16*5)</f>
        <v>70</v>
      </c>
      <c r="P16" s="283"/>
      <c r="Q16" s="13"/>
      <c r="R16" s="361"/>
      <c r="S16" s="362"/>
      <c r="T16" s="274"/>
      <c r="U16" s="21" t="s">
        <v>5</v>
      </c>
      <c r="V16" s="83"/>
      <c r="W16" s="25"/>
      <c r="X16" s="283"/>
      <c r="Y16" s="13"/>
      <c r="Z16" s="361"/>
      <c r="AA16" s="362"/>
      <c r="AB16" s="274"/>
      <c r="AC16" s="21" t="s">
        <v>5</v>
      </c>
      <c r="AD16" s="83"/>
      <c r="AE16" s="25"/>
      <c r="AF16" s="283"/>
      <c r="AG16" s="13"/>
      <c r="AH16" s="361"/>
      <c r="AI16" s="362"/>
      <c r="AJ16" s="274"/>
      <c r="AK16" s="21" t="s">
        <v>5</v>
      </c>
      <c r="AL16" s="83"/>
      <c r="AM16" s="25"/>
      <c r="AN16" s="283"/>
      <c r="AO16" s="13"/>
      <c r="AP16" s="361"/>
      <c r="AQ16" s="362"/>
      <c r="AR16" s="274"/>
      <c r="AS16" s="21" t="s">
        <v>5</v>
      </c>
      <c r="AT16" s="83"/>
      <c r="AU16" s="25">
        <f>SUM(AT16*5)</f>
        <v>0</v>
      </c>
      <c r="AV16" s="283"/>
      <c r="AW16" s="13"/>
    </row>
    <row r="17" spans="2:49" ht="15" customHeight="1" x14ac:dyDescent="0.25">
      <c r="B17" s="361"/>
      <c r="C17" s="362"/>
      <c r="D17" s="274"/>
      <c r="E17" s="21" t="s">
        <v>6</v>
      </c>
      <c r="F17" s="16">
        <v>70</v>
      </c>
      <c r="G17" s="25">
        <f>SUM(F17*5)</f>
        <v>350</v>
      </c>
      <c r="H17" s="283"/>
      <c r="I17" s="13"/>
      <c r="J17" s="361"/>
      <c r="K17" s="362"/>
      <c r="L17" s="274"/>
      <c r="M17" s="21" t="s">
        <v>6</v>
      </c>
      <c r="N17" s="16">
        <v>14</v>
      </c>
      <c r="O17" s="25">
        <f>SUM(N17*5)</f>
        <v>70</v>
      </c>
      <c r="P17" s="283"/>
      <c r="Q17" s="13"/>
      <c r="R17" s="361"/>
      <c r="S17" s="362"/>
      <c r="T17" s="274"/>
      <c r="U17" s="21" t="s">
        <v>6</v>
      </c>
      <c r="V17" s="16"/>
      <c r="W17" s="25"/>
      <c r="X17" s="283"/>
      <c r="Y17" s="13"/>
      <c r="Z17" s="361"/>
      <c r="AA17" s="362"/>
      <c r="AB17" s="274"/>
      <c r="AC17" s="21" t="s">
        <v>6</v>
      </c>
      <c r="AD17" s="16"/>
      <c r="AE17" s="25"/>
      <c r="AF17" s="283"/>
      <c r="AG17" s="13"/>
      <c r="AH17" s="361"/>
      <c r="AI17" s="362"/>
      <c r="AJ17" s="274"/>
      <c r="AK17" s="21" t="s">
        <v>6</v>
      </c>
      <c r="AL17" s="16"/>
      <c r="AM17" s="25"/>
      <c r="AN17" s="283"/>
      <c r="AO17" s="13"/>
      <c r="AP17" s="361"/>
      <c r="AQ17" s="362"/>
      <c r="AR17" s="274"/>
      <c r="AS17" s="21" t="s">
        <v>6</v>
      </c>
      <c r="AT17" s="16"/>
      <c r="AU17" s="25">
        <f>SUM(AT17*5)</f>
        <v>0</v>
      </c>
      <c r="AV17" s="283"/>
      <c r="AW17" s="13"/>
    </row>
    <row r="18" spans="2:49" ht="15" customHeight="1" x14ac:dyDescent="0.25">
      <c r="B18" s="361"/>
      <c r="C18" s="362"/>
      <c r="D18" s="274"/>
      <c r="E18" s="21" t="s">
        <v>5</v>
      </c>
      <c r="F18" s="83">
        <v>70</v>
      </c>
      <c r="G18" s="25">
        <f>SUM(F18*5)</f>
        <v>350</v>
      </c>
      <c r="H18" s="283"/>
      <c r="I18" s="13"/>
      <c r="J18" s="361"/>
      <c r="K18" s="362"/>
      <c r="L18" s="274"/>
      <c r="M18" s="21" t="s">
        <v>5</v>
      </c>
      <c r="N18" s="83">
        <v>14</v>
      </c>
      <c r="O18" s="25">
        <f>SUM(N18*5)</f>
        <v>70</v>
      </c>
      <c r="P18" s="283"/>
      <c r="Q18" s="13"/>
      <c r="R18" s="361"/>
      <c r="S18" s="362"/>
      <c r="T18" s="274"/>
      <c r="U18" s="21" t="s">
        <v>5</v>
      </c>
      <c r="V18" s="83"/>
      <c r="W18" s="25"/>
      <c r="X18" s="283"/>
      <c r="Y18" s="13"/>
      <c r="Z18" s="361"/>
      <c r="AA18" s="362"/>
      <c r="AB18" s="274"/>
      <c r="AC18" s="21" t="s">
        <v>5</v>
      </c>
      <c r="AD18" s="83"/>
      <c r="AE18" s="25"/>
      <c r="AF18" s="283"/>
      <c r="AG18" s="13"/>
      <c r="AH18" s="361"/>
      <c r="AI18" s="362"/>
      <c r="AJ18" s="274"/>
      <c r="AK18" s="21" t="s">
        <v>5</v>
      </c>
      <c r="AL18" s="83"/>
      <c r="AM18" s="25"/>
      <c r="AN18" s="283"/>
      <c r="AO18" s="13"/>
      <c r="AP18" s="361"/>
      <c r="AQ18" s="362"/>
      <c r="AR18" s="274"/>
      <c r="AS18" s="21" t="s">
        <v>5</v>
      </c>
      <c r="AT18" s="83"/>
      <c r="AU18" s="25">
        <f>SUM(AT18*5)</f>
        <v>0</v>
      </c>
      <c r="AV18" s="283"/>
      <c r="AW18" s="13"/>
    </row>
    <row r="19" spans="2:49" ht="15" customHeight="1" x14ac:dyDescent="0.25">
      <c r="B19" s="361"/>
      <c r="C19" s="362"/>
      <c r="D19" s="274"/>
      <c r="E19" s="21" t="s">
        <v>7</v>
      </c>
      <c r="F19" s="16">
        <v>70</v>
      </c>
      <c r="G19" s="25">
        <f>SUM(F19*5)</f>
        <v>350</v>
      </c>
      <c r="H19" s="283"/>
      <c r="I19" s="13"/>
      <c r="J19" s="361"/>
      <c r="K19" s="362"/>
      <c r="L19" s="274"/>
      <c r="M19" s="21" t="s">
        <v>7</v>
      </c>
      <c r="N19" s="16">
        <v>14</v>
      </c>
      <c r="O19" s="25">
        <f>SUM(N19*5)</f>
        <v>70</v>
      </c>
      <c r="P19" s="283"/>
      <c r="Q19" s="13"/>
      <c r="R19" s="361"/>
      <c r="S19" s="362"/>
      <c r="T19" s="274"/>
      <c r="U19" s="21" t="s">
        <v>7</v>
      </c>
      <c r="V19" s="16"/>
      <c r="W19" s="25"/>
      <c r="X19" s="283"/>
      <c r="Y19" s="13"/>
      <c r="Z19" s="361"/>
      <c r="AA19" s="362"/>
      <c r="AB19" s="274"/>
      <c r="AC19" s="21" t="s">
        <v>7</v>
      </c>
      <c r="AD19" s="16"/>
      <c r="AE19" s="25"/>
      <c r="AF19" s="283"/>
      <c r="AG19" s="13"/>
      <c r="AH19" s="361"/>
      <c r="AI19" s="362"/>
      <c r="AJ19" s="274"/>
      <c r="AK19" s="21" t="s">
        <v>7</v>
      </c>
      <c r="AL19" s="16"/>
      <c r="AM19" s="25"/>
      <c r="AN19" s="283"/>
      <c r="AO19" s="13"/>
      <c r="AP19" s="361"/>
      <c r="AQ19" s="362"/>
      <c r="AR19" s="274"/>
      <c r="AS19" s="21" t="s">
        <v>7</v>
      </c>
      <c r="AT19" s="16"/>
      <c r="AU19" s="25">
        <f>SUM(AT19*5)</f>
        <v>0</v>
      </c>
      <c r="AV19" s="283"/>
      <c r="AW19" s="13"/>
    </row>
    <row r="20" spans="2:49" ht="15" customHeight="1" x14ac:dyDescent="0.25">
      <c r="B20" s="361"/>
      <c r="C20" s="362"/>
      <c r="D20" s="274"/>
      <c r="E20" s="27" t="s">
        <v>8</v>
      </c>
      <c r="F20" s="22"/>
      <c r="G20" s="25"/>
      <c r="H20" s="283"/>
      <c r="I20" s="13"/>
      <c r="J20" s="361"/>
      <c r="K20" s="362"/>
      <c r="L20" s="274"/>
      <c r="M20" s="27" t="s">
        <v>8</v>
      </c>
      <c r="N20" s="22"/>
      <c r="O20" s="25"/>
      <c r="P20" s="283"/>
      <c r="Q20" s="13"/>
      <c r="R20" s="361"/>
      <c r="S20" s="362"/>
      <c r="T20" s="274"/>
      <c r="U20" s="27" t="s">
        <v>8</v>
      </c>
      <c r="V20" s="22"/>
      <c r="W20" s="25"/>
      <c r="X20" s="283"/>
      <c r="Y20" s="13"/>
      <c r="Z20" s="361"/>
      <c r="AA20" s="362"/>
      <c r="AB20" s="274"/>
      <c r="AC20" s="27" t="s">
        <v>8</v>
      </c>
      <c r="AD20" s="22"/>
      <c r="AE20" s="25"/>
      <c r="AF20" s="283"/>
      <c r="AG20" s="13"/>
      <c r="AH20" s="361"/>
      <c r="AI20" s="362"/>
      <c r="AJ20" s="274"/>
      <c r="AK20" s="27" t="s">
        <v>8</v>
      </c>
      <c r="AL20" s="22"/>
      <c r="AM20" s="25"/>
      <c r="AN20" s="283"/>
      <c r="AO20" s="13"/>
      <c r="AP20" s="361"/>
      <c r="AQ20" s="362"/>
      <c r="AR20" s="274"/>
      <c r="AS20" s="27" t="s">
        <v>8</v>
      </c>
      <c r="AT20" s="22"/>
      <c r="AU20" s="25">
        <v>0</v>
      </c>
      <c r="AV20" s="283"/>
      <c r="AW20" s="13"/>
    </row>
    <row r="21" spans="2:49" ht="15" customHeight="1" thickBot="1" x14ac:dyDescent="0.3">
      <c r="B21" s="363"/>
      <c r="C21" s="364"/>
      <c r="D21" s="275"/>
      <c r="E21" s="15" t="s">
        <v>8</v>
      </c>
      <c r="F21" s="28"/>
      <c r="G21" s="29"/>
      <c r="H21" s="284"/>
      <c r="I21" s="13"/>
      <c r="J21" s="363"/>
      <c r="K21" s="364"/>
      <c r="L21" s="275"/>
      <c r="M21" s="15" t="s">
        <v>8</v>
      </c>
      <c r="N21" s="28"/>
      <c r="O21" s="29"/>
      <c r="P21" s="284"/>
      <c r="Q21" s="13"/>
      <c r="R21" s="363"/>
      <c r="S21" s="364"/>
      <c r="T21" s="275"/>
      <c r="U21" s="15" t="s">
        <v>8</v>
      </c>
      <c r="V21" s="28"/>
      <c r="W21" s="29"/>
      <c r="X21" s="284"/>
      <c r="Y21" s="13"/>
      <c r="Z21" s="363"/>
      <c r="AA21" s="364"/>
      <c r="AB21" s="275"/>
      <c r="AC21" s="15" t="s">
        <v>8</v>
      </c>
      <c r="AD21" s="28"/>
      <c r="AE21" s="29"/>
      <c r="AF21" s="284"/>
      <c r="AG21" s="13"/>
      <c r="AH21" s="363"/>
      <c r="AI21" s="364"/>
      <c r="AJ21" s="275"/>
      <c r="AK21" s="15" t="s">
        <v>8</v>
      </c>
      <c r="AL21" s="28"/>
      <c r="AM21" s="29"/>
      <c r="AN21" s="284"/>
      <c r="AO21" s="13"/>
      <c r="AP21" s="363"/>
      <c r="AQ21" s="364"/>
      <c r="AR21" s="275"/>
      <c r="AS21" s="15" t="s">
        <v>8</v>
      </c>
      <c r="AT21" s="28"/>
      <c r="AU21" s="29">
        <v>0</v>
      </c>
      <c r="AV21" s="284"/>
      <c r="AW21" s="13"/>
    </row>
    <row r="22" spans="2:49" ht="15" customHeight="1" x14ac:dyDescent="0.25">
      <c r="B22" s="359" t="s">
        <v>2</v>
      </c>
      <c r="C22" s="360" t="s">
        <v>1</v>
      </c>
      <c r="D22" s="273" t="s">
        <v>109</v>
      </c>
      <c r="E22" s="30" t="s">
        <v>4</v>
      </c>
      <c r="F22" s="16">
        <v>70</v>
      </c>
      <c r="G22" s="19">
        <f>SUM(F22*5)</f>
        <v>350</v>
      </c>
      <c r="H22" s="282" t="s">
        <v>106</v>
      </c>
      <c r="I22" s="13"/>
      <c r="J22" s="359" t="s">
        <v>2</v>
      </c>
      <c r="K22" s="360"/>
      <c r="L22" s="273" t="s">
        <v>109</v>
      </c>
      <c r="M22" s="30" t="s">
        <v>4</v>
      </c>
      <c r="N22" s="16">
        <v>14</v>
      </c>
      <c r="O22" s="19">
        <f>SUM(N22*5)</f>
        <v>70</v>
      </c>
      <c r="P22" s="282" t="s">
        <v>105</v>
      </c>
      <c r="Q22" s="13"/>
      <c r="R22" s="359" t="s">
        <v>2</v>
      </c>
      <c r="S22" s="360"/>
      <c r="T22" s="273" t="s">
        <v>109</v>
      </c>
      <c r="U22" s="30" t="s">
        <v>4</v>
      </c>
      <c r="V22" s="16"/>
      <c r="W22" s="19"/>
      <c r="X22" s="282"/>
      <c r="Y22" s="13"/>
      <c r="Z22" s="359" t="s">
        <v>2</v>
      </c>
      <c r="AA22" s="360"/>
      <c r="AB22" s="273" t="s">
        <v>109</v>
      </c>
      <c r="AC22" s="30" t="s">
        <v>4</v>
      </c>
      <c r="AD22" s="16"/>
      <c r="AE22" s="19"/>
      <c r="AF22" s="282" t="s">
        <v>103</v>
      </c>
      <c r="AG22" s="13"/>
      <c r="AH22" s="359" t="s">
        <v>2</v>
      </c>
      <c r="AI22" s="360"/>
      <c r="AJ22" s="273" t="s">
        <v>109</v>
      </c>
      <c r="AK22" s="30" t="s">
        <v>4</v>
      </c>
      <c r="AL22" s="16"/>
      <c r="AM22" s="19"/>
      <c r="AN22" s="282"/>
      <c r="AO22" s="13"/>
      <c r="AP22" s="359" t="s">
        <v>9</v>
      </c>
      <c r="AQ22" s="360"/>
      <c r="AR22" s="273" t="s">
        <v>109</v>
      </c>
      <c r="AS22" s="30" t="s">
        <v>4</v>
      </c>
      <c r="AT22" s="16"/>
      <c r="AU22" s="19">
        <f>SUM(AT22*5)</f>
        <v>0</v>
      </c>
      <c r="AV22" s="282"/>
      <c r="AW22" s="13"/>
    </row>
    <row r="23" spans="2:49" ht="15" customHeight="1" x14ac:dyDescent="0.25">
      <c r="B23" s="361"/>
      <c r="C23" s="362" t="s">
        <v>1</v>
      </c>
      <c r="D23" s="274"/>
      <c r="E23" s="21" t="s">
        <v>5</v>
      </c>
      <c r="F23" s="83">
        <v>70</v>
      </c>
      <c r="G23" s="25">
        <f>SUM(F23*5)</f>
        <v>350</v>
      </c>
      <c r="H23" s="283"/>
      <c r="I23" s="13"/>
      <c r="J23" s="361"/>
      <c r="K23" s="362"/>
      <c r="L23" s="274"/>
      <c r="M23" s="21" t="s">
        <v>5</v>
      </c>
      <c r="N23" s="83">
        <v>14</v>
      </c>
      <c r="O23" s="25">
        <f>SUM(N23*5)</f>
        <v>70</v>
      </c>
      <c r="P23" s="283"/>
      <c r="Q23" s="13"/>
      <c r="R23" s="361"/>
      <c r="S23" s="362"/>
      <c r="T23" s="274"/>
      <c r="U23" s="21" t="s">
        <v>5</v>
      </c>
      <c r="V23" s="83"/>
      <c r="W23" s="25"/>
      <c r="X23" s="283"/>
      <c r="Y23" s="13"/>
      <c r="Z23" s="361"/>
      <c r="AA23" s="362"/>
      <c r="AB23" s="274"/>
      <c r="AC23" s="21" t="s">
        <v>5</v>
      </c>
      <c r="AD23" s="83"/>
      <c r="AE23" s="25"/>
      <c r="AF23" s="283"/>
      <c r="AG23" s="13"/>
      <c r="AH23" s="361"/>
      <c r="AI23" s="362"/>
      <c r="AJ23" s="274"/>
      <c r="AK23" s="21" t="s">
        <v>5</v>
      </c>
      <c r="AL23" s="83"/>
      <c r="AM23" s="25"/>
      <c r="AN23" s="283"/>
      <c r="AO23" s="13"/>
      <c r="AP23" s="361"/>
      <c r="AQ23" s="362"/>
      <c r="AR23" s="274"/>
      <c r="AS23" s="21" t="s">
        <v>5</v>
      </c>
      <c r="AT23" s="83"/>
      <c r="AU23" s="25">
        <f>SUM(AT23*5)</f>
        <v>0</v>
      </c>
      <c r="AV23" s="283"/>
      <c r="AW23" s="13"/>
    </row>
    <row r="24" spans="2:49" ht="15" customHeight="1" x14ac:dyDescent="0.25">
      <c r="B24" s="361"/>
      <c r="C24" s="362" t="s">
        <v>1</v>
      </c>
      <c r="D24" s="274"/>
      <c r="E24" s="21" t="s">
        <v>6</v>
      </c>
      <c r="F24" s="16">
        <v>70</v>
      </c>
      <c r="G24" s="25">
        <f>SUM(F24*5)</f>
        <v>350</v>
      </c>
      <c r="H24" s="283"/>
      <c r="I24" s="13"/>
      <c r="J24" s="361"/>
      <c r="K24" s="362"/>
      <c r="L24" s="274"/>
      <c r="M24" s="21" t="s">
        <v>6</v>
      </c>
      <c r="N24" s="16">
        <v>14</v>
      </c>
      <c r="O24" s="25">
        <f>SUM(N24*5)</f>
        <v>70</v>
      </c>
      <c r="P24" s="283"/>
      <c r="Q24" s="13"/>
      <c r="R24" s="361"/>
      <c r="S24" s="362"/>
      <c r="T24" s="274"/>
      <c r="U24" s="21" t="s">
        <v>6</v>
      </c>
      <c r="V24" s="16"/>
      <c r="W24" s="25"/>
      <c r="X24" s="283"/>
      <c r="Y24" s="13"/>
      <c r="Z24" s="361"/>
      <c r="AA24" s="362"/>
      <c r="AB24" s="274"/>
      <c r="AC24" s="21" t="s">
        <v>6</v>
      </c>
      <c r="AD24" s="16"/>
      <c r="AE24" s="25"/>
      <c r="AF24" s="283"/>
      <c r="AG24" s="13"/>
      <c r="AH24" s="361"/>
      <c r="AI24" s="362"/>
      <c r="AJ24" s="274"/>
      <c r="AK24" s="21" t="s">
        <v>6</v>
      </c>
      <c r="AL24" s="16"/>
      <c r="AM24" s="25"/>
      <c r="AN24" s="283"/>
      <c r="AO24" s="13"/>
      <c r="AP24" s="361"/>
      <c r="AQ24" s="362"/>
      <c r="AR24" s="274"/>
      <c r="AS24" s="21" t="s">
        <v>6</v>
      </c>
      <c r="AT24" s="16"/>
      <c r="AU24" s="25">
        <f>SUM(AT24*5)</f>
        <v>0</v>
      </c>
      <c r="AV24" s="283"/>
      <c r="AW24" s="13"/>
    </row>
    <row r="25" spans="2:49" ht="15" customHeight="1" x14ac:dyDescent="0.25">
      <c r="B25" s="361"/>
      <c r="C25" s="362" t="s">
        <v>1</v>
      </c>
      <c r="D25" s="274"/>
      <c r="E25" s="21" t="s">
        <v>5</v>
      </c>
      <c r="F25" s="83">
        <v>70</v>
      </c>
      <c r="G25" s="25">
        <f>SUM(F25*5)</f>
        <v>350</v>
      </c>
      <c r="H25" s="283"/>
      <c r="I25" s="13"/>
      <c r="J25" s="361"/>
      <c r="K25" s="362"/>
      <c r="L25" s="274"/>
      <c r="M25" s="21" t="s">
        <v>5</v>
      </c>
      <c r="N25" s="83">
        <v>14</v>
      </c>
      <c r="O25" s="25">
        <f>SUM(N25*5)</f>
        <v>70</v>
      </c>
      <c r="P25" s="283"/>
      <c r="Q25" s="13"/>
      <c r="R25" s="361"/>
      <c r="S25" s="362"/>
      <c r="T25" s="274"/>
      <c r="U25" s="21" t="s">
        <v>5</v>
      </c>
      <c r="V25" s="83"/>
      <c r="W25" s="25"/>
      <c r="X25" s="283"/>
      <c r="Y25" s="13"/>
      <c r="Z25" s="361"/>
      <c r="AA25" s="362"/>
      <c r="AB25" s="274"/>
      <c r="AC25" s="21" t="s">
        <v>5</v>
      </c>
      <c r="AD25" s="83"/>
      <c r="AE25" s="25"/>
      <c r="AF25" s="283"/>
      <c r="AG25" s="13"/>
      <c r="AH25" s="361"/>
      <c r="AI25" s="362"/>
      <c r="AJ25" s="274"/>
      <c r="AK25" s="21" t="s">
        <v>5</v>
      </c>
      <c r="AL25" s="83"/>
      <c r="AM25" s="25"/>
      <c r="AN25" s="283"/>
      <c r="AO25" s="13"/>
      <c r="AP25" s="361"/>
      <c r="AQ25" s="362"/>
      <c r="AR25" s="274"/>
      <c r="AS25" s="21" t="s">
        <v>5</v>
      </c>
      <c r="AT25" s="83"/>
      <c r="AU25" s="25">
        <f>SUM(AT25*5)</f>
        <v>0</v>
      </c>
      <c r="AV25" s="283"/>
      <c r="AW25" s="13"/>
    </row>
    <row r="26" spans="2:49" ht="15" customHeight="1" x14ac:dyDescent="0.25">
      <c r="B26" s="361"/>
      <c r="C26" s="362" t="s">
        <v>1</v>
      </c>
      <c r="D26" s="274"/>
      <c r="E26" s="21" t="s">
        <v>7</v>
      </c>
      <c r="F26" s="16">
        <v>70</v>
      </c>
      <c r="G26" s="25">
        <f>SUM(F26*5)</f>
        <v>350</v>
      </c>
      <c r="H26" s="283"/>
      <c r="I26" s="13"/>
      <c r="J26" s="361"/>
      <c r="K26" s="362"/>
      <c r="L26" s="274"/>
      <c r="M26" s="21" t="s">
        <v>7</v>
      </c>
      <c r="N26" s="16">
        <v>14</v>
      </c>
      <c r="O26" s="25">
        <f>SUM(N26*5)</f>
        <v>70</v>
      </c>
      <c r="P26" s="283"/>
      <c r="Q26" s="13"/>
      <c r="R26" s="361"/>
      <c r="S26" s="362"/>
      <c r="T26" s="274"/>
      <c r="U26" s="21" t="s">
        <v>7</v>
      </c>
      <c r="V26" s="16"/>
      <c r="W26" s="25"/>
      <c r="X26" s="283"/>
      <c r="Y26" s="13"/>
      <c r="Z26" s="361"/>
      <c r="AA26" s="362"/>
      <c r="AB26" s="274"/>
      <c r="AC26" s="21" t="s">
        <v>7</v>
      </c>
      <c r="AD26" s="16"/>
      <c r="AE26" s="25"/>
      <c r="AF26" s="283"/>
      <c r="AG26" s="13"/>
      <c r="AH26" s="361"/>
      <c r="AI26" s="362"/>
      <c r="AJ26" s="274"/>
      <c r="AK26" s="21" t="s">
        <v>7</v>
      </c>
      <c r="AL26" s="16"/>
      <c r="AM26" s="25"/>
      <c r="AN26" s="283"/>
      <c r="AO26" s="13"/>
      <c r="AP26" s="361"/>
      <c r="AQ26" s="362"/>
      <c r="AR26" s="274"/>
      <c r="AS26" s="21" t="s">
        <v>7</v>
      </c>
      <c r="AT26" s="16"/>
      <c r="AU26" s="25">
        <f>SUM(AT26*5)</f>
        <v>0</v>
      </c>
      <c r="AV26" s="283"/>
      <c r="AW26" s="13"/>
    </row>
    <row r="27" spans="2:49" ht="15" customHeight="1" x14ac:dyDescent="0.25">
      <c r="B27" s="361"/>
      <c r="C27" s="362" t="s">
        <v>1</v>
      </c>
      <c r="D27" s="274"/>
      <c r="E27" s="27" t="s">
        <v>8</v>
      </c>
      <c r="F27" s="22"/>
      <c r="G27" s="25"/>
      <c r="H27" s="283"/>
      <c r="I27" s="13"/>
      <c r="J27" s="361"/>
      <c r="K27" s="362"/>
      <c r="L27" s="274"/>
      <c r="M27" s="27" t="s">
        <v>8</v>
      </c>
      <c r="N27" s="22"/>
      <c r="O27" s="25"/>
      <c r="P27" s="283"/>
      <c r="Q27" s="13"/>
      <c r="R27" s="361"/>
      <c r="S27" s="362"/>
      <c r="T27" s="274"/>
      <c r="U27" s="27" t="s">
        <v>8</v>
      </c>
      <c r="V27" s="22"/>
      <c r="W27" s="25"/>
      <c r="X27" s="283"/>
      <c r="Y27" s="13"/>
      <c r="Z27" s="361"/>
      <c r="AA27" s="362"/>
      <c r="AB27" s="274"/>
      <c r="AC27" s="27" t="s">
        <v>8</v>
      </c>
      <c r="AD27" s="22"/>
      <c r="AE27" s="25"/>
      <c r="AF27" s="283"/>
      <c r="AG27" s="13"/>
      <c r="AH27" s="361"/>
      <c r="AI27" s="362"/>
      <c r="AJ27" s="274"/>
      <c r="AK27" s="27" t="s">
        <v>8</v>
      </c>
      <c r="AL27" s="22"/>
      <c r="AM27" s="25"/>
      <c r="AN27" s="283"/>
      <c r="AO27" s="13"/>
      <c r="AP27" s="361"/>
      <c r="AQ27" s="362"/>
      <c r="AR27" s="274"/>
      <c r="AS27" s="27" t="s">
        <v>8</v>
      </c>
      <c r="AT27" s="22"/>
      <c r="AU27" s="25">
        <v>0</v>
      </c>
      <c r="AV27" s="283"/>
      <c r="AW27" s="13"/>
    </row>
    <row r="28" spans="2:49" ht="15" customHeight="1" thickBot="1" x14ac:dyDescent="0.3">
      <c r="B28" s="363"/>
      <c r="C28" s="364" t="s">
        <v>1</v>
      </c>
      <c r="D28" s="275"/>
      <c r="E28" s="15" t="s">
        <v>8</v>
      </c>
      <c r="F28" s="28"/>
      <c r="G28" s="29"/>
      <c r="H28" s="284"/>
      <c r="I28" s="13"/>
      <c r="J28" s="363"/>
      <c r="K28" s="364"/>
      <c r="L28" s="275"/>
      <c r="M28" s="15" t="s">
        <v>8</v>
      </c>
      <c r="N28" s="28"/>
      <c r="O28" s="29"/>
      <c r="P28" s="284"/>
      <c r="Q28" s="13"/>
      <c r="R28" s="363"/>
      <c r="S28" s="364"/>
      <c r="T28" s="275"/>
      <c r="U28" s="15" t="s">
        <v>8</v>
      </c>
      <c r="V28" s="28"/>
      <c r="W28" s="29"/>
      <c r="X28" s="284"/>
      <c r="Y28" s="13"/>
      <c r="Z28" s="363"/>
      <c r="AA28" s="364"/>
      <c r="AB28" s="275"/>
      <c r="AC28" s="15" t="s">
        <v>8</v>
      </c>
      <c r="AD28" s="28"/>
      <c r="AE28" s="29"/>
      <c r="AF28" s="284"/>
      <c r="AG28" s="13"/>
      <c r="AH28" s="363"/>
      <c r="AI28" s="364"/>
      <c r="AJ28" s="275"/>
      <c r="AK28" s="15" t="s">
        <v>8</v>
      </c>
      <c r="AL28" s="28"/>
      <c r="AM28" s="29"/>
      <c r="AN28" s="284"/>
      <c r="AO28" s="13"/>
      <c r="AP28" s="363"/>
      <c r="AQ28" s="364"/>
      <c r="AR28" s="275"/>
      <c r="AS28" s="15" t="s">
        <v>8</v>
      </c>
      <c r="AT28" s="28"/>
      <c r="AU28" s="29">
        <v>0</v>
      </c>
      <c r="AV28" s="284"/>
      <c r="AW28" s="13"/>
    </row>
    <row r="29" spans="2:49" ht="15" customHeight="1" x14ac:dyDescent="0.25">
      <c r="B29" s="359" t="s">
        <v>2</v>
      </c>
      <c r="C29" s="360" t="s">
        <v>1</v>
      </c>
      <c r="D29" s="273" t="s">
        <v>108</v>
      </c>
      <c r="E29" s="30" t="s">
        <v>4</v>
      </c>
      <c r="F29" s="16">
        <v>70</v>
      </c>
      <c r="G29" s="19">
        <f>SUM(F29*5)</f>
        <v>350</v>
      </c>
      <c r="H29" s="282" t="s">
        <v>106</v>
      </c>
      <c r="I29" s="13"/>
      <c r="J29" s="359" t="s">
        <v>2</v>
      </c>
      <c r="K29" s="360"/>
      <c r="L29" s="273" t="s">
        <v>108</v>
      </c>
      <c r="M29" s="30" t="s">
        <v>4</v>
      </c>
      <c r="N29" s="16">
        <v>14</v>
      </c>
      <c r="O29" s="19">
        <f>SUM(N29*5)</f>
        <v>70</v>
      </c>
      <c r="P29" s="282" t="s">
        <v>105</v>
      </c>
      <c r="Q29" s="13"/>
      <c r="R29" s="359" t="s">
        <v>2</v>
      </c>
      <c r="S29" s="360"/>
      <c r="T29" s="273" t="s">
        <v>108</v>
      </c>
      <c r="U29" s="30" t="s">
        <v>4</v>
      </c>
      <c r="V29" s="16"/>
      <c r="W29" s="19"/>
      <c r="X29" s="282"/>
      <c r="Y29" s="13"/>
      <c r="Z29" s="359" t="s">
        <v>2</v>
      </c>
      <c r="AA29" s="360"/>
      <c r="AB29" s="273" t="s">
        <v>108</v>
      </c>
      <c r="AC29" s="30" t="s">
        <v>4</v>
      </c>
      <c r="AD29" s="16"/>
      <c r="AE29" s="19"/>
      <c r="AF29" s="282" t="s">
        <v>103</v>
      </c>
      <c r="AG29" s="13"/>
      <c r="AH29" s="359" t="s">
        <v>2</v>
      </c>
      <c r="AI29" s="360"/>
      <c r="AJ29" s="273" t="s">
        <v>108</v>
      </c>
      <c r="AK29" s="30" t="s">
        <v>4</v>
      </c>
      <c r="AL29" s="16"/>
      <c r="AM29" s="19"/>
      <c r="AN29" s="282"/>
      <c r="AO29" s="13"/>
      <c r="AP29" s="359" t="s">
        <v>9</v>
      </c>
      <c r="AQ29" s="360"/>
      <c r="AR29" s="273" t="s">
        <v>108</v>
      </c>
      <c r="AS29" s="30" t="s">
        <v>4</v>
      </c>
      <c r="AT29" s="16"/>
      <c r="AU29" s="19">
        <f>SUM(AT29*5)</f>
        <v>0</v>
      </c>
      <c r="AV29" s="282"/>
      <c r="AW29" s="13"/>
    </row>
    <row r="30" spans="2:49" ht="15" customHeight="1" x14ac:dyDescent="0.25">
      <c r="B30" s="361"/>
      <c r="C30" s="362" t="s">
        <v>1</v>
      </c>
      <c r="D30" s="274"/>
      <c r="E30" s="21" t="s">
        <v>5</v>
      </c>
      <c r="F30" s="83">
        <v>70</v>
      </c>
      <c r="G30" s="25">
        <f>SUM(F30*5)</f>
        <v>350</v>
      </c>
      <c r="H30" s="283"/>
      <c r="I30" s="13"/>
      <c r="J30" s="361"/>
      <c r="K30" s="362"/>
      <c r="L30" s="274"/>
      <c r="M30" s="21" t="s">
        <v>5</v>
      </c>
      <c r="N30" s="83">
        <v>14</v>
      </c>
      <c r="O30" s="25">
        <f>SUM(N30*5)</f>
        <v>70</v>
      </c>
      <c r="P30" s="283"/>
      <c r="Q30" s="13"/>
      <c r="R30" s="361"/>
      <c r="S30" s="362"/>
      <c r="T30" s="274"/>
      <c r="U30" s="21" t="s">
        <v>5</v>
      </c>
      <c r="V30" s="83"/>
      <c r="W30" s="25"/>
      <c r="X30" s="283"/>
      <c r="Y30" s="13"/>
      <c r="Z30" s="361"/>
      <c r="AA30" s="362"/>
      <c r="AB30" s="274"/>
      <c r="AC30" s="21" t="s">
        <v>5</v>
      </c>
      <c r="AD30" s="83"/>
      <c r="AE30" s="25"/>
      <c r="AF30" s="283"/>
      <c r="AG30" s="13"/>
      <c r="AH30" s="361"/>
      <c r="AI30" s="362"/>
      <c r="AJ30" s="274"/>
      <c r="AK30" s="21" t="s">
        <v>5</v>
      </c>
      <c r="AL30" s="83"/>
      <c r="AM30" s="25"/>
      <c r="AN30" s="283"/>
      <c r="AO30" s="13"/>
      <c r="AP30" s="361"/>
      <c r="AQ30" s="362"/>
      <c r="AR30" s="274"/>
      <c r="AS30" s="21" t="s">
        <v>5</v>
      </c>
      <c r="AT30" s="83"/>
      <c r="AU30" s="25">
        <f>SUM(AT30*5)</f>
        <v>0</v>
      </c>
      <c r="AV30" s="283"/>
      <c r="AW30" s="13"/>
    </row>
    <row r="31" spans="2:49" ht="15" customHeight="1" x14ac:dyDescent="0.25">
      <c r="B31" s="361"/>
      <c r="C31" s="362" t="s">
        <v>1</v>
      </c>
      <c r="D31" s="274"/>
      <c r="E31" s="21" t="s">
        <v>6</v>
      </c>
      <c r="F31" s="16">
        <v>70</v>
      </c>
      <c r="G31" s="25">
        <f>SUM(F31*5)</f>
        <v>350</v>
      </c>
      <c r="H31" s="283"/>
      <c r="I31" s="13"/>
      <c r="J31" s="361"/>
      <c r="K31" s="362"/>
      <c r="L31" s="274"/>
      <c r="M31" s="21" t="s">
        <v>6</v>
      </c>
      <c r="N31" s="16">
        <v>14</v>
      </c>
      <c r="O31" s="25">
        <f>SUM(N31*5)</f>
        <v>70</v>
      </c>
      <c r="P31" s="283"/>
      <c r="Q31" s="13"/>
      <c r="R31" s="361"/>
      <c r="S31" s="362"/>
      <c r="T31" s="274"/>
      <c r="U31" s="21" t="s">
        <v>6</v>
      </c>
      <c r="V31" s="16"/>
      <c r="W31" s="25"/>
      <c r="X31" s="283"/>
      <c r="Y31" s="13"/>
      <c r="Z31" s="361"/>
      <c r="AA31" s="362"/>
      <c r="AB31" s="274"/>
      <c r="AC31" s="21" t="s">
        <v>6</v>
      </c>
      <c r="AD31" s="16"/>
      <c r="AE31" s="25"/>
      <c r="AF31" s="283"/>
      <c r="AG31" s="13"/>
      <c r="AH31" s="361"/>
      <c r="AI31" s="362"/>
      <c r="AJ31" s="274"/>
      <c r="AK31" s="21" t="s">
        <v>6</v>
      </c>
      <c r="AL31" s="16"/>
      <c r="AM31" s="25"/>
      <c r="AN31" s="283"/>
      <c r="AO31" s="13"/>
      <c r="AP31" s="361"/>
      <c r="AQ31" s="362"/>
      <c r="AR31" s="274"/>
      <c r="AS31" s="21" t="s">
        <v>6</v>
      </c>
      <c r="AT31" s="16"/>
      <c r="AU31" s="25">
        <f>SUM(AT31*5)</f>
        <v>0</v>
      </c>
      <c r="AV31" s="283"/>
      <c r="AW31" s="13"/>
    </row>
    <row r="32" spans="2:49" ht="15" customHeight="1" x14ac:dyDescent="0.25">
      <c r="B32" s="361"/>
      <c r="C32" s="362" t="s">
        <v>1</v>
      </c>
      <c r="D32" s="274"/>
      <c r="E32" s="21" t="s">
        <v>5</v>
      </c>
      <c r="F32" s="83">
        <v>70</v>
      </c>
      <c r="G32" s="25">
        <f>SUM(F32*5)</f>
        <v>350</v>
      </c>
      <c r="H32" s="283"/>
      <c r="I32" s="13"/>
      <c r="J32" s="361"/>
      <c r="K32" s="362"/>
      <c r="L32" s="274"/>
      <c r="M32" s="21" t="s">
        <v>5</v>
      </c>
      <c r="N32" s="83">
        <v>14</v>
      </c>
      <c r="O32" s="25">
        <f>SUM(N32*5)</f>
        <v>70</v>
      </c>
      <c r="P32" s="283"/>
      <c r="Q32" s="13"/>
      <c r="R32" s="361"/>
      <c r="S32" s="362"/>
      <c r="T32" s="274"/>
      <c r="U32" s="21" t="s">
        <v>5</v>
      </c>
      <c r="V32" s="83"/>
      <c r="W32" s="25"/>
      <c r="X32" s="283"/>
      <c r="Y32" s="13"/>
      <c r="Z32" s="361"/>
      <c r="AA32" s="362"/>
      <c r="AB32" s="274"/>
      <c r="AC32" s="21" t="s">
        <v>5</v>
      </c>
      <c r="AD32" s="83"/>
      <c r="AE32" s="25"/>
      <c r="AF32" s="283"/>
      <c r="AG32" s="13"/>
      <c r="AH32" s="361"/>
      <c r="AI32" s="362"/>
      <c r="AJ32" s="274"/>
      <c r="AK32" s="21" t="s">
        <v>5</v>
      </c>
      <c r="AL32" s="83"/>
      <c r="AM32" s="25"/>
      <c r="AN32" s="283"/>
      <c r="AO32" s="13"/>
      <c r="AP32" s="361"/>
      <c r="AQ32" s="362"/>
      <c r="AR32" s="274"/>
      <c r="AS32" s="21" t="s">
        <v>5</v>
      </c>
      <c r="AT32" s="83"/>
      <c r="AU32" s="25">
        <f>SUM(AT32*5)</f>
        <v>0</v>
      </c>
      <c r="AV32" s="283"/>
      <c r="AW32" s="13"/>
    </row>
    <row r="33" spans="2:49" ht="15" customHeight="1" x14ac:dyDescent="0.25">
      <c r="B33" s="361"/>
      <c r="C33" s="362" t="s">
        <v>1</v>
      </c>
      <c r="D33" s="274"/>
      <c r="E33" s="21" t="s">
        <v>7</v>
      </c>
      <c r="F33" s="16">
        <v>70</v>
      </c>
      <c r="G33" s="25">
        <f>SUM(F33*5)</f>
        <v>350</v>
      </c>
      <c r="H33" s="283"/>
      <c r="I33" s="13"/>
      <c r="J33" s="361"/>
      <c r="K33" s="362"/>
      <c r="L33" s="274"/>
      <c r="M33" s="21" t="s">
        <v>7</v>
      </c>
      <c r="N33" s="16">
        <v>14</v>
      </c>
      <c r="O33" s="25">
        <f>SUM(N33*5)</f>
        <v>70</v>
      </c>
      <c r="P33" s="283"/>
      <c r="Q33" s="13"/>
      <c r="R33" s="361"/>
      <c r="S33" s="362"/>
      <c r="T33" s="274"/>
      <c r="U33" s="21" t="s">
        <v>7</v>
      </c>
      <c r="V33" s="16"/>
      <c r="W33" s="25"/>
      <c r="X33" s="283"/>
      <c r="Y33" s="13"/>
      <c r="Z33" s="361"/>
      <c r="AA33" s="362"/>
      <c r="AB33" s="274"/>
      <c r="AC33" s="21" t="s">
        <v>7</v>
      </c>
      <c r="AD33" s="16"/>
      <c r="AE33" s="25"/>
      <c r="AF33" s="283"/>
      <c r="AG33" s="13"/>
      <c r="AH33" s="361"/>
      <c r="AI33" s="362"/>
      <c r="AJ33" s="274"/>
      <c r="AK33" s="21" t="s">
        <v>7</v>
      </c>
      <c r="AL33" s="16"/>
      <c r="AM33" s="25"/>
      <c r="AN33" s="283"/>
      <c r="AO33" s="13"/>
      <c r="AP33" s="361"/>
      <c r="AQ33" s="362"/>
      <c r="AR33" s="274"/>
      <c r="AS33" s="21" t="s">
        <v>7</v>
      </c>
      <c r="AT33" s="16"/>
      <c r="AU33" s="25">
        <f>SUM(AT33*5)</f>
        <v>0</v>
      </c>
      <c r="AV33" s="283"/>
      <c r="AW33" s="13"/>
    </row>
    <row r="34" spans="2:49" ht="15" customHeight="1" x14ac:dyDescent="0.25">
      <c r="B34" s="361"/>
      <c r="C34" s="362" t="s">
        <v>1</v>
      </c>
      <c r="D34" s="274"/>
      <c r="E34" s="27" t="s">
        <v>8</v>
      </c>
      <c r="F34" s="22"/>
      <c r="G34" s="25"/>
      <c r="H34" s="283"/>
      <c r="I34" s="13"/>
      <c r="J34" s="361"/>
      <c r="K34" s="362"/>
      <c r="L34" s="274"/>
      <c r="M34" s="27" t="s">
        <v>8</v>
      </c>
      <c r="N34" s="22"/>
      <c r="O34" s="25"/>
      <c r="P34" s="283"/>
      <c r="Q34" s="13"/>
      <c r="R34" s="361"/>
      <c r="S34" s="362"/>
      <c r="T34" s="274"/>
      <c r="U34" s="27" t="s">
        <v>8</v>
      </c>
      <c r="V34" s="22"/>
      <c r="W34" s="25"/>
      <c r="X34" s="283"/>
      <c r="Y34" s="13"/>
      <c r="Z34" s="361"/>
      <c r="AA34" s="362"/>
      <c r="AB34" s="274"/>
      <c r="AC34" s="27" t="s">
        <v>8</v>
      </c>
      <c r="AD34" s="22"/>
      <c r="AE34" s="25"/>
      <c r="AF34" s="283"/>
      <c r="AG34" s="13"/>
      <c r="AH34" s="361"/>
      <c r="AI34" s="362"/>
      <c r="AJ34" s="274"/>
      <c r="AK34" s="27" t="s">
        <v>8</v>
      </c>
      <c r="AL34" s="22"/>
      <c r="AM34" s="25"/>
      <c r="AN34" s="283"/>
      <c r="AO34" s="13"/>
      <c r="AP34" s="361"/>
      <c r="AQ34" s="362"/>
      <c r="AR34" s="274"/>
      <c r="AS34" s="27" t="s">
        <v>8</v>
      </c>
      <c r="AT34" s="22"/>
      <c r="AU34" s="25">
        <v>0</v>
      </c>
      <c r="AV34" s="283"/>
      <c r="AW34" s="13"/>
    </row>
    <row r="35" spans="2:49" ht="15" customHeight="1" thickBot="1" x14ac:dyDescent="0.3">
      <c r="B35" s="363"/>
      <c r="C35" s="364" t="s">
        <v>1</v>
      </c>
      <c r="D35" s="275"/>
      <c r="E35" s="35" t="s">
        <v>8</v>
      </c>
      <c r="F35" s="28"/>
      <c r="G35" s="29"/>
      <c r="H35" s="284"/>
      <c r="I35" s="13"/>
      <c r="J35" s="363"/>
      <c r="K35" s="364"/>
      <c r="L35" s="275"/>
      <c r="M35" s="35" t="s">
        <v>8</v>
      </c>
      <c r="N35" s="28"/>
      <c r="O35" s="29"/>
      <c r="P35" s="284"/>
      <c r="Q35" s="13"/>
      <c r="R35" s="363"/>
      <c r="S35" s="364"/>
      <c r="T35" s="275"/>
      <c r="U35" s="35" t="s">
        <v>8</v>
      </c>
      <c r="V35" s="28"/>
      <c r="W35" s="29"/>
      <c r="X35" s="284"/>
      <c r="Y35" s="13"/>
      <c r="Z35" s="363"/>
      <c r="AA35" s="364"/>
      <c r="AB35" s="275"/>
      <c r="AC35" s="35" t="s">
        <v>8</v>
      </c>
      <c r="AD35" s="28"/>
      <c r="AE35" s="29"/>
      <c r="AF35" s="284"/>
      <c r="AG35" s="13"/>
      <c r="AH35" s="363"/>
      <c r="AI35" s="364"/>
      <c r="AJ35" s="275"/>
      <c r="AK35" s="35" t="s">
        <v>8</v>
      </c>
      <c r="AL35" s="28"/>
      <c r="AM35" s="29"/>
      <c r="AN35" s="284"/>
      <c r="AO35" s="13"/>
      <c r="AP35" s="363"/>
      <c r="AQ35" s="364"/>
      <c r="AR35" s="275"/>
      <c r="AS35" s="35" t="s">
        <v>8</v>
      </c>
      <c r="AT35" s="28"/>
      <c r="AU35" s="29">
        <v>0</v>
      </c>
      <c r="AV35" s="284"/>
      <c r="AW35" s="13"/>
    </row>
    <row r="36" spans="2:49" ht="15" customHeight="1" x14ac:dyDescent="0.25">
      <c r="B36" s="359" t="s">
        <v>2</v>
      </c>
      <c r="C36" s="360" t="s">
        <v>1</v>
      </c>
      <c r="D36" s="273" t="s">
        <v>107</v>
      </c>
      <c r="E36" s="30" t="s">
        <v>4</v>
      </c>
      <c r="F36" s="16">
        <v>70</v>
      </c>
      <c r="G36" s="19">
        <f>SUM(F36*5)</f>
        <v>350</v>
      </c>
      <c r="H36" s="282" t="s">
        <v>106</v>
      </c>
      <c r="I36" s="13"/>
      <c r="J36" s="359" t="s">
        <v>2</v>
      </c>
      <c r="K36" s="360"/>
      <c r="L36" s="273" t="s">
        <v>107</v>
      </c>
      <c r="M36" s="30" t="s">
        <v>4</v>
      </c>
      <c r="N36" s="16">
        <v>14</v>
      </c>
      <c r="O36" s="19">
        <f>SUM(N36*5)</f>
        <v>70</v>
      </c>
      <c r="P36" s="282" t="s">
        <v>105</v>
      </c>
      <c r="Q36" s="13"/>
      <c r="R36" s="359" t="s">
        <v>2</v>
      </c>
      <c r="S36" s="360"/>
      <c r="T36" s="273" t="s">
        <v>107</v>
      </c>
      <c r="U36" s="30" t="s">
        <v>4</v>
      </c>
      <c r="V36" s="16"/>
      <c r="W36" s="19"/>
      <c r="X36" s="282"/>
      <c r="Y36" s="13"/>
      <c r="Z36" s="359" t="s">
        <v>2</v>
      </c>
      <c r="AA36" s="360"/>
      <c r="AB36" s="273" t="s">
        <v>107</v>
      </c>
      <c r="AC36" s="30" t="s">
        <v>4</v>
      </c>
      <c r="AD36" s="16"/>
      <c r="AE36" s="19"/>
      <c r="AF36" s="282" t="s">
        <v>103</v>
      </c>
      <c r="AG36" s="13"/>
      <c r="AH36" s="359" t="s">
        <v>2</v>
      </c>
      <c r="AI36" s="360"/>
      <c r="AJ36" s="273" t="s">
        <v>107</v>
      </c>
      <c r="AK36" s="30" t="s">
        <v>4</v>
      </c>
      <c r="AL36" s="16">
        <v>2.5</v>
      </c>
      <c r="AM36" s="19">
        <f>SUM(AL36*5)</f>
        <v>12.5</v>
      </c>
      <c r="AN36" s="282" t="s">
        <v>102</v>
      </c>
      <c r="AO36" s="13"/>
      <c r="AP36" s="359" t="s">
        <v>9</v>
      </c>
      <c r="AQ36" s="360"/>
      <c r="AR36" s="273" t="s">
        <v>107</v>
      </c>
      <c r="AS36" s="30" t="s">
        <v>4</v>
      </c>
      <c r="AT36" s="16"/>
      <c r="AU36" s="19">
        <f>SUM(AT36*5)</f>
        <v>0</v>
      </c>
      <c r="AV36" s="282"/>
      <c r="AW36" s="13"/>
    </row>
    <row r="37" spans="2:49" ht="15" customHeight="1" x14ac:dyDescent="0.25">
      <c r="B37" s="361"/>
      <c r="C37" s="362" t="s">
        <v>1</v>
      </c>
      <c r="D37" s="274"/>
      <c r="E37" s="21" t="s">
        <v>5</v>
      </c>
      <c r="F37" s="83">
        <v>70</v>
      </c>
      <c r="G37" s="25">
        <f>SUM(F37*5)</f>
        <v>350</v>
      </c>
      <c r="H37" s="283"/>
      <c r="I37" s="13"/>
      <c r="J37" s="361"/>
      <c r="K37" s="362"/>
      <c r="L37" s="274"/>
      <c r="M37" s="21" t="s">
        <v>5</v>
      </c>
      <c r="N37" s="83">
        <v>14</v>
      </c>
      <c r="O37" s="25">
        <f>SUM(N37*5)</f>
        <v>70</v>
      </c>
      <c r="P37" s="283"/>
      <c r="Q37" s="13"/>
      <c r="R37" s="361"/>
      <c r="S37" s="362"/>
      <c r="T37" s="274"/>
      <c r="U37" s="21" t="s">
        <v>5</v>
      </c>
      <c r="V37" s="83"/>
      <c r="W37" s="25"/>
      <c r="X37" s="283"/>
      <c r="Y37" s="13"/>
      <c r="Z37" s="361"/>
      <c r="AA37" s="362"/>
      <c r="AB37" s="274"/>
      <c r="AC37" s="21" t="s">
        <v>5</v>
      </c>
      <c r="AD37" s="83"/>
      <c r="AE37" s="25"/>
      <c r="AF37" s="283"/>
      <c r="AG37" s="13"/>
      <c r="AH37" s="361"/>
      <c r="AI37" s="362"/>
      <c r="AJ37" s="274"/>
      <c r="AK37" s="21" t="s">
        <v>5</v>
      </c>
      <c r="AL37" s="83">
        <v>2.5</v>
      </c>
      <c r="AM37" s="25">
        <f>SUM(AL37*5)</f>
        <v>12.5</v>
      </c>
      <c r="AN37" s="283"/>
      <c r="AO37" s="13"/>
      <c r="AP37" s="361"/>
      <c r="AQ37" s="362"/>
      <c r="AR37" s="274"/>
      <c r="AS37" s="21" t="s">
        <v>5</v>
      </c>
      <c r="AT37" s="83"/>
      <c r="AU37" s="25">
        <f>SUM(AT37*5)</f>
        <v>0</v>
      </c>
      <c r="AV37" s="283"/>
      <c r="AW37" s="13"/>
    </row>
    <row r="38" spans="2:49" ht="15" customHeight="1" x14ac:dyDescent="0.25">
      <c r="B38" s="361"/>
      <c r="C38" s="362" t="s">
        <v>1</v>
      </c>
      <c r="D38" s="274"/>
      <c r="E38" s="21" t="s">
        <v>6</v>
      </c>
      <c r="F38" s="16">
        <v>70</v>
      </c>
      <c r="G38" s="25">
        <f>SUM(F38*5)</f>
        <v>350</v>
      </c>
      <c r="H38" s="283"/>
      <c r="I38" s="13"/>
      <c r="J38" s="361"/>
      <c r="K38" s="362"/>
      <c r="L38" s="274"/>
      <c r="M38" s="21" t="s">
        <v>6</v>
      </c>
      <c r="N38" s="16">
        <v>14</v>
      </c>
      <c r="O38" s="25">
        <f>SUM(N38*5)</f>
        <v>70</v>
      </c>
      <c r="P38" s="283"/>
      <c r="Q38" s="13"/>
      <c r="R38" s="361"/>
      <c r="S38" s="362"/>
      <c r="T38" s="274"/>
      <c r="U38" s="21" t="s">
        <v>6</v>
      </c>
      <c r="V38" s="16"/>
      <c r="W38" s="25"/>
      <c r="X38" s="283"/>
      <c r="Y38" s="13"/>
      <c r="Z38" s="361"/>
      <c r="AA38" s="362"/>
      <c r="AB38" s="274"/>
      <c r="AC38" s="21" t="s">
        <v>6</v>
      </c>
      <c r="AD38" s="16"/>
      <c r="AE38" s="25"/>
      <c r="AF38" s="283"/>
      <c r="AG38" s="13"/>
      <c r="AH38" s="361"/>
      <c r="AI38" s="362"/>
      <c r="AJ38" s="274"/>
      <c r="AK38" s="21" t="s">
        <v>6</v>
      </c>
      <c r="AL38" s="16">
        <v>2.5</v>
      </c>
      <c r="AM38" s="25">
        <f>SUM(AL38*5)</f>
        <v>12.5</v>
      </c>
      <c r="AN38" s="283"/>
      <c r="AO38" s="13"/>
      <c r="AP38" s="361"/>
      <c r="AQ38" s="362"/>
      <c r="AR38" s="274"/>
      <c r="AS38" s="21" t="s">
        <v>6</v>
      </c>
      <c r="AT38" s="16"/>
      <c r="AU38" s="25">
        <f>SUM(AT38*5)</f>
        <v>0</v>
      </c>
      <c r="AV38" s="283"/>
      <c r="AW38" s="13"/>
    </row>
    <row r="39" spans="2:49" ht="15" customHeight="1" x14ac:dyDescent="0.25">
      <c r="B39" s="361"/>
      <c r="C39" s="362" t="s">
        <v>1</v>
      </c>
      <c r="D39" s="274"/>
      <c r="E39" s="21" t="s">
        <v>5</v>
      </c>
      <c r="F39" s="83">
        <v>70</v>
      </c>
      <c r="G39" s="25">
        <f>SUM(F39*5)</f>
        <v>350</v>
      </c>
      <c r="H39" s="283"/>
      <c r="I39" s="13"/>
      <c r="J39" s="361"/>
      <c r="K39" s="362"/>
      <c r="L39" s="274"/>
      <c r="M39" s="21" t="s">
        <v>5</v>
      </c>
      <c r="N39" s="83">
        <v>14</v>
      </c>
      <c r="O39" s="25">
        <f>SUM(N39*5)</f>
        <v>70</v>
      </c>
      <c r="P39" s="283"/>
      <c r="Q39" s="13"/>
      <c r="R39" s="361"/>
      <c r="S39" s="362"/>
      <c r="T39" s="274"/>
      <c r="U39" s="21" t="s">
        <v>5</v>
      </c>
      <c r="V39" s="83"/>
      <c r="W39" s="25"/>
      <c r="X39" s="283"/>
      <c r="Y39" s="13"/>
      <c r="Z39" s="361"/>
      <c r="AA39" s="362"/>
      <c r="AB39" s="274"/>
      <c r="AC39" s="21" t="s">
        <v>5</v>
      </c>
      <c r="AD39" s="83"/>
      <c r="AE39" s="25"/>
      <c r="AF39" s="283"/>
      <c r="AG39" s="13"/>
      <c r="AH39" s="361"/>
      <c r="AI39" s="362"/>
      <c r="AJ39" s="274"/>
      <c r="AK39" s="21" t="s">
        <v>5</v>
      </c>
      <c r="AL39" s="83">
        <v>2.5</v>
      </c>
      <c r="AM39" s="25">
        <f>SUM(AL39*5)</f>
        <v>12.5</v>
      </c>
      <c r="AN39" s="283"/>
      <c r="AO39" s="13"/>
      <c r="AP39" s="361"/>
      <c r="AQ39" s="362"/>
      <c r="AR39" s="274"/>
      <c r="AS39" s="21" t="s">
        <v>5</v>
      </c>
      <c r="AT39" s="83"/>
      <c r="AU39" s="25">
        <f>SUM(AT39*5)</f>
        <v>0</v>
      </c>
      <c r="AV39" s="283"/>
      <c r="AW39" s="13"/>
    </row>
    <row r="40" spans="2:49" ht="15" customHeight="1" x14ac:dyDescent="0.25">
      <c r="B40" s="361"/>
      <c r="C40" s="362" t="s">
        <v>1</v>
      </c>
      <c r="D40" s="274"/>
      <c r="E40" s="21" t="s">
        <v>7</v>
      </c>
      <c r="F40" s="16">
        <v>70</v>
      </c>
      <c r="G40" s="25">
        <f>SUM(F40*5)</f>
        <v>350</v>
      </c>
      <c r="H40" s="283"/>
      <c r="I40" s="13"/>
      <c r="J40" s="361"/>
      <c r="K40" s="362"/>
      <c r="L40" s="274"/>
      <c r="M40" s="21" t="s">
        <v>7</v>
      </c>
      <c r="N40" s="16">
        <v>14</v>
      </c>
      <c r="O40" s="25">
        <f>SUM(N40*5)</f>
        <v>70</v>
      </c>
      <c r="P40" s="283"/>
      <c r="Q40" s="13"/>
      <c r="R40" s="361"/>
      <c r="S40" s="362"/>
      <c r="T40" s="274"/>
      <c r="U40" s="21" t="s">
        <v>7</v>
      </c>
      <c r="V40" s="16"/>
      <c r="W40" s="25"/>
      <c r="X40" s="283"/>
      <c r="Y40" s="13"/>
      <c r="Z40" s="361"/>
      <c r="AA40" s="362"/>
      <c r="AB40" s="274"/>
      <c r="AC40" s="21" t="s">
        <v>7</v>
      </c>
      <c r="AD40" s="16"/>
      <c r="AE40" s="25"/>
      <c r="AF40" s="283"/>
      <c r="AG40" s="13"/>
      <c r="AH40" s="361"/>
      <c r="AI40" s="362"/>
      <c r="AJ40" s="274"/>
      <c r="AK40" s="21" t="s">
        <v>7</v>
      </c>
      <c r="AL40" s="16"/>
      <c r="AM40" s="25"/>
      <c r="AN40" s="283"/>
      <c r="AO40" s="13"/>
      <c r="AP40" s="361"/>
      <c r="AQ40" s="362"/>
      <c r="AR40" s="274"/>
      <c r="AS40" s="21" t="s">
        <v>7</v>
      </c>
      <c r="AT40" s="16"/>
      <c r="AU40" s="25">
        <f>SUM(AT40*5)</f>
        <v>0</v>
      </c>
      <c r="AV40" s="283"/>
      <c r="AW40" s="13"/>
    </row>
    <row r="41" spans="2:49" ht="15" customHeight="1" x14ac:dyDescent="0.25">
      <c r="B41" s="361"/>
      <c r="C41" s="362" t="s">
        <v>1</v>
      </c>
      <c r="D41" s="274"/>
      <c r="E41" s="27" t="s">
        <v>8</v>
      </c>
      <c r="F41" s="22"/>
      <c r="G41" s="25"/>
      <c r="H41" s="283"/>
      <c r="I41" s="13"/>
      <c r="J41" s="361"/>
      <c r="K41" s="362"/>
      <c r="L41" s="274"/>
      <c r="M41" s="27" t="s">
        <v>8</v>
      </c>
      <c r="N41" s="22"/>
      <c r="O41" s="25"/>
      <c r="P41" s="283"/>
      <c r="Q41" s="13"/>
      <c r="R41" s="361"/>
      <c r="S41" s="362"/>
      <c r="T41" s="274"/>
      <c r="U41" s="27" t="s">
        <v>8</v>
      </c>
      <c r="V41" s="22"/>
      <c r="W41" s="25"/>
      <c r="X41" s="283"/>
      <c r="Y41" s="13"/>
      <c r="Z41" s="361"/>
      <c r="AA41" s="362"/>
      <c r="AB41" s="274"/>
      <c r="AC41" s="27" t="s">
        <v>8</v>
      </c>
      <c r="AD41" s="22"/>
      <c r="AE41" s="25"/>
      <c r="AF41" s="283"/>
      <c r="AG41" s="13"/>
      <c r="AH41" s="361"/>
      <c r="AI41" s="362"/>
      <c r="AJ41" s="274"/>
      <c r="AK41" s="27" t="s">
        <v>8</v>
      </c>
      <c r="AL41" s="22"/>
      <c r="AM41" s="25"/>
      <c r="AN41" s="283"/>
      <c r="AO41" s="13"/>
      <c r="AP41" s="361"/>
      <c r="AQ41" s="362"/>
      <c r="AR41" s="274"/>
      <c r="AS41" s="27" t="s">
        <v>8</v>
      </c>
      <c r="AT41" s="22"/>
      <c r="AU41" s="25">
        <v>0</v>
      </c>
      <c r="AV41" s="283"/>
      <c r="AW41" s="13"/>
    </row>
    <row r="42" spans="2:49" ht="15" customHeight="1" thickBot="1" x14ac:dyDescent="0.3">
      <c r="B42" s="363"/>
      <c r="C42" s="364" t="s">
        <v>1</v>
      </c>
      <c r="D42" s="275"/>
      <c r="E42" s="35" t="s">
        <v>8</v>
      </c>
      <c r="F42" s="28"/>
      <c r="G42" s="29"/>
      <c r="H42" s="284"/>
      <c r="I42" s="13"/>
      <c r="J42" s="363"/>
      <c r="K42" s="364"/>
      <c r="L42" s="275"/>
      <c r="M42" s="35" t="s">
        <v>8</v>
      </c>
      <c r="N42" s="28"/>
      <c r="O42" s="29"/>
      <c r="P42" s="284"/>
      <c r="Q42" s="13"/>
      <c r="R42" s="363"/>
      <c r="S42" s="364"/>
      <c r="T42" s="275"/>
      <c r="U42" s="35" t="s">
        <v>8</v>
      </c>
      <c r="V42" s="28"/>
      <c r="W42" s="29"/>
      <c r="X42" s="284"/>
      <c r="Y42" s="13"/>
      <c r="Z42" s="363"/>
      <c r="AA42" s="364"/>
      <c r="AB42" s="275"/>
      <c r="AC42" s="35" t="s">
        <v>8</v>
      </c>
      <c r="AD42" s="28"/>
      <c r="AE42" s="29"/>
      <c r="AF42" s="284"/>
      <c r="AG42" s="13"/>
      <c r="AH42" s="363"/>
      <c r="AI42" s="364"/>
      <c r="AJ42" s="275"/>
      <c r="AK42" s="35" t="s">
        <v>8</v>
      </c>
      <c r="AL42" s="28"/>
      <c r="AM42" s="29"/>
      <c r="AN42" s="284"/>
      <c r="AO42" s="13"/>
      <c r="AP42" s="363"/>
      <c r="AQ42" s="364"/>
      <c r="AR42" s="275"/>
      <c r="AS42" s="35" t="s">
        <v>8</v>
      </c>
      <c r="AT42" s="28"/>
      <c r="AU42" s="29">
        <v>0</v>
      </c>
      <c r="AV42" s="284"/>
      <c r="AW42" s="13"/>
    </row>
    <row r="43" spans="2:49" ht="15" customHeight="1" x14ac:dyDescent="0.25">
      <c r="B43" s="359" t="s">
        <v>2</v>
      </c>
      <c r="C43" s="360" t="s">
        <v>1</v>
      </c>
      <c r="D43" s="273" t="s">
        <v>101</v>
      </c>
      <c r="E43" s="30" t="s">
        <v>4</v>
      </c>
      <c r="F43" s="16">
        <v>70</v>
      </c>
      <c r="G43" s="19">
        <f>SUM(F43*5)</f>
        <v>350</v>
      </c>
      <c r="H43" s="282" t="s">
        <v>106</v>
      </c>
      <c r="I43" s="13"/>
      <c r="J43" s="359" t="s">
        <v>2</v>
      </c>
      <c r="K43" s="360"/>
      <c r="L43" s="273" t="s">
        <v>101</v>
      </c>
      <c r="M43" s="30" t="s">
        <v>4</v>
      </c>
      <c r="N43" s="16">
        <v>14</v>
      </c>
      <c r="O43" s="19">
        <f>SUM(N43*5)</f>
        <v>70</v>
      </c>
      <c r="P43" s="282" t="s">
        <v>105</v>
      </c>
      <c r="Q43" s="13"/>
      <c r="R43" s="359" t="s">
        <v>2</v>
      </c>
      <c r="S43" s="360"/>
      <c r="T43" s="273" t="s">
        <v>101</v>
      </c>
      <c r="U43" s="30" t="s">
        <v>4</v>
      </c>
      <c r="V43" s="16">
        <v>2</v>
      </c>
      <c r="W43" s="19">
        <f>SUM(V43*5)</f>
        <v>10</v>
      </c>
      <c r="X43" s="282" t="s">
        <v>104</v>
      </c>
      <c r="Y43" s="13"/>
      <c r="Z43" s="359" t="s">
        <v>2</v>
      </c>
      <c r="AA43" s="360"/>
      <c r="AB43" s="273" t="s">
        <v>101</v>
      </c>
      <c r="AC43" s="30" t="s">
        <v>4</v>
      </c>
      <c r="AD43" s="16"/>
      <c r="AE43" s="19"/>
      <c r="AF43" s="282" t="s">
        <v>103</v>
      </c>
      <c r="AG43" s="13"/>
      <c r="AH43" s="359" t="s">
        <v>2</v>
      </c>
      <c r="AI43" s="360"/>
      <c r="AJ43" s="273" t="s">
        <v>101</v>
      </c>
      <c r="AK43" s="30" t="s">
        <v>4</v>
      </c>
      <c r="AL43" s="16">
        <v>2.5</v>
      </c>
      <c r="AM43" s="19">
        <f>SUM(AL43*5)</f>
        <v>12.5</v>
      </c>
      <c r="AN43" s="282" t="s">
        <v>102</v>
      </c>
      <c r="AO43" s="13"/>
      <c r="AP43" s="359" t="s">
        <v>9</v>
      </c>
      <c r="AQ43" s="360"/>
      <c r="AR43" s="273" t="s">
        <v>101</v>
      </c>
      <c r="AS43" s="30" t="s">
        <v>4</v>
      </c>
      <c r="AT43" s="16"/>
      <c r="AU43" s="19">
        <f>SUM(AT43*5)</f>
        <v>0</v>
      </c>
      <c r="AV43" s="282" t="s">
        <v>100</v>
      </c>
      <c r="AW43" s="13"/>
    </row>
    <row r="44" spans="2:49" ht="15" customHeight="1" x14ac:dyDescent="0.25">
      <c r="B44" s="361"/>
      <c r="C44" s="362" t="s">
        <v>1</v>
      </c>
      <c r="D44" s="274"/>
      <c r="E44" s="21" t="s">
        <v>5</v>
      </c>
      <c r="F44" s="83">
        <v>70</v>
      </c>
      <c r="G44" s="25">
        <f>SUM(F44*5)</f>
        <v>350</v>
      </c>
      <c r="H44" s="283"/>
      <c r="I44" s="13"/>
      <c r="J44" s="361"/>
      <c r="K44" s="362"/>
      <c r="L44" s="274"/>
      <c r="M44" s="21" t="s">
        <v>5</v>
      </c>
      <c r="N44" s="83">
        <v>14</v>
      </c>
      <c r="O44" s="25">
        <f>SUM(N44*5)</f>
        <v>70</v>
      </c>
      <c r="P44" s="283"/>
      <c r="Q44" s="13"/>
      <c r="R44" s="361"/>
      <c r="S44" s="362"/>
      <c r="T44" s="274"/>
      <c r="U44" s="21" t="s">
        <v>5</v>
      </c>
      <c r="V44" s="83">
        <v>2</v>
      </c>
      <c r="W44" s="25">
        <f>SUM(V44*5)</f>
        <v>10</v>
      </c>
      <c r="X44" s="283"/>
      <c r="Y44" s="13"/>
      <c r="Z44" s="361"/>
      <c r="AA44" s="362"/>
      <c r="AB44" s="274"/>
      <c r="AC44" s="21" t="s">
        <v>5</v>
      </c>
      <c r="AD44" s="83"/>
      <c r="AE44" s="25"/>
      <c r="AF44" s="283"/>
      <c r="AG44" s="13"/>
      <c r="AH44" s="361"/>
      <c r="AI44" s="362"/>
      <c r="AJ44" s="274"/>
      <c r="AK44" s="21" t="s">
        <v>5</v>
      </c>
      <c r="AL44" s="83">
        <v>2.5</v>
      </c>
      <c r="AM44" s="25">
        <f>SUM(AL44*5)</f>
        <v>12.5</v>
      </c>
      <c r="AN44" s="283"/>
      <c r="AO44" s="13"/>
      <c r="AP44" s="361"/>
      <c r="AQ44" s="362"/>
      <c r="AR44" s="274"/>
      <c r="AS44" s="21" t="s">
        <v>5</v>
      </c>
      <c r="AT44" s="83"/>
      <c r="AU44" s="25">
        <f>SUM(AT44*5)</f>
        <v>0</v>
      </c>
      <c r="AV44" s="283"/>
      <c r="AW44" s="13"/>
    </row>
    <row r="45" spans="2:49" ht="15" customHeight="1" x14ac:dyDescent="0.25">
      <c r="B45" s="361"/>
      <c r="C45" s="362" t="s">
        <v>1</v>
      </c>
      <c r="D45" s="274"/>
      <c r="E45" s="21" t="s">
        <v>6</v>
      </c>
      <c r="F45" s="16">
        <v>70</v>
      </c>
      <c r="G45" s="25">
        <f>SUM(F45*5)</f>
        <v>350</v>
      </c>
      <c r="H45" s="283"/>
      <c r="I45" s="13"/>
      <c r="J45" s="361"/>
      <c r="K45" s="362"/>
      <c r="L45" s="274"/>
      <c r="M45" s="21" t="s">
        <v>6</v>
      </c>
      <c r="N45" s="16">
        <v>14</v>
      </c>
      <c r="O45" s="25">
        <f>SUM(N45*5)</f>
        <v>70</v>
      </c>
      <c r="P45" s="283"/>
      <c r="Q45" s="13"/>
      <c r="R45" s="361"/>
      <c r="S45" s="362"/>
      <c r="T45" s="274"/>
      <c r="U45" s="21" t="s">
        <v>6</v>
      </c>
      <c r="V45" s="16">
        <v>2</v>
      </c>
      <c r="W45" s="25">
        <f>SUM(V45*5)</f>
        <v>10</v>
      </c>
      <c r="X45" s="283"/>
      <c r="Y45" s="13"/>
      <c r="Z45" s="361"/>
      <c r="AA45" s="362"/>
      <c r="AB45" s="274"/>
      <c r="AC45" s="21" t="s">
        <v>6</v>
      </c>
      <c r="AD45" s="16"/>
      <c r="AE45" s="25"/>
      <c r="AF45" s="283"/>
      <c r="AG45" s="13"/>
      <c r="AH45" s="361"/>
      <c r="AI45" s="362"/>
      <c r="AJ45" s="274"/>
      <c r="AK45" s="21" t="s">
        <v>6</v>
      </c>
      <c r="AL45" s="16">
        <v>2.5</v>
      </c>
      <c r="AM45" s="25">
        <f>SUM(AL45*5)</f>
        <v>12.5</v>
      </c>
      <c r="AN45" s="283"/>
      <c r="AO45" s="13"/>
      <c r="AP45" s="361"/>
      <c r="AQ45" s="362"/>
      <c r="AR45" s="274"/>
      <c r="AS45" s="21" t="s">
        <v>6</v>
      </c>
      <c r="AT45" s="16"/>
      <c r="AU45" s="25">
        <f>SUM(AT45*125)</f>
        <v>0</v>
      </c>
      <c r="AV45" s="283"/>
      <c r="AW45" s="13"/>
    </row>
    <row r="46" spans="2:49" ht="15" customHeight="1" x14ac:dyDescent="0.25">
      <c r="B46" s="361"/>
      <c r="C46" s="362" t="s">
        <v>1</v>
      </c>
      <c r="D46" s="274"/>
      <c r="E46" s="21" t="s">
        <v>5</v>
      </c>
      <c r="F46" s="83">
        <v>70</v>
      </c>
      <c r="G46" s="25">
        <f>SUM(F46*5)</f>
        <v>350</v>
      </c>
      <c r="H46" s="283"/>
      <c r="I46" s="13"/>
      <c r="J46" s="361"/>
      <c r="K46" s="362"/>
      <c r="L46" s="274"/>
      <c r="M46" s="21" t="s">
        <v>5</v>
      </c>
      <c r="N46" s="83">
        <v>14</v>
      </c>
      <c r="O46" s="25">
        <f>SUM(N46*5)</f>
        <v>70</v>
      </c>
      <c r="P46" s="283"/>
      <c r="Q46" s="13"/>
      <c r="R46" s="361"/>
      <c r="S46" s="362"/>
      <c r="T46" s="274"/>
      <c r="U46" s="21" t="s">
        <v>5</v>
      </c>
      <c r="V46" s="83">
        <v>2</v>
      </c>
      <c r="W46" s="25">
        <f>SUM(V46*5)</f>
        <v>10</v>
      </c>
      <c r="X46" s="283"/>
      <c r="Y46" s="13"/>
      <c r="Z46" s="361"/>
      <c r="AA46" s="362"/>
      <c r="AB46" s="274"/>
      <c r="AC46" s="21" t="s">
        <v>5</v>
      </c>
      <c r="AD46" s="83">
        <v>6</v>
      </c>
      <c r="AE46" s="25">
        <f>SUM(AD46*5)</f>
        <v>30</v>
      </c>
      <c r="AF46" s="283"/>
      <c r="AG46" s="13"/>
      <c r="AH46" s="361"/>
      <c r="AI46" s="362"/>
      <c r="AJ46" s="274"/>
      <c r="AK46" s="21" t="s">
        <v>5</v>
      </c>
      <c r="AL46" s="83">
        <v>2.5</v>
      </c>
      <c r="AM46" s="25">
        <f>SUM(AL46*5)</f>
        <v>12.5</v>
      </c>
      <c r="AN46" s="283"/>
      <c r="AO46" s="13"/>
      <c r="AP46" s="361"/>
      <c r="AQ46" s="362"/>
      <c r="AR46" s="274"/>
      <c r="AS46" s="21" t="s">
        <v>5</v>
      </c>
      <c r="AT46" s="83"/>
      <c r="AU46" s="25">
        <f>SUM(AT46*125)</f>
        <v>0</v>
      </c>
      <c r="AV46" s="283"/>
      <c r="AW46" s="13"/>
    </row>
    <row r="47" spans="2:49" ht="15" customHeight="1" x14ac:dyDescent="0.25">
      <c r="B47" s="361"/>
      <c r="C47" s="362" t="s">
        <v>1</v>
      </c>
      <c r="D47" s="274"/>
      <c r="E47" s="21" t="s">
        <v>7</v>
      </c>
      <c r="F47" s="16">
        <v>70</v>
      </c>
      <c r="G47" s="25">
        <f>SUM(F47*5)</f>
        <v>350</v>
      </c>
      <c r="H47" s="283"/>
      <c r="I47" s="13"/>
      <c r="J47" s="361"/>
      <c r="K47" s="362"/>
      <c r="L47" s="274"/>
      <c r="M47" s="21" t="s">
        <v>7</v>
      </c>
      <c r="N47" s="16">
        <v>14</v>
      </c>
      <c r="O47" s="25">
        <f>SUM(N47*5)</f>
        <v>70</v>
      </c>
      <c r="P47" s="283"/>
      <c r="Q47" s="13"/>
      <c r="R47" s="361"/>
      <c r="S47" s="362"/>
      <c r="T47" s="274"/>
      <c r="U47" s="21" t="s">
        <v>7</v>
      </c>
      <c r="V47" s="16">
        <v>2</v>
      </c>
      <c r="W47" s="25">
        <f>SUM(V47*5)</f>
        <v>10</v>
      </c>
      <c r="X47" s="283"/>
      <c r="Y47" s="13"/>
      <c r="Z47" s="361"/>
      <c r="AA47" s="362"/>
      <c r="AB47" s="274"/>
      <c r="AC47" s="21" t="s">
        <v>7</v>
      </c>
      <c r="AD47" s="16">
        <v>6</v>
      </c>
      <c r="AE47" s="25">
        <f>SUM(AD47*5)</f>
        <v>30</v>
      </c>
      <c r="AF47" s="283"/>
      <c r="AG47" s="13"/>
      <c r="AH47" s="361"/>
      <c r="AI47" s="362"/>
      <c r="AJ47" s="274"/>
      <c r="AK47" s="21" t="s">
        <v>7</v>
      </c>
      <c r="AL47" s="16"/>
      <c r="AM47" s="25"/>
      <c r="AN47" s="283"/>
      <c r="AO47" s="13"/>
      <c r="AP47" s="361"/>
      <c r="AQ47" s="362"/>
      <c r="AR47" s="274"/>
      <c r="AS47" s="21" t="s">
        <v>7</v>
      </c>
      <c r="AT47" s="16">
        <v>1</v>
      </c>
      <c r="AU47" s="25">
        <f>SUM(AT47*125)</f>
        <v>125</v>
      </c>
      <c r="AV47" s="283"/>
      <c r="AW47" s="13"/>
    </row>
    <row r="48" spans="2:49" ht="15" customHeight="1" x14ac:dyDescent="0.25">
      <c r="B48" s="361"/>
      <c r="C48" s="362" t="s">
        <v>1</v>
      </c>
      <c r="D48" s="274"/>
      <c r="E48" s="27" t="s">
        <v>8</v>
      </c>
      <c r="F48" s="22"/>
      <c r="G48" s="25"/>
      <c r="H48" s="283"/>
      <c r="I48" s="13"/>
      <c r="J48" s="361"/>
      <c r="K48" s="362"/>
      <c r="L48" s="274"/>
      <c r="M48" s="27" t="s">
        <v>8</v>
      </c>
      <c r="N48" s="22"/>
      <c r="O48" s="25"/>
      <c r="P48" s="283"/>
      <c r="Q48" s="13"/>
      <c r="R48" s="361"/>
      <c r="S48" s="362"/>
      <c r="T48" s="274"/>
      <c r="U48" s="27" t="s">
        <v>8</v>
      </c>
      <c r="V48" s="22"/>
      <c r="W48" s="25"/>
      <c r="X48" s="283"/>
      <c r="Y48" s="13"/>
      <c r="Z48" s="361"/>
      <c r="AA48" s="362"/>
      <c r="AB48" s="274"/>
      <c r="AC48" s="27" t="s">
        <v>8</v>
      </c>
      <c r="AD48" s="22">
        <v>6</v>
      </c>
      <c r="AE48" s="25">
        <v>0</v>
      </c>
      <c r="AF48" s="283"/>
      <c r="AG48" s="13"/>
      <c r="AH48" s="361"/>
      <c r="AI48" s="362"/>
      <c r="AJ48" s="274"/>
      <c r="AK48" s="27" t="s">
        <v>8</v>
      </c>
      <c r="AL48" s="22"/>
      <c r="AM48" s="25"/>
      <c r="AN48" s="283"/>
      <c r="AO48" s="13"/>
      <c r="AP48" s="361"/>
      <c r="AQ48" s="362"/>
      <c r="AR48" s="274"/>
      <c r="AS48" s="27" t="s">
        <v>8</v>
      </c>
      <c r="AT48" s="22">
        <v>1</v>
      </c>
      <c r="AU48" s="25">
        <f>SUM(AT48*125)</f>
        <v>125</v>
      </c>
      <c r="AV48" s="283"/>
      <c r="AW48" s="13"/>
    </row>
    <row r="49" spans="2:49" ht="15" customHeight="1" thickBot="1" x14ac:dyDescent="0.3">
      <c r="B49" s="363"/>
      <c r="C49" s="364" t="s">
        <v>1</v>
      </c>
      <c r="D49" s="275"/>
      <c r="E49" s="35" t="s">
        <v>8</v>
      </c>
      <c r="F49" s="28"/>
      <c r="G49" s="29"/>
      <c r="H49" s="284"/>
      <c r="I49" s="13"/>
      <c r="J49" s="363"/>
      <c r="K49" s="364"/>
      <c r="L49" s="275"/>
      <c r="M49" s="35" t="s">
        <v>8</v>
      </c>
      <c r="N49" s="28"/>
      <c r="O49" s="29"/>
      <c r="P49" s="284"/>
      <c r="Q49" s="13"/>
      <c r="R49" s="363"/>
      <c r="S49" s="364"/>
      <c r="T49" s="275"/>
      <c r="U49" s="35" t="s">
        <v>8</v>
      </c>
      <c r="V49" s="28"/>
      <c r="W49" s="29"/>
      <c r="X49" s="284"/>
      <c r="Y49" s="13"/>
      <c r="Z49" s="363"/>
      <c r="AA49" s="364"/>
      <c r="AB49" s="275"/>
      <c r="AC49" s="35" t="s">
        <v>8</v>
      </c>
      <c r="AD49" s="28"/>
      <c r="AE49" s="29"/>
      <c r="AF49" s="284"/>
      <c r="AG49" s="13"/>
      <c r="AH49" s="363"/>
      <c r="AI49" s="364"/>
      <c r="AJ49" s="275"/>
      <c r="AK49" s="35" t="s">
        <v>8</v>
      </c>
      <c r="AL49" s="28"/>
      <c r="AM49" s="29"/>
      <c r="AN49" s="284"/>
      <c r="AO49" s="13"/>
      <c r="AP49" s="363"/>
      <c r="AQ49" s="364"/>
      <c r="AR49" s="275"/>
      <c r="AS49" s="35" t="s">
        <v>8</v>
      </c>
      <c r="AT49" s="28"/>
      <c r="AU49" s="29">
        <v>0</v>
      </c>
      <c r="AV49" s="284"/>
      <c r="AW49" s="13"/>
    </row>
    <row r="50" spans="2:49" ht="15" customHeight="1" thickBot="1" x14ac:dyDescent="0.3">
      <c r="B50" s="13"/>
      <c r="C50" s="14"/>
      <c r="D50" s="13"/>
      <c r="E50" s="13"/>
      <c r="F50" s="14"/>
      <c r="G50" s="37"/>
      <c r="H50" s="13"/>
      <c r="I50" s="13"/>
      <c r="J50" s="13"/>
      <c r="K50" s="14"/>
      <c r="L50" s="13"/>
      <c r="M50" s="13"/>
      <c r="N50" s="14"/>
      <c r="O50" s="37"/>
      <c r="P50" s="13"/>
      <c r="Q50" s="13"/>
      <c r="R50" s="13"/>
      <c r="S50" s="14"/>
      <c r="T50" s="13"/>
      <c r="U50" s="13"/>
      <c r="V50" s="14"/>
      <c r="W50" s="37"/>
      <c r="X50" s="13"/>
      <c r="Y50" s="13"/>
      <c r="Z50" s="13"/>
      <c r="AA50" s="14"/>
      <c r="AB50" s="13"/>
      <c r="AC50" s="13"/>
      <c r="AD50" s="14"/>
      <c r="AE50" s="37"/>
      <c r="AF50" s="13"/>
      <c r="AG50" s="13"/>
      <c r="AH50" s="13"/>
      <c r="AI50" s="14"/>
      <c r="AJ50" s="13"/>
      <c r="AK50" s="13"/>
      <c r="AL50" s="14"/>
      <c r="AM50" s="37"/>
      <c r="AN50" s="13"/>
      <c r="AO50" s="13"/>
      <c r="AP50" s="13"/>
      <c r="AQ50" s="14"/>
      <c r="AR50" s="13"/>
      <c r="AS50" s="13"/>
      <c r="AT50" s="14"/>
      <c r="AU50" s="37"/>
      <c r="AV50" s="13"/>
      <c r="AW50" s="13"/>
    </row>
    <row r="51" spans="2:49" ht="15" customHeight="1" x14ac:dyDescent="0.25">
      <c r="B51" s="317" t="s">
        <v>99</v>
      </c>
      <c r="C51" s="318"/>
      <c r="D51" s="315" t="s">
        <v>1</v>
      </c>
      <c r="E51" s="315"/>
      <c r="F51" s="33">
        <f>SUM(F15:F49)</f>
        <v>1750</v>
      </c>
      <c r="G51" s="34">
        <f>F51*5</f>
        <v>8750</v>
      </c>
      <c r="H51" s="38"/>
      <c r="I51" s="13"/>
      <c r="J51" s="317" t="s">
        <v>99</v>
      </c>
      <c r="K51" s="318"/>
      <c r="L51" s="315" t="s">
        <v>1</v>
      </c>
      <c r="M51" s="315"/>
      <c r="N51" s="33">
        <f>SUM(N15:N49)</f>
        <v>350</v>
      </c>
      <c r="O51" s="34">
        <f>SUM(O15:O49)</f>
        <v>1750</v>
      </c>
      <c r="P51" s="38"/>
      <c r="Q51" s="13"/>
      <c r="R51" s="317" t="s">
        <v>99</v>
      </c>
      <c r="S51" s="318"/>
      <c r="T51" s="315" t="s">
        <v>1</v>
      </c>
      <c r="U51" s="315"/>
      <c r="V51" s="33">
        <f>SUM(V15:V49)</f>
        <v>10</v>
      </c>
      <c r="W51" s="34">
        <f>SUM(W15:W49)</f>
        <v>50</v>
      </c>
      <c r="X51" s="38"/>
      <c r="Y51" s="13"/>
      <c r="Z51" s="317" t="s">
        <v>99</v>
      </c>
      <c r="AA51" s="318"/>
      <c r="AB51" s="315" t="s">
        <v>1</v>
      </c>
      <c r="AC51" s="315"/>
      <c r="AD51" s="33">
        <f>SUM(AD15:AD49)</f>
        <v>18</v>
      </c>
      <c r="AE51" s="34">
        <f>SUM(AE15:AE49)</f>
        <v>60</v>
      </c>
      <c r="AF51" s="38"/>
      <c r="AG51" s="13"/>
      <c r="AH51" s="317" t="s">
        <v>99</v>
      </c>
      <c r="AI51" s="318"/>
      <c r="AJ51" s="315" t="s">
        <v>1</v>
      </c>
      <c r="AK51" s="315"/>
      <c r="AL51" s="33">
        <f>SUM(AL15:AL49)</f>
        <v>20</v>
      </c>
      <c r="AM51" s="34">
        <f>SUM(AM15:AM49)</f>
        <v>100</v>
      </c>
      <c r="AN51" s="38"/>
      <c r="AO51" s="13"/>
      <c r="AP51" s="317" t="s">
        <v>99</v>
      </c>
      <c r="AQ51" s="318"/>
      <c r="AR51" s="315" t="s">
        <v>1</v>
      </c>
      <c r="AS51" s="315"/>
      <c r="AT51" s="33">
        <f>SUM(AT15:AT49)</f>
        <v>2</v>
      </c>
      <c r="AU51" s="34">
        <f>SUM(AU15:AU49)</f>
        <v>250</v>
      </c>
      <c r="AV51" s="38"/>
      <c r="AW51" s="13"/>
    </row>
    <row r="52" spans="2:49" ht="15" customHeight="1" thickBot="1" x14ac:dyDescent="0.3">
      <c r="B52" s="319"/>
      <c r="C52" s="320"/>
      <c r="D52" s="316" t="s">
        <v>3</v>
      </c>
      <c r="E52" s="316"/>
      <c r="F52" s="39">
        <v>34</v>
      </c>
      <c r="G52" s="40">
        <f>F52*300</f>
        <v>10200</v>
      </c>
      <c r="H52" s="41"/>
      <c r="I52" s="13"/>
      <c r="J52" s="319"/>
      <c r="K52" s="320"/>
      <c r="L52" s="316" t="s">
        <v>3</v>
      </c>
      <c r="M52" s="316"/>
      <c r="N52" s="39">
        <v>5</v>
      </c>
      <c r="O52" s="40">
        <f>SUM(N52)*300</f>
        <v>1500</v>
      </c>
      <c r="P52" s="41"/>
      <c r="Q52" s="13"/>
      <c r="R52" s="319"/>
      <c r="S52" s="320"/>
      <c r="T52" s="316" t="s">
        <v>3</v>
      </c>
      <c r="U52" s="316"/>
      <c r="V52" s="39">
        <v>2</v>
      </c>
      <c r="W52" s="40">
        <f>SUM(V52)*300</f>
        <v>600</v>
      </c>
      <c r="X52" s="41"/>
      <c r="Y52" s="13"/>
      <c r="Z52" s="319"/>
      <c r="AA52" s="320"/>
      <c r="AB52" s="316" t="s">
        <v>3</v>
      </c>
      <c r="AC52" s="316"/>
      <c r="AD52" s="39">
        <v>2</v>
      </c>
      <c r="AE52" s="40">
        <f>SUM(AD52)*300</f>
        <v>600</v>
      </c>
      <c r="AF52" s="41"/>
      <c r="AG52" s="13"/>
      <c r="AH52" s="319"/>
      <c r="AI52" s="320"/>
      <c r="AJ52" s="316" t="s">
        <v>3</v>
      </c>
      <c r="AK52" s="316"/>
      <c r="AL52" s="39">
        <v>2.5</v>
      </c>
      <c r="AM52" s="40">
        <f>SUM(AL52)*300</f>
        <v>750</v>
      </c>
      <c r="AN52" s="41"/>
      <c r="AO52" s="13"/>
      <c r="AP52" s="319"/>
      <c r="AQ52" s="320"/>
      <c r="AR52" s="316" t="s">
        <v>3</v>
      </c>
      <c r="AS52" s="316"/>
      <c r="AT52" s="39">
        <v>2</v>
      </c>
      <c r="AU52" s="40">
        <f>SUM(AT52)*175</f>
        <v>350</v>
      </c>
      <c r="AV52" s="41"/>
      <c r="AW52" s="13"/>
    </row>
    <row r="53" spans="2:49" ht="15" customHeight="1" x14ac:dyDescent="0.25"/>
    <row r="54" spans="2:49" s="105" customFormat="1" x14ac:dyDescent="0.25">
      <c r="B54" s="107" t="s">
        <v>125</v>
      </c>
      <c r="F54" s="106"/>
      <c r="N54" s="106"/>
      <c r="V54" s="106"/>
      <c r="AD54" s="106"/>
      <c r="AL54" s="106"/>
      <c r="AT54" s="106"/>
    </row>
    <row r="55" spans="2:49" x14ac:dyDescent="0.25">
      <c r="B55" t="s">
        <v>126</v>
      </c>
    </row>
    <row r="56" spans="2:49" x14ac:dyDescent="0.25">
      <c r="C56" t="s">
        <v>127</v>
      </c>
    </row>
    <row r="57" spans="2:49" x14ac:dyDescent="0.25">
      <c r="C57" t="s">
        <v>116</v>
      </c>
    </row>
    <row r="58" spans="2:49" x14ac:dyDescent="0.25">
      <c r="C58" t="s">
        <v>89</v>
      </c>
    </row>
    <row r="59" spans="2:49" x14ac:dyDescent="0.25">
      <c r="C59" t="s">
        <v>115</v>
      </c>
    </row>
    <row r="60" spans="2:49" x14ac:dyDescent="0.25">
      <c r="C60" t="s">
        <v>114</v>
      </c>
    </row>
    <row r="61" spans="2:49" x14ac:dyDescent="0.25">
      <c r="C61" t="s">
        <v>113</v>
      </c>
    </row>
    <row r="62" spans="2:49" x14ac:dyDescent="0.25">
      <c r="C62" t="s">
        <v>128</v>
      </c>
    </row>
    <row r="63" spans="2:49" x14ac:dyDescent="0.25">
      <c r="C63" t="s">
        <v>129</v>
      </c>
    </row>
    <row r="64" spans="2:49" x14ac:dyDescent="0.25">
      <c r="C64" t="s">
        <v>130</v>
      </c>
    </row>
    <row r="65" spans="3:3" x14ac:dyDescent="0.25">
      <c r="C65" t="s">
        <v>131</v>
      </c>
    </row>
  </sheetData>
  <mergeCells count="168">
    <mergeCell ref="J3:P3"/>
    <mergeCell ref="J4:P4"/>
    <mergeCell ref="J5:K6"/>
    <mergeCell ref="L5:N6"/>
    <mergeCell ref="J7:K8"/>
    <mergeCell ref="L7:L8"/>
    <mergeCell ref="B3:H3"/>
    <mergeCell ref="B4:H4"/>
    <mergeCell ref="D5:F6"/>
    <mergeCell ref="B5:C6"/>
    <mergeCell ref="B14:C14"/>
    <mergeCell ref="D14:E14"/>
    <mergeCell ref="B7:C8"/>
    <mergeCell ref="D7:D8"/>
    <mergeCell ref="B12:H12"/>
    <mergeCell ref="B13:H13"/>
    <mergeCell ref="H15:H21"/>
    <mergeCell ref="H22:H28"/>
    <mergeCell ref="J29:K35"/>
    <mergeCell ref="H29:H35"/>
    <mergeCell ref="B29:C35"/>
    <mergeCell ref="D29:D35"/>
    <mergeCell ref="J22:K28"/>
    <mergeCell ref="J14:K14"/>
    <mergeCell ref="J12:P12"/>
    <mergeCell ref="J13:P13"/>
    <mergeCell ref="L14:M14"/>
    <mergeCell ref="B15:C21"/>
    <mergeCell ref="B22:C28"/>
    <mergeCell ref="D15:D21"/>
    <mergeCell ref="D22:D28"/>
    <mergeCell ref="L22:L28"/>
    <mergeCell ref="P22:P28"/>
    <mergeCell ref="L29:L35"/>
    <mergeCell ref="P29:P35"/>
    <mergeCell ref="L15:L21"/>
    <mergeCell ref="P15:P21"/>
    <mergeCell ref="B43:C49"/>
    <mergeCell ref="D43:D49"/>
    <mergeCell ref="H43:H49"/>
    <mergeCell ref="B51:C52"/>
    <mergeCell ref="D51:E51"/>
    <mergeCell ref="D52:E52"/>
    <mergeCell ref="L43:L49"/>
    <mergeCell ref="P43:P49"/>
    <mergeCell ref="J51:K52"/>
    <mergeCell ref="L51:M51"/>
    <mergeCell ref="L52:M52"/>
    <mergeCell ref="J43:K49"/>
    <mergeCell ref="B36:C42"/>
    <mergeCell ref="J36:K42"/>
    <mergeCell ref="D36:D42"/>
    <mergeCell ref="H36:H42"/>
    <mergeCell ref="L36:L42"/>
    <mergeCell ref="P36:P42"/>
    <mergeCell ref="J15:K21"/>
    <mergeCell ref="R12:X12"/>
    <mergeCell ref="R13:X13"/>
    <mergeCell ref="R14:S14"/>
    <mergeCell ref="T14:U14"/>
    <mergeCell ref="R15:S21"/>
    <mergeCell ref="T15:T21"/>
    <mergeCell ref="X15:X21"/>
    <mergeCell ref="R22:S28"/>
    <mergeCell ref="T22:T28"/>
    <mergeCell ref="X22:X28"/>
    <mergeCell ref="R29:S35"/>
    <mergeCell ref="T29:T35"/>
    <mergeCell ref="X29:X35"/>
    <mergeCell ref="R43:S49"/>
    <mergeCell ref="T43:T49"/>
    <mergeCell ref="X43:X49"/>
    <mergeCell ref="R51:S52"/>
    <mergeCell ref="T51:U51"/>
    <mergeCell ref="T52:U52"/>
    <mergeCell ref="T36:T42"/>
    <mergeCell ref="R36:S42"/>
    <mergeCell ref="X36:X42"/>
    <mergeCell ref="Z12:AF12"/>
    <mergeCell ref="Z13:AF13"/>
    <mergeCell ref="Z14:AA14"/>
    <mergeCell ref="AB14:AC14"/>
    <mergeCell ref="Z15:AA21"/>
    <mergeCell ref="AB15:AB21"/>
    <mergeCell ref="AF15:AF21"/>
    <mergeCell ref="Z22:AA28"/>
    <mergeCell ref="AB22:AB28"/>
    <mergeCell ref="AF22:AF28"/>
    <mergeCell ref="Z29:AA35"/>
    <mergeCell ref="AB29:AB35"/>
    <mergeCell ref="AF29:AF35"/>
    <mergeCell ref="Z43:AA49"/>
    <mergeCell ref="AB43:AB49"/>
    <mergeCell ref="AF43:AF49"/>
    <mergeCell ref="Z51:AA52"/>
    <mergeCell ref="AB51:AC51"/>
    <mergeCell ref="AB52:AC52"/>
    <mergeCell ref="AB36:AB42"/>
    <mergeCell ref="AF36:AF42"/>
    <mergeCell ref="Z36:AA42"/>
    <mergeCell ref="AH12:AN12"/>
    <mergeCell ref="AH13:AN13"/>
    <mergeCell ref="AH14:AI14"/>
    <mergeCell ref="AJ14:AK14"/>
    <mergeCell ref="AH15:AI21"/>
    <mergeCell ref="AJ15:AJ21"/>
    <mergeCell ref="AN15:AN21"/>
    <mergeCell ref="AH22:AI28"/>
    <mergeCell ref="AJ22:AJ28"/>
    <mergeCell ref="AN22:AN28"/>
    <mergeCell ref="AH29:AI35"/>
    <mergeCell ref="AJ29:AJ35"/>
    <mergeCell ref="AN29:AN35"/>
    <mergeCell ref="AH43:AI49"/>
    <mergeCell ref="AJ43:AJ49"/>
    <mergeCell ref="AN43:AN49"/>
    <mergeCell ref="AH51:AI52"/>
    <mergeCell ref="AJ51:AK51"/>
    <mergeCell ref="AJ52:AK52"/>
    <mergeCell ref="AJ36:AJ42"/>
    <mergeCell ref="AH36:AI42"/>
    <mergeCell ref="AN36:AN42"/>
    <mergeCell ref="AV29:AV35"/>
    <mergeCell ref="AP43:AQ49"/>
    <mergeCell ref="AR43:AR49"/>
    <mergeCell ref="AV43:AV49"/>
    <mergeCell ref="AP51:AQ52"/>
    <mergeCell ref="AR51:AS51"/>
    <mergeCell ref="AR52:AS52"/>
    <mergeCell ref="AV36:AV42"/>
    <mergeCell ref="AP12:AV12"/>
    <mergeCell ref="AP13:AV13"/>
    <mergeCell ref="AP14:AQ14"/>
    <mergeCell ref="AR14:AS14"/>
    <mergeCell ref="AP15:AQ21"/>
    <mergeCell ref="AR15:AR21"/>
    <mergeCell ref="AV15:AV21"/>
    <mergeCell ref="AP22:AQ28"/>
    <mergeCell ref="AR22:AR28"/>
    <mergeCell ref="AV22:AV28"/>
    <mergeCell ref="AR36:AR42"/>
    <mergeCell ref="AP36:AQ42"/>
    <mergeCell ref="AP29:AQ35"/>
    <mergeCell ref="AR29:AR35"/>
    <mergeCell ref="R3:X3"/>
    <mergeCell ref="R4:X4"/>
    <mergeCell ref="R5:S6"/>
    <mergeCell ref="T5:V6"/>
    <mergeCell ref="R7:S8"/>
    <mergeCell ref="T7:T8"/>
    <mergeCell ref="Z3:AF3"/>
    <mergeCell ref="AH3:AN3"/>
    <mergeCell ref="AP3:AV3"/>
    <mergeCell ref="Z4:AF4"/>
    <mergeCell ref="AH4:AN4"/>
    <mergeCell ref="AP4:AV4"/>
    <mergeCell ref="AP7:AQ8"/>
    <mergeCell ref="AR7:AR8"/>
    <mergeCell ref="Z5:AA6"/>
    <mergeCell ref="AB5:AD6"/>
    <mergeCell ref="AH5:AI6"/>
    <mergeCell ref="AJ5:AL6"/>
    <mergeCell ref="AP5:AQ6"/>
    <mergeCell ref="AR5:AT6"/>
    <mergeCell ref="Z7:AA8"/>
    <mergeCell ref="AB7:AB8"/>
    <mergeCell ref="AH7:AI8"/>
    <mergeCell ref="AJ7:AJ8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J46"/>
  <sheetViews>
    <sheetView zoomScale="80" zoomScaleNormal="80" workbookViewId="0">
      <selection activeCell="AP3" sqref="AP3:AV3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</cols>
  <sheetData>
    <row r="1" spans="1:88" s="105" customFormat="1" x14ac:dyDescent="0.25">
      <c r="B1" s="107" t="s">
        <v>134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</row>
    <row r="2" spans="1:88" ht="15.75" thickBot="1" x14ac:dyDescent="0.3">
      <c r="B2" s="57" t="s">
        <v>135</v>
      </c>
      <c r="J2" s="57"/>
      <c r="R2" s="57"/>
      <c r="Z2" s="57"/>
      <c r="AH2" s="57"/>
      <c r="AP2" s="57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M2" s="112"/>
      <c r="BN2" s="119"/>
      <c r="BO2" s="112"/>
      <c r="BP2" s="112"/>
      <c r="BQ2" s="112"/>
      <c r="BR2" s="110"/>
      <c r="BS2" s="112"/>
      <c r="BT2" s="112"/>
      <c r="BU2" s="112"/>
      <c r="BV2" s="119"/>
      <c r="BW2" s="112"/>
      <c r="BX2" s="112"/>
      <c r="BY2" s="112"/>
      <c r="BZ2" s="110"/>
      <c r="CA2" s="112"/>
      <c r="CB2" s="112"/>
      <c r="CC2" s="112"/>
      <c r="CD2" s="119"/>
      <c r="CE2" s="112"/>
      <c r="CF2" s="112"/>
      <c r="CG2" s="112"/>
      <c r="CH2" s="110"/>
      <c r="CI2" s="112"/>
      <c r="CJ2" s="112"/>
    </row>
    <row r="3" spans="1:88" s="85" customFormat="1" ht="60" customHeight="1" x14ac:dyDescent="0.25">
      <c r="B3" s="321" t="s">
        <v>122</v>
      </c>
      <c r="C3" s="322"/>
      <c r="D3" s="322"/>
      <c r="E3" s="322"/>
      <c r="F3" s="322"/>
      <c r="G3" s="322"/>
      <c r="H3" s="323"/>
      <c r="J3" s="321" t="s">
        <v>136</v>
      </c>
      <c r="K3" s="322"/>
      <c r="L3" s="322"/>
      <c r="M3" s="322"/>
      <c r="N3" s="322"/>
      <c r="O3" s="322"/>
      <c r="P3" s="323"/>
      <c r="Q3" s="111"/>
      <c r="R3" s="321" t="s">
        <v>137</v>
      </c>
      <c r="S3" s="322"/>
      <c r="T3" s="322"/>
      <c r="U3" s="322"/>
      <c r="V3" s="322"/>
      <c r="W3" s="322"/>
      <c r="X3" s="323"/>
      <c r="Y3" s="111"/>
      <c r="Z3" s="321" t="s">
        <v>138</v>
      </c>
      <c r="AA3" s="322"/>
      <c r="AB3" s="322"/>
      <c r="AC3" s="322"/>
      <c r="AD3" s="322"/>
      <c r="AE3" s="322"/>
      <c r="AF3" s="323"/>
      <c r="AG3" s="111"/>
      <c r="AH3" s="321" t="s">
        <v>139</v>
      </c>
      <c r="AI3" s="322"/>
      <c r="AJ3" s="322"/>
      <c r="AK3" s="322"/>
      <c r="AL3" s="322"/>
      <c r="AM3" s="322"/>
      <c r="AN3" s="323"/>
      <c r="AP3" s="321" t="s">
        <v>133</v>
      </c>
      <c r="AQ3" s="322"/>
      <c r="AR3" s="322"/>
      <c r="AS3" s="322"/>
      <c r="AT3" s="322"/>
      <c r="AU3" s="322"/>
      <c r="AV3" s="323"/>
      <c r="AW3" s="111"/>
      <c r="AX3" s="354"/>
      <c r="AY3" s="354"/>
      <c r="AZ3" s="354"/>
      <c r="BA3" s="354"/>
      <c r="BB3" s="354"/>
      <c r="BC3" s="354"/>
      <c r="BD3" s="354"/>
      <c r="BE3" s="111"/>
      <c r="BF3" s="354"/>
      <c r="BG3" s="354"/>
      <c r="BH3" s="354"/>
      <c r="BI3" s="354"/>
      <c r="BJ3" s="354"/>
      <c r="BK3" s="354"/>
      <c r="BL3" s="354"/>
      <c r="BM3" s="111"/>
      <c r="BN3" s="354"/>
      <c r="BO3" s="354"/>
      <c r="BP3" s="354"/>
      <c r="BQ3" s="354"/>
      <c r="BR3" s="354"/>
      <c r="BS3" s="354"/>
      <c r="BT3" s="354"/>
      <c r="BU3" s="111"/>
      <c r="BV3" s="354"/>
      <c r="BW3" s="354"/>
      <c r="BX3" s="354"/>
      <c r="BY3" s="354"/>
      <c r="BZ3" s="354"/>
      <c r="CA3" s="354"/>
      <c r="CB3" s="354"/>
      <c r="CC3" s="111"/>
      <c r="CD3" s="354"/>
      <c r="CE3" s="354"/>
      <c r="CF3" s="354"/>
      <c r="CG3" s="354"/>
      <c r="CH3" s="354"/>
      <c r="CI3" s="354"/>
      <c r="CJ3" s="354"/>
    </row>
    <row r="4" spans="1:88" ht="15.75" thickBot="1" x14ac:dyDescent="0.3">
      <c r="B4" s="304" t="s">
        <v>121</v>
      </c>
      <c r="C4" s="305"/>
      <c r="D4" s="305"/>
      <c r="E4" s="305"/>
      <c r="F4" s="305"/>
      <c r="G4" s="305"/>
      <c r="H4" s="306"/>
      <c r="J4" s="304" t="s">
        <v>121</v>
      </c>
      <c r="K4" s="305"/>
      <c r="L4" s="305"/>
      <c r="M4" s="305"/>
      <c r="N4" s="305"/>
      <c r="O4" s="305"/>
      <c r="P4" s="306"/>
      <c r="Q4" s="112"/>
      <c r="R4" s="304" t="s">
        <v>121</v>
      </c>
      <c r="S4" s="305"/>
      <c r="T4" s="305"/>
      <c r="U4" s="305"/>
      <c r="V4" s="305"/>
      <c r="W4" s="305"/>
      <c r="X4" s="306"/>
      <c r="Y4" s="112"/>
      <c r="Z4" s="304" t="s">
        <v>121</v>
      </c>
      <c r="AA4" s="305"/>
      <c r="AB4" s="305"/>
      <c r="AC4" s="305"/>
      <c r="AD4" s="305"/>
      <c r="AE4" s="305"/>
      <c r="AF4" s="306"/>
      <c r="AG4" s="112"/>
      <c r="AH4" s="304" t="s">
        <v>121</v>
      </c>
      <c r="AI4" s="305"/>
      <c r="AJ4" s="305"/>
      <c r="AK4" s="305"/>
      <c r="AL4" s="305"/>
      <c r="AM4" s="305"/>
      <c r="AN4" s="306"/>
      <c r="AP4" s="304" t="s">
        <v>25</v>
      </c>
      <c r="AQ4" s="305"/>
      <c r="AR4" s="305"/>
      <c r="AS4" s="305"/>
      <c r="AT4" s="305"/>
      <c r="AU4" s="305"/>
      <c r="AV4" s="306"/>
      <c r="AW4" s="112"/>
      <c r="AX4" s="355"/>
      <c r="AY4" s="355"/>
      <c r="AZ4" s="355"/>
      <c r="BA4" s="355"/>
      <c r="BB4" s="355"/>
      <c r="BC4" s="355"/>
      <c r="BD4" s="355"/>
      <c r="BE4" s="112"/>
      <c r="BF4" s="355"/>
      <c r="BG4" s="355"/>
      <c r="BH4" s="355"/>
      <c r="BI4" s="355"/>
      <c r="BJ4" s="355"/>
      <c r="BK4" s="355"/>
      <c r="BL4" s="355"/>
      <c r="BM4" s="112"/>
      <c r="BN4" s="355"/>
      <c r="BO4" s="355"/>
      <c r="BP4" s="355"/>
      <c r="BQ4" s="355"/>
      <c r="BR4" s="355"/>
      <c r="BS4" s="355"/>
      <c r="BT4" s="355"/>
      <c r="BU4" s="112"/>
      <c r="BV4" s="355"/>
      <c r="BW4" s="355"/>
      <c r="BX4" s="355"/>
      <c r="BY4" s="355"/>
      <c r="BZ4" s="355"/>
      <c r="CA4" s="355"/>
      <c r="CB4" s="355"/>
      <c r="CC4" s="112"/>
      <c r="CD4" s="355"/>
      <c r="CE4" s="355"/>
      <c r="CF4" s="355"/>
      <c r="CG4" s="355"/>
      <c r="CH4" s="355"/>
      <c r="CI4" s="355"/>
      <c r="CJ4" s="355"/>
    </row>
    <row r="5" spans="1:88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297" t="s">
        <v>11</v>
      </c>
      <c r="K5" s="298"/>
      <c r="L5" s="297" t="s">
        <v>0</v>
      </c>
      <c r="M5" s="298"/>
      <c r="N5" s="307"/>
      <c r="O5" s="9" t="s">
        <v>13</v>
      </c>
      <c r="P5" s="10"/>
      <c r="Q5" s="112"/>
      <c r="R5" s="297" t="s">
        <v>11</v>
      </c>
      <c r="S5" s="298"/>
      <c r="T5" s="297" t="s">
        <v>0</v>
      </c>
      <c r="U5" s="298"/>
      <c r="V5" s="307"/>
      <c r="W5" s="9" t="s">
        <v>13</v>
      </c>
      <c r="X5" s="10"/>
      <c r="Y5" s="112"/>
      <c r="Z5" s="297" t="s">
        <v>11</v>
      </c>
      <c r="AA5" s="298"/>
      <c r="AB5" s="297" t="s">
        <v>0</v>
      </c>
      <c r="AC5" s="298"/>
      <c r="AD5" s="307"/>
      <c r="AE5" s="9" t="s">
        <v>13</v>
      </c>
      <c r="AF5" s="10"/>
      <c r="AG5" s="112"/>
      <c r="AH5" s="297" t="s">
        <v>11</v>
      </c>
      <c r="AI5" s="298"/>
      <c r="AJ5" s="297" t="s">
        <v>0</v>
      </c>
      <c r="AK5" s="298"/>
      <c r="AL5" s="307"/>
      <c r="AM5" s="9" t="s">
        <v>13</v>
      </c>
      <c r="AN5" s="10"/>
      <c r="AP5" s="297" t="s">
        <v>11</v>
      </c>
      <c r="AQ5" s="298"/>
      <c r="AR5" s="297" t="s">
        <v>0</v>
      </c>
      <c r="AS5" s="298"/>
      <c r="AT5" s="307"/>
      <c r="AU5" s="9" t="s">
        <v>13</v>
      </c>
      <c r="AV5" s="10"/>
      <c r="AW5" s="112"/>
      <c r="AX5" s="356"/>
      <c r="AY5" s="356"/>
      <c r="AZ5" s="356"/>
      <c r="BA5" s="356"/>
      <c r="BB5" s="356"/>
      <c r="BC5" s="114"/>
      <c r="BD5" s="114"/>
      <c r="BE5" s="112"/>
      <c r="BF5" s="356"/>
      <c r="BG5" s="356"/>
      <c r="BH5" s="356"/>
      <c r="BI5" s="356"/>
      <c r="BJ5" s="356"/>
      <c r="BK5" s="114"/>
      <c r="BL5" s="114"/>
      <c r="BM5" s="112"/>
      <c r="BN5" s="356"/>
      <c r="BO5" s="356"/>
      <c r="BP5" s="356"/>
      <c r="BQ5" s="356"/>
      <c r="BR5" s="356"/>
      <c r="BS5" s="114"/>
      <c r="BT5" s="114"/>
      <c r="BU5" s="112"/>
      <c r="BV5" s="356"/>
      <c r="BW5" s="356"/>
      <c r="BX5" s="356"/>
      <c r="BY5" s="356"/>
      <c r="BZ5" s="356"/>
      <c r="CA5" s="114"/>
      <c r="CB5" s="114"/>
      <c r="CC5" s="112"/>
      <c r="CD5" s="356"/>
      <c r="CE5" s="356"/>
      <c r="CF5" s="356"/>
      <c r="CG5" s="356"/>
      <c r="CH5" s="356"/>
      <c r="CI5" s="114"/>
      <c r="CJ5" s="114"/>
    </row>
    <row r="6" spans="1:88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299"/>
      <c r="K6" s="300"/>
      <c r="L6" s="299"/>
      <c r="M6" s="300"/>
      <c r="N6" s="308"/>
      <c r="O6" s="49" t="s">
        <v>14</v>
      </c>
      <c r="P6" s="6" t="s">
        <v>15</v>
      </c>
      <c r="Q6" s="112"/>
      <c r="R6" s="299"/>
      <c r="S6" s="300"/>
      <c r="T6" s="299"/>
      <c r="U6" s="300"/>
      <c r="V6" s="308"/>
      <c r="W6" s="49" t="s">
        <v>14</v>
      </c>
      <c r="X6" s="6" t="s">
        <v>15</v>
      </c>
      <c r="Y6" s="112"/>
      <c r="Z6" s="299"/>
      <c r="AA6" s="300"/>
      <c r="AB6" s="299"/>
      <c r="AC6" s="300"/>
      <c r="AD6" s="308"/>
      <c r="AE6" s="49" t="s">
        <v>14</v>
      </c>
      <c r="AF6" s="6" t="s">
        <v>15</v>
      </c>
      <c r="AG6" s="112"/>
      <c r="AH6" s="299"/>
      <c r="AI6" s="300"/>
      <c r="AJ6" s="299"/>
      <c r="AK6" s="300"/>
      <c r="AL6" s="308"/>
      <c r="AM6" s="49" t="s">
        <v>14</v>
      </c>
      <c r="AN6" s="6" t="s">
        <v>15</v>
      </c>
      <c r="AP6" s="299"/>
      <c r="AQ6" s="300"/>
      <c r="AR6" s="299"/>
      <c r="AS6" s="300"/>
      <c r="AT6" s="308"/>
      <c r="AU6" s="49" t="s">
        <v>14</v>
      </c>
      <c r="AV6" s="6" t="s">
        <v>15</v>
      </c>
      <c r="AW6" s="112"/>
      <c r="AX6" s="356"/>
      <c r="AY6" s="356"/>
      <c r="AZ6" s="356"/>
      <c r="BA6" s="356"/>
      <c r="BB6" s="356"/>
      <c r="BC6" s="115"/>
      <c r="BD6" s="115"/>
      <c r="BE6" s="112"/>
      <c r="BF6" s="356"/>
      <c r="BG6" s="356"/>
      <c r="BH6" s="356"/>
      <c r="BI6" s="356"/>
      <c r="BJ6" s="356"/>
      <c r="BK6" s="115"/>
      <c r="BL6" s="115"/>
      <c r="BM6" s="112"/>
      <c r="BN6" s="356"/>
      <c r="BO6" s="356"/>
      <c r="BP6" s="356"/>
      <c r="BQ6" s="356"/>
      <c r="BR6" s="356"/>
      <c r="BS6" s="115"/>
      <c r="BT6" s="115"/>
      <c r="BU6" s="112"/>
      <c r="BV6" s="356"/>
      <c r="BW6" s="356"/>
      <c r="BX6" s="356"/>
      <c r="BY6" s="356"/>
      <c r="BZ6" s="356"/>
      <c r="CA6" s="115"/>
      <c r="CB6" s="115"/>
      <c r="CC6" s="112"/>
      <c r="CD6" s="356"/>
      <c r="CE6" s="356"/>
      <c r="CF6" s="356"/>
      <c r="CG6" s="356"/>
      <c r="CH6" s="356"/>
      <c r="CI6" s="115"/>
      <c r="CJ6" s="115"/>
    </row>
    <row r="7" spans="1:88" ht="24" customHeight="1" x14ac:dyDescent="0.25">
      <c r="B7" s="263" t="s">
        <v>86</v>
      </c>
      <c r="C7" s="264"/>
      <c r="D7" s="365" t="s">
        <v>2</v>
      </c>
      <c r="E7" s="50" t="s">
        <v>1</v>
      </c>
      <c r="F7" s="55"/>
      <c r="G7" s="51" t="s">
        <v>140</v>
      </c>
      <c r="H7" s="5">
        <f>SUM(G44)</f>
        <v>650</v>
      </c>
      <c r="J7" s="263" t="s">
        <v>86</v>
      </c>
      <c r="K7" s="264"/>
      <c r="L7" s="365" t="s">
        <v>2</v>
      </c>
      <c r="M7" s="50" t="s">
        <v>1</v>
      </c>
      <c r="N7" s="55"/>
      <c r="O7" s="51" t="s">
        <v>141</v>
      </c>
      <c r="P7" s="5">
        <f>SUM(O44)</f>
        <v>250</v>
      </c>
      <c r="Q7" s="112"/>
      <c r="R7" s="263" t="s">
        <v>86</v>
      </c>
      <c r="S7" s="264"/>
      <c r="T7" s="365" t="s">
        <v>2</v>
      </c>
      <c r="U7" s="50" t="s">
        <v>1</v>
      </c>
      <c r="V7" s="55"/>
      <c r="W7" s="51" t="s">
        <v>142</v>
      </c>
      <c r="X7" s="5">
        <f>SUM(W44)</f>
        <v>1400</v>
      </c>
      <c r="Y7" s="112"/>
      <c r="Z7" s="263" t="s">
        <v>86</v>
      </c>
      <c r="AA7" s="264"/>
      <c r="AB7" s="365" t="s">
        <v>2</v>
      </c>
      <c r="AC7" s="50" t="s">
        <v>1</v>
      </c>
      <c r="AD7" s="55"/>
      <c r="AE7" s="51" t="s">
        <v>143</v>
      </c>
      <c r="AF7" s="5">
        <f>SUM(AE44)</f>
        <v>1200</v>
      </c>
      <c r="AG7" s="112"/>
      <c r="AH7" s="263" t="s">
        <v>86</v>
      </c>
      <c r="AI7" s="264"/>
      <c r="AJ7" s="365" t="s">
        <v>9</v>
      </c>
      <c r="AK7" s="50" t="s">
        <v>1</v>
      </c>
      <c r="AL7" s="55"/>
      <c r="AM7" s="51" t="s">
        <v>119</v>
      </c>
      <c r="AN7" s="5">
        <f>SUM(AM44)</f>
        <v>250</v>
      </c>
      <c r="AP7" s="263" t="s">
        <v>86</v>
      </c>
      <c r="AQ7" s="264"/>
      <c r="AR7" s="365" t="s">
        <v>2</v>
      </c>
      <c r="AS7" s="50" t="s">
        <v>1</v>
      </c>
      <c r="AT7" s="55"/>
      <c r="AU7" s="51" t="s">
        <v>35</v>
      </c>
      <c r="AV7" s="5">
        <v>0</v>
      </c>
      <c r="AW7" s="112"/>
      <c r="AX7" s="357"/>
      <c r="AY7" s="357"/>
      <c r="AZ7" s="358"/>
      <c r="BA7" s="111"/>
      <c r="BB7" s="110"/>
      <c r="BC7" s="116"/>
      <c r="BD7" s="108"/>
      <c r="BE7" s="112"/>
      <c r="BF7" s="357"/>
      <c r="BG7" s="357"/>
      <c r="BH7" s="358"/>
      <c r="BI7" s="111"/>
      <c r="BJ7" s="110"/>
      <c r="BK7" s="116"/>
      <c r="BL7" s="108"/>
      <c r="BM7" s="112"/>
      <c r="BN7" s="357"/>
      <c r="BO7" s="357"/>
      <c r="BP7" s="358"/>
      <c r="BQ7" s="111"/>
      <c r="BR7" s="110"/>
      <c r="BS7" s="116"/>
      <c r="BT7" s="108"/>
      <c r="BU7" s="112"/>
      <c r="BV7" s="357"/>
      <c r="BW7" s="357"/>
      <c r="BX7" s="358"/>
      <c r="BY7" s="111"/>
      <c r="BZ7" s="110"/>
      <c r="CA7" s="116"/>
      <c r="CB7" s="108"/>
      <c r="CC7" s="112"/>
      <c r="CD7" s="357"/>
      <c r="CE7" s="357"/>
      <c r="CF7" s="358"/>
      <c r="CG7" s="111"/>
      <c r="CH7" s="110"/>
      <c r="CI7" s="116"/>
      <c r="CJ7" s="108"/>
    </row>
    <row r="8" spans="1:88" ht="24" customHeight="1" thickBot="1" x14ac:dyDescent="0.3">
      <c r="B8" s="265"/>
      <c r="C8" s="266"/>
      <c r="D8" s="366"/>
      <c r="E8" s="54" t="s">
        <v>3</v>
      </c>
      <c r="F8" s="56"/>
      <c r="G8" s="52" t="s">
        <v>144</v>
      </c>
      <c r="H8" s="3">
        <f>SUM(G45)</f>
        <v>600</v>
      </c>
      <c r="J8" s="265"/>
      <c r="K8" s="266"/>
      <c r="L8" s="366"/>
      <c r="M8" s="54" t="s">
        <v>3</v>
      </c>
      <c r="N8" s="56"/>
      <c r="O8" s="52" t="s">
        <v>119</v>
      </c>
      <c r="P8" s="3">
        <f>SUM(O45)</f>
        <v>900</v>
      </c>
      <c r="Q8" s="112"/>
      <c r="R8" s="265"/>
      <c r="S8" s="266"/>
      <c r="T8" s="366"/>
      <c r="U8" s="54" t="s">
        <v>3</v>
      </c>
      <c r="V8" s="56"/>
      <c r="W8" s="52" t="s">
        <v>119</v>
      </c>
      <c r="X8" s="3">
        <f>SUM(W45)</f>
        <v>1500</v>
      </c>
      <c r="Y8" s="112"/>
      <c r="Z8" s="265"/>
      <c r="AA8" s="266"/>
      <c r="AB8" s="366"/>
      <c r="AC8" s="54" t="s">
        <v>3</v>
      </c>
      <c r="AD8" s="56"/>
      <c r="AE8" s="52" t="s">
        <v>145</v>
      </c>
      <c r="AF8" s="3">
        <f>SUM(AE45)</f>
        <v>1200</v>
      </c>
      <c r="AG8" s="112"/>
      <c r="AH8" s="265"/>
      <c r="AI8" s="266"/>
      <c r="AJ8" s="366"/>
      <c r="AK8" s="54" t="s">
        <v>3</v>
      </c>
      <c r="AL8" s="56"/>
      <c r="AM8" s="52" t="s">
        <v>119</v>
      </c>
      <c r="AN8" s="3">
        <f>SUM(AM45)</f>
        <v>600</v>
      </c>
      <c r="AP8" s="265"/>
      <c r="AQ8" s="266"/>
      <c r="AR8" s="366"/>
      <c r="AS8" s="54" t="s">
        <v>3</v>
      </c>
      <c r="AT8" s="56"/>
      <c r="AU8" s="52" t="s">
        <v>35</v>
      </c>
      <c r="AV8" s="3">
        <v>0</v>
      </c>
      <c r="AW8" s="112"/>
      <c r="AX8" s="357"/>
      <c r="AY8" s="357"/>
      <c r="AZ8" s="358"/>
      <c r="BA8" s="111"/>
      <c r="BB8" s="110"/>
      <c r="BC8" s="116"/>
      <c r="BD8" s="108"/>
      <c r="BE8" s="112"/>
      <c r="BF8" s="357"/>
      <c r="BG8" s="357"/>
      <c r="BH8" s="358"/>
      <c r="BI8" s="111"/>
      <c r="BJ8" s="110"/>
      <c r="BK8" s="116"/>
      <c r="BL8" s="108"/>
      <c r="BM8" s="112"/>
      <c r="BN8" s="357"/>
      <c r="BO8" s="357"/>
      <c r="BP8" s="358"/>
      <c r="BQ8" s="111"/>
      <c r="BR8" s="110"/>
      <c r="BS8" s="116"/>
      <c r="BT8" s="108"/>
      <c r="BU8" s="112"/>
      <c r="BV8" s="357"/>
      <c r="BW8" s="357"/>
      <c r="BX8" s="358"/>
      <c r="BY8" s="111"/>
      <c r="BZ8" s="110"/>
      <c r="CA8" s="116"/>
      <c r="CB8" s="108"/>
      <c r="CC8" s="112"/>
      <c r="CD8" s="357"/>
      <c r="CE8" s="357"/>
      <c r="CF8" s="358"/>
      <c r="CG8" s="111"/>
      <c r="CH8" s="110"/>
      <c r="CI8" s="116"/>
      <c r="CJ8" s="108"/>
    </row>
    <row r="10" spans="1:88" s="105" customFormat="1" x14ac:dyDescent="0.25">
      <c r="B10" s="107" t="s">
        <v>146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</row>
    <row r="11" spans="1:88" ht="15.75" thickBot="1" x14ac:dyDescent="0.3">
      <c r="B11" s="11" t="s">
        <v>147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</row>
    <row r="12" spans="1:88" x14ac:dyDescent="0.25">
      <c r="A12" s="12"/>
      <c r="B12" s="342" t="s">
        <v>89</v>
      </c>
      <c r="C12" s="343"/>
      <c r="D12" s="343"/>
      <c r="E12" s="343"/>
      <c r="F12" s="343"/>
      <c r="G12" s="343"/>
      <c r="H12" s="344"/>
      <c r="I12" s="12"/>
      <c r="J12" s="342" t="s">
        <v>116</v>
      </c>
      <c r="K12" s="343"/>
      <c r="L12" s="343"/>
      <c r="M12" s="343"/>
      <c r="N12" s="343"/>
      <c r="O12" s="343"/>
      <c r="P12" s="344"/>
      <c r="Q12" s="12"/>
      <c r="R12" s="342" t="s">
        <v>115</v>
      </c>
      <c r="S12" s="343"/>
      <c r="T12" s="343"/>
      <c r="U12" s="343"/>
      <c r="V12" s="343"/>
      <c r="W12" s="343"/>
      <c r="X12" s="344"/>
      <c r="Y12" s="12"/>
      <c r="Z12" s="342" t="s">
        <v>114</v>
      </c>
      <c r="AA12" s="343"/>
      <c r="AB12" s="343"/>
      <c r="AC12" s="343"/>
      <c r="AD12" s="343"/>
      <c r="AE12" s="343"/>
      <c r="AF12" s="344"/>
      <c r="AG12" s="12"/>
      <c r="AH12" s="267" t="s">
        <v>113</v>
      </c>
      <c r="AI12" s="268"/>
      <c r="AJ12" s="268"/>
      <c r="AK12" s="268"/>
      <c r="AL12" s="268"/>
      <c r="AM12" s="268"/>
      <c r="AN12" s="269"/>
      <c r="AO12" s="12"/>
      <c r="AP12" s="267" t="s">
        <v>127</v>
      </c>
      <c r="AQ12" s="268"/>
      <c r="AR12" s="268"/>
      <c r="AS12" s="268"/>
      <c r="AT12" s="268"/>
      <c r="AU12" s="268"/>
      <c r="AV12" s="269"/>
      <c r="AW12" s="12"/>
      <c r="AX12" s="267" t="s">
        <v>128</v>
      </c>
      <c r="AY12" s="268"/>
      <c r="AZ12" s="268"/>
      <c r="BA12" s="268"/>
      <c r="BB12" s="268"/>
      <c r="BC12" s="268"/>
      <c r="BD12" s="269"/>
      <c r="BE12" s="12"/>
      <c r="BF12" s="267" t="s">
        <v>129</v>
      </c>
      <c r="BG12" s="268"/>
      <c r="BH12" s="268"/>
      <c r="BI12" s="268"/>
      <c r="BJ12" s="268"/>
      <c r="BK12" s="268"/>
      <c r="BL12" s="269"/>
      <c r="BM12" s="12"/>
      <c r="BN12" s="267" t="s">
        <v>130</v>
      </c>
      <c r="BO12" s="268"/>
      <c r="BP12" s="268"/>
      <c r="BQ12" s="268"/>
      <c r="BR12" s="268"/>
      <c r="BS12" s="268"/>
      <c r="BT12" s="269"/>
      <c r="BU12" s="12"/>
      <c r="BV12" s="267" t="s">
        <v>148</v>
      </c>
      <c r="BW12" s="268"/>
      <c r="BX12" s="268"/>
      <c r="BY12" s="268"/>
      <c r="BZ12" s="268"/>
      <c r="CA12" s="268"/>
      <c r="CB12" s="269"/>
      <c r="CC12" s="12"/>
      <c r="CD12" s="267" t="s">
        <v>131</v>
      </c>
      <c r="CE12" s="268"/>
      <c r="CF12" s="268"/>
      <c r="CG12" s="268"/>
      <c r="CH12" s="268"/>
      <c r="CI12" s="268"/>
      <c r="CJ12" s="269"/>
    </row>
    <row r="13" spans="1:88" ht="15.75" thickBot="1" x14ac:dyDescent="0.3">
      <c r="A13" s="12"/>
      <c r="B13" s="337" t="s">
        <v>90</v>
      </c>
      <c r="C13" s="338"/>
      <c r="D13" s="338"/>
      <c r="E13" s="338"/>
      <c r="F13" s="338"/>
      <c r="G13" s="338"/>
      <c r="H13" s="339"/>
      <c r="I13" s="12"/>
      <c r="J13" s="337" t="s">
        <v>112</v>
      </c>
      <c r="K13" s="338"/>
      <c r="L13" s="338"/>
      <c r="M13" s="338"/>
      <c r="N13" s="338"/>
      <c r="O13" s="338"/>
      <c r="P13" s="339"/>
      <c r="Q13" s="12"/>
      <c r="R13" s="337" t="s">
        <v>111</v>
      </c>
      <c r="S13" s="338"/>
      <c r="T13" s="338"/>
      <c r="U13" s="338"/>
      <c r="V13" s="338"/>
      <c r="W13" s="338"/>
      <c r="X13" s="339"/>
      <c r="Y13" s="12"/>
      <c r="Z13" s="337" t="s">
        <v>111</v>
      </c>
      <c r="AA13" s="338"/>
      <c r="AB13" s="338"/>
      <c r="AC13" s="338"/>
      <c r="AD13" s="338"/>
      <c r="AE13" s="338"/>
      <c r="AF13" s="339"/>
      <c r="AG13" s="12"/>
      <c r="AH13" s="293" t="s">
        <v>111</v>
      </c>
      <c r="AI13" s="294"/>
      <c r="AJ13" s="294"/>
      <c r="AK13" s="294"/>
      <c r="AL13" s="294"/>
      <c r="AM13" s="294"/>
      <c r="AN13" s="295"/>
      <c r="AO13" s="12"/>
      <c r="AP13" s="293" t="s">
        <v>149</v>
      </c>
      <c r="AQ13" s="294"/>
      <c r="AR13" s="294"/>
      <c r="AS13" s="294"/>
      <c r="AT13" s="294"/>
      <c r="AU13" s="294"/>
      <c r="AV13" s="295"/>
      <c r="AW13" s="12"/>
      <c r="AX13" s="293" t="s">
        <v>150</v>
      </c>
      <c r="AY13" s="294"/>
      <c r="AZ13" s="294"/>
      <c r="BA13" s="294"/>
      <c r="BB13" s="294"/>
      <c r="BC13" s="294"/>
      <c r="BD13" s="295"/>
      <c r="BE13" s="12"/>
      <c r="BF13" s="293" t="s">
        <v>151</v>
      </c>
      <c r="BG13" s="294"/>
      <c r="BH13" s="294"/>
      <c r="BI13" s="294"/>
      <c r="BJ13" s="294"/>
      <c r="BK13" s="294"/>
      <c r="BL13" s="295"/>
      <c r="BM13" s="12"/>
      <c r="BN13" s="293" t="s">
        <v>151</v>
      </c>
      <c r="BO13" s="294"/>
      <c r="BP13" s="294"/>
      <c r="BQ13" s="294"/>
      <c r="BR13" s="294"/>
      <c r="BS13" s="294"/>
      <c r="BT13" s="295"/>
      <c r="BU13" s="12"/>
      <c r="BV13" s="293" t="s">
        <v>152</v>
      </c>
      <c r="BW13" s="294"/>
      <c r="BX13" s="294"/>
      <c r="BY13" s="294"/>
      <c r="BZ13" s="294"/>
      <c r="CA13" s="294"/>
      <c r="CB13" s="295"/>
      <c r="CC13" s="12"/>
      <c r="CD13" s="293" t="s">
        <v>149</v>
      </c>
      <c r="CE13" s="294"/>
      <c r="CF13" s="294"/>
      <c r="CG13" s="294"/>
      <c r="CH13" s="294"/>
      <c r="CI13" s="294"/>
      <c r="CJ13" s="295"/>
    </row>
    <row r="14" spans="1:88" s="1" customFormat="1" ht="67.5" customHeight="1" thickBot="1" x14ac:dyDescent="0.3">
      <c r="A14" s="44"/>
      <c r="B14" s="340" t="s">
        <v>0</v>
      </c>
      <c r="C14" s="341"/>
      <c r="D14" s="340" t="s">
        <v>11</v>
      </c>
      <c r="E14" s="280"/>
      <c r="F14" s="42" t="s">
        <v>23</v>
      </c>
      <c r="G14" s="42" t="s">
        <v>10</v>
      </c>
      <c r="H14" s="48" t="s">
        <v>91</v>
      </c>
      <c r="I14" s="44"/>
      <c r="J14" s="340" t="s">
        <v>0</v>
      </c>
      <c r="K14" s="341"/>
      <c r="L14" s="340" t="s">
        <v>11</v>
      </c>
      <c r="M14" s="280"/>
      <c r="N14" s="42" t="s">
        <v>23</v>
      </c>
      <c r="O14" s="42" t="s">
        <v>10</v>
      </c>
      <c r="P14" s="48" t="s">
        <v>91</v>
      </c>
      <c r="Q14" s="44"/>
      <c r="R14" s="340" t="s">
        <v>0</v>
      </c>
      <c r="S14" s="341"/>
      <c r="T14" s="340" t="s">
        <v>11</v>
      </c>
      <c r="U14" s="280"/>
      <c r="V14" s="42" t="s">
        <v>23</v>
      </c>
      <c r="W14" s="42" t="s">
        <v>10</v>
      </c>
      <c r="X14" s="48" t="s">
        <v>91</v>
      </c>
      <c r="Y14" s="44"/>
      <c r="Z14" s="340" t="s">
        <v>0</v>
      </c>
      <c r="AA14" s="341"/>
      <c r="AB14" s="340" t="s">
        <v>11</v>
      </c>
      <c r="AC14" s="280"/>
      <c r="AD14" s="42" t="s">
        <v>23</v>
      </c>
      <c r="AE14" s="42" t="s">
        <v>10</v>
      </c>
      <c r="AF14" s="48" t="s">
        <v>91</v>
      </c>
      <c r="AG14" s="44"/>
      <c r="AH14" s="291" t="s">
        <v>0</v>
      </c>
      <c r="AI14" s="296"/>
      <c r="AJ14" s="280" t="s">
        <v>11</v>
      </c>
      <c r="AK14" s="292"/>
      <c r="AL14" s="42" t="s">
        <v>23</v>
      </c>
      <c r="AM14" s="42" t="s">
        <v>10</v>
      </c>
      <c r="AN14" s="48" t="s">
        <v>91</v>
      </c>
      <c r="AO14" s="44"/>
      <c r="AP14" s="291" t="s">
        <v>0</v>
      </c>
      <c r="AQ14" s="296"/>
      <c r="AR14" s="280" t="s">
        <v>11</v>
      </c>
      <c r="AS14" s="292"/>
      <c r="AT14" s="42" t="s">
        <v>23</v>
      </c>
      <c r="AU14" s="42" t="s">
        <v>10</v>
      </c>
      <c r="AV14" s="48" t="s">
        <v>91</v>
      </c>
      <c r="AW14" s="44"/>
      <c r="AX14" s="291" t="s">
        <v>0</v>
      </c>
      <c r="AY14" s="296"/>
      <c r="AZ14" s="280" t="s">
        <v>11</v>
      </c>
      <c r="BA14" s="292"/>
      <c r="BB14" s="42" t="s">
        <v>23</v>
      </c>
      <c r="BC14" s="42" t="s">
        <v>10</v>
      </c>
      <c r="BD14" s="48" t="s">
        <v>91</v>
      </c>
      <c r="BE14" s="44"/>
      <c r="BF14" s="291" t="s">
        <v>0</v>
      </c>
      <c r="BG14" s="296"/>
      <c r="BH14" s="280" t="s">
        <v>11</v>
      </c>
      <c r="BI14" s="292"/>
      <c r="BJ14" s="42" t="s">
        <v>23</v>
      </c>
      <c r="BK14" s="42" t="s">
        <v>10</v>
      </c>
      <c r="BL14" s="48" t="s">
        <v>91</v>
      </c>
      <c r="BM14" s="44"/>
      <c r="BN14" s="291" t="s">
        <v>0</v>
      </c>
      <c r="BO14" s="296"/>
      <c r="BP14" s="280" t="s">
        <v>11</v>
      </c>
      <c r="BQ14" s="292"/>
      <c r="BR14" s="42" t="s">
        <v>23</v>
      </c>
      <c r="BS14" s="42" t="s">
        <v>10</v>
      </c>
      <c r="BT14" s="48" t="s">
        <v>91</v>
      </c>
      <c r="BU14" s="44"/>
      <c r="BV14" s="291" t="s">
        <v>0</v>
      </c>
      <c r="BW14" s="296"/>
      <c r="BX14" s="280" t="s">
        <v>11</v>
      </c>
      <c r="BY14" s="292"/>
      <c r="BZ14" s="42" t="s">
        <v>23</v>
      </c>
      <c r="CA14" s="42" t="s">
        <v>10</v>
      </c>
      <c r="CB14" s="48" t="s">
        <v>91</v>
      </c>
      <c r="CC14" s="44"/>
      <c r="CD14" s="291" t="s">
        <v>0</v>
      </c>
      <c r="CE14" s="296"/>
      <c r="CF14" s="280" t="s">
        <v>11</v>
      </c>
      <c r="CG14" s="292"/>
      <c r="CH14" s="42" t="s">
        <v>23</v>
      </c>
      <c r="CI14" s="42" t="s">
        <v>10</v>
      </c>
      <c r="CJ14" s="48" t="s">
        <v>91</v>
      </c>
    </row>
    <row r="15" spans="1:88" ht="15" customHeight="1" x14ac:dyDescent="0.25">
      <c r="A15" s="13"/>
      <c r="B15" s="359" t="s">
        <v>2</v>
      </c>
      <c r="C15" s="367"/>
      <c r="D15" s="273" t="s">
        <v>153</v>
      </c>
      <c r="E15" s="15" t="s">
        <v>4</v>
      </c>
      <c r="F15" s="16"/>
      <c r="G15" s="19">
        <f>SUM(F15*5)</f>
        <v>0</v>
      </c>
      <c r="H15" s="282" t="s">
        <v>154</v>
      </c>
      <c r="I15" s="13"/>
      <c r="J15" s="359" t="s">
        <v>2</v>
      </c>
      <c r="K15" s="367"/>
      <c r="L15" s="273" t="s">
        <v>153</v>
      </c>
      <c r="M15" s="15" t="s">
        <v>4</v>
      </c>
      <c r="N15" s="16"/>
      <c r="O15" s="19">
        <f t="shared" ref="O15:O33" si="0">SUM(N15*5)</f>
        <v>0</v>
      </c>
      <c r="P15" s="282" t="s">
        <v>104</v>
      </c>
      <c r="Q15" s="13"/>
      <c r="R15" s="359" t="s">
        <v>2</v>
      </c>
      <c r="S15" s="367"/>
      <c r="T15" s="273" t="s">
        <v>153</v>
      </c>
      <c r="U15" s="15" t="s">
        <v>4</v>
      </c>
      <c r="V15" s="16">
        <v>10</v>
      </c>
      <c r="W15" s="19">
        <f t="shared" ref="W15:W41" si="1">SUM(V15*5)</f>
        <v>50</v>
      </c>
      <c r="X15" s="282" t="s">
        <v>155</v>
      </c>
      <c r="Y15" s="13"/>
      <c r="Z15" s="359" t="s">
        <v>2</v>
      </c>
      <c r="AA15" s="367"/>
      <c r="AB15" s="273" t="s">
        <v>153</v>
      </c>
      <c r="AC15" s="15" t="s">
        <v>4</v>
      </c>
      <c r="AD15" s="16">
        <v>15</v>
      </c>
      <c r="AE15" s="19">
        <f t="shared" ref="AE15:AE39" si="2">SUM(AD15*5)</f>
        <v>75</v>
      </c>
      <c r="AF15" s="282" t="s">
        <v>156</v>
      </c>
      <c r="AG15" s="13"/>
      <c r="AH15" s="361" t="s">
        <v>9</v>
      </c>
      <c r="AI15" s="362"/>
      <c r="AJ15" s="273" t="s">
        <v>153</v>
      </c>
      <c r="AK15" s="15" t="s">
        <v>4</v>
      </c>
      <c r="AL15" s="16"/>
      <c r="AM15" s="19">
        <f>SUM(AL15*125)</f>
        <v>0</v>
      </c>
      <c r="AN15" s="283" t="s">
        <v>157</v>
      </c>
      <c r="AO15" s="13"/>
      <c r="AP15" s="361" t="s">
        <v>2</v>
      </c>
      <c r="AQ15" s="362"/>
      <c r="AR15" s="273" t="s">
        <v>153</v>
      </c>
      <c r="AS15" s="15" t="s">
        <v>4</v>
      </c>
      <c r="AT15" s="16"/>
      <c r="AU15" s="19"/>
      <c r="AV15" s="283"/>
      <c r="AW15" s="13"/>
      <c r="AX15" s="361" t="s">
        <v>9</v>
      </c>
      <c r="AY15" s="362"/>
      <c r="AZ15" s="273" t="s">
        <v>153</v>
      </c>
      <c r="BA15" s="15" t="s">
        <v>4</v>
      </c>
      <c r="BB15" s="16"/>
      <c r="BC15" s="19"/>
      <c r="BD15" s="283" t="s">
        <v>158</v>
      </c>
      <c r="BE15" s="13"/>
      <c r="BF15" s="361" t="s">
        <v>2</v>
      </c>
      <c r="BG15" s="362"/>
      <c r="BH15" s="273" t="s">
        <v>153</v>
      </c>
      <c r="BI15" s="15" t="s">
        <v>4</v>
      </c>
      <c r="BJ15" s="16">
        <v>5</v>
      </c>
      <c r="BK15" s="19">
        <f>SUM(BJ15*5)</f>
        <v>25</v>
      </c>
      <c r="BL15" s="283" t="s">
        <v>158</v>
      </c>
      <c r="BM15" s="13"/>
      <c r="BN15" s="361" t="s">
        <v>2</v>
      </c>
      <c r="BO15" s="362"/>
      <c r="BP15" s="273" t="s">
        <v>153</v>
      </c>
      <c r="BQ15" s="15" t="s">
        <v>4</v>
      </c>
      <c r="BR15" s="16"/>
      <c r="BS15" s="19"/>
      <c r="BT15" s="283"/>
      <c r="BU15" s="13"/>
      <c r="BV15" s="361" t="s">
        <v>9</v>
      </c>
      <c r="BW15" s="362"/>
      <c r="BX15" s="273" t="s">
        <v>153</v>
      </c>
      <c r="BY15" s="15" t="s">
        <v>4</v>
      </c>
      <c r="BZ15" s="16"/>
      <c r="CA15" s="19"/>
      <c r="CB15" s="283"/>
      <c r="CC15" s="13"/>
      <c r="CD15" s="361" t="s">
        <v>9</v>
      </c>
      <c r="CE15" s="362"/>
      <c r="CF15" s="273" t="s">
        <v>153</v>
      </c>
      <c r="CG15" s="15" t="s">
        <v>4</v>
      </c>
      <c r="CH15" s="16">
        <v>4</v>
      </c>
      <c r="CI15" s="19">
        <f t="shared" ref="CI15:CI20" si="3">SUM(CH15*125)</f>
        <v>500</v>
      </c>
      <c r="CJ15" s="283" t="s">
        <v>157</v>
      </c>
    </row>
    <row r="16" spans="1:88" ht="15" customHeight="1" x14ac:dyDescent="0.25">
      <c r="A16" s="13"/>
      <c r="B16" s="361"/>
      <c r="C16" s="368"/>
      <c r="D16" s="274"/>
      <c r="E16" s="21" t="s">
        <v>5</v>
      </c>
      <c r="F16" s="83"/>
      <c r="G16" s="25">
        <f>SUM(F16*5)</f>
        <v>0</v>
      </c>
      <c r="H16" s="283"/>
      <c r="I16" s="13"/>
      <c r="J16" s="361"/>
      <c r="K16" s="368"/>
      <c r="L16" s="274"/>
      <c r="M16" s="21" t="s">
        <v>5</v>
      </c>
      <c r="N16" s="83"/>
      <c r="O16" s="25">
        <f t="shared" si="0"/>
        <v>0</v>
      </c>
      <c r="P16" s="283"/>
      <c r="Q16" s="13"/>
      <c r="R16" s="361"/>
      <c r="S16" s="368"/>
      <c r="T16" s="274"/>
      <c r="U16" s="21" t="s">
        <v>5</v>
      </c>
      <c r="V16" s="83">
        <v>10</v>
      </c>
      <c r="W16" s="25">
        <f t="shared" si="1"/>
        <v>50</v>
      </c>
      <c r="X16" s="283"/>
      <c r="Y16" s="13"/>
      <c r="Z16" s="361"/>
      <c r="AA16" s="368"/>
      <c r="AB16" s="274"/>
      <c r="AC16" s="21" t="s">
        <v>5</v>
      </c>
      <c r="AD16" s="83">
        <v>15</v>
      </c>
      <c r="AE16" s="25">
        <f t="shared" si="2"/>
        <v>75</v>
      </c>
      <c r="AF16" s="283"/>
      <c r="AG16" s="13"/>
      <c r="AH16" s="361"/>
      <c r="AI16" s="362"/>
      <c r="AJ16" s="274"/>
      <c r="AK16" s="21" t="s">
        <v>5</v>
      </c>
      <c r="AL16" s="83"/>
      <c r="AM16" s="25">
        <f t="shared" ref="AM16:AM42" si="4">SUM(AL16*125)</f>
        <v>0</v>
      </c>
      <c r="AN16" s="283"/>
      <c r="AO16" s="13"/>
      <c r="AP16" s="361"/>
      <c r="AQ16" s="362"/>
      <c r="AR16" s="274"/>
      <c r="AS16" s="21" t="s">
        <v>5</v>
      </c>
      <c r="AT16" s="83"/>
      <c r="AU16" s="25"/>
      <c r="AV16" s="283"/>
      <c r="AW16" s="13"/>
      <c r="AX16" s="361"/>
      <c r="AY16" s="362"/>
      <c r="AZ16" s="274"/>
      <c r="BA16" s="21" t="s">
        <v>5</v>
      </c>
      <c r="BB16" s="83"/>
      <c r="BC16" s="25"/>
      <c r="BD16" s="283"/>
      <c r="BE16" s="13"/>
      <c r="BF16" s="361"/>
      <c r="BG16" s="362"/>
      <c r="BH16" s="274"/>
      <c r="BI16" s="21" t="s">
        <v>5</v>
      </c>
      <c r="BJ16" s="83">
        <v>5</v>
      </c>
      <c r="BK16" s="25">
        <f t="shared" ref="BK16:BK42" si="5">SUM(BJ16*5)</f>
        <v>25</v>
      </c>
      <c r="BL16" s="283"/>
      <c r="BM16" s="13"/>
      <c r="BN16" s="361"/>
      <c r="BO16" s="362"/>
      <c r="BP16" s="274"/>
      <c r="BQ16" s="21" t="s">
        <v>5</v>
      </c>
      <c r="BR16" s="83"/>
      <c r="BS16" s="25"/>
      <c r="BT16" s="283"/>
      <c r="BU16" s="13"/>
      <c r="BV16" s="361"/>
      <c r="BW16" s="362"/>
      <c r="BX16" s="274"/>
      <c r="BY16" s="21" t="s">
        <v>5</v>
      </c>
      <c r="BZ16" s="83"/>
      <c r="CA16" s="25"/>
      <c r="CB16" s="283"/>
      <c r="CC16" s="13"/>
      <c r="CD16" s="361"/>
      <c r="CE16" s="362"/>
      <c r="CF16" s="274"/>
      <c r="CG16" s="21" t="s">
        <v>5</v>
      </c>
      <c r="CH16" s="83">
        <v>4</v>
      </c>
      <c r="CI16" s="25">
        <f t="shared" si="3"/>
        <v>500</v>
      </c>
      <c r="CJ16" s="283"/>
    </row>
    <row r="17" spans="1:88" ht="15" customHeight="1" x14ac:dyDescent="0.25">
      <c r="A17" s="13"/>
      <c r="B17" s="361"/>
      <c r="C17" s="368"/>
      <c r="D17" s="274"/>
      <c r="E17" s="21" t="s">
        <v>6</v>
      </c>
      <c r="F17" s="16">
        <v>5</v>
      </c>
      <c r="G17" s="25">
        <f>SUM(F17*5)</f>
        <v>25</v>
      </c>
      <c r="H17" s="283"/>
      <c r="I17" s="13"/>
      <c r="J17" s="361"/>
      <c r="K17" s="368"/>
      <c r="L17" s="274"/>
      <c r="M17" s="21" t="s">
        <v>6</v>
      </c>
      <c r="N17" s="16"/>
      <c r="O17" s="25">
        <f t="shared" si="0"/>
        <v>0</v>
      </c>
      <c r="P17" s="283"/>
      <c r="Q17" s="13"/>
      <c r="R17" s="361"/>
      <c r="S17" s="368"/>
      <c r="T17" s="274"/>
      <c r="U17" s="21" t="s">
        <v>6</v>
      </c>
      <c r="V17" s="16">
        <v>10</v>
      </c>
      <c r="W17" s="25">
        <f t="shared" si="1"/>
        <v>50</v>
      </c>
      <c r="X17" s="283"/>
      <c r="Y17" s="13"/>
      <c r="Z17" s="361"/>
      <c r="AA17" s="368"/>
      <c r="AB17" s="274"/>
      <c r="AC17" s="21" t="s">
        <v>6</v>
      </c>
      <c r="AD17" s="16">
        <v>15</v>
      </c>
      <c r="AE17" s="25">
        <f t="shared" si="2"/>
        <v>75</v>
      </c>
      <c r="AF17" s="283"/>
      <c r="AG17" s="13"/>
      <c r="AH17" s="361"/>
      <c r="AI17" s="362"/>
      <c r="AJ17" s="274"/>
      <c r="AK17" s="21" t="s">
        <v>6</v>
      </c>
      <c r="AL17" s="16"/>
      <c r="AM17" s="25">
        <f t="shared" si="4"/>
        <v>0</v>
      </c>
      <c r="AN17" s="283"/>
      <c r="AO17" s="13"/>
      <c r="AP17" s="361"/>
      <c r="AQ17" s="362"/>
      <c r="AR17" s="274"/>
      <c r="AS17" s="21" t="s">
        <v>6</v>
      </c>
      <c r="AT17" s="16"/>
      <c r="AU17" s="25"/>
      <c r="AV17" s="283"/>
      <c r="AW17" s="13"/>
      <c r="AX17" s="361"/>
      <c r="AY17" s="362"/>
      <c r="AZ17" s="274"/>
      <c r="BA17" s="21" t="s">
        <v>6</v>
      </c>
      <c r="BB17" s="16"/>
      <c r="BC17" s="25"/>
      <c r="BD17" s="283"/>
      <c r="BE17" s="13"/>
      <c r="BF17" s="361"/>
      <c r="BG17" s="362"/>
      <c r="BH17" s="274"/>
      <c r="BI17" s="21" t="s">
        <v>6</v>
      </c>
      <c r="BJ17" s="16">
        <v>5</v>
      </c>
      <c r="BK17" s="25">
        <f t="shared" si="5"/>
        <v>25</v>
      </c>
      <c r="BL17" s="283"/>
      <c r="BM17" s="13"/>
      <c r="BN17" s="361"/>
      <c r="BO17" s="362"/>
      <c r="BP17" s="274"/>
      <c r="BQ17" s="21" t="s">
        <v>6</v>
      </c>
      <c r="BR17" s="16"/>
      <c r="BS17" s="25"/>
      <c r="BT17" s="283"/>
      <c r="BU17" s="13"/>
      <c r="BV17" s="361"/>
      <c r="BW17" s="362"/>
      <c r="BX17" s="274"/>
      <c r="BY17" s="21" t="s">
        <v>6</v>
      </c>
      <c r="BZ17" s="16"/>
      <c r="CA17" s="25"/>
      <c r="CB17" s="283"/>
      <c r="CC17" s="13"/>
      <c r="CD17" s="361"/>
      <c r="CE17" s="362"/>
      <c r="CF17" s="274"/>
      <c r="CG17" s="21" t="s">
        <v>6</v>
      </c>
      <c r="CH17" s="16">
        <v>4</v>
      </c>
      <c r="CI17" s="25">
        <f t="shared" si="3"/>
        <v>500</v>
      </c>
      <c r="CJ17" s="283"/>
    </row>
    <row r="18" spans="1:88" ht="15" customHeight="1" x14ac:dyDescent="0.25">
      <c r="A18" s="13"/>
      <c r="B18" s="361"/>
      <c r="C18" s="368"/>
      <c r="D18" s="274"/>
      <c r="E18" s="21" t="s">
        <v>5</v>
      </c>
      <c r="F18" s="83">
        <v>5</v>
      </c>
      <c r="G18" s="25">
        <f>SUM(F18*5)</f>
        <v>25</v>
      </c>
      <c r="H18" s="283"/>
      <c r="I18" s="13"/>
      <c r="J18" s="361"/>
      <c r="K18" s="368"/>
      <c r="L18" s="274"/>
      <c r="M18" s="21" t="s">
        <v>5</v>
      </c>
      <c r="N18" s="83">
        <v>5</v>
      </c>
      <c r="O18" s="25">
        <f t="shared" si="0"/>
        <v>25</v>
      </c>
      <c r="P18" s="283"/>
      <c r="Q18" s="13"/>
      <c r="R18" s="361"/>
      <c r="S18" s="368"/>
      <c r="T18" s="274"/>
      <c r="U18" s="21" t="s">
        <v>5</v>
      </c>
      <c r="V18" s="83">
        <v>10</v>
      </c>
      <c r="W18" s="25">
        <f t="shared" si="1"/>
        <v>50</v>
      </c>
      <c r="X18" s="283"/>
      <c r="Y18" s="13"/>
      <c r="Z18" s="361"/>
      <c r="AA18" s="368"/>
      <c r="AB18" s="274"/>
      <c r="AC18" s="21" t="s">
        <v>5</v>
      </c>
      <c r="AD18" s="83">
        <v>15</v>
      </c>
      <c r="AE18" s="25">
        <f t="shared" si="2"/>
        <v>75</v>
      </c>
      <c r="AF18" s="283"/>
      <c r="AG18" s="13"/>
      <c r="AH18" s="361"/>
      <c r="AI18" s="362"/>
      <c r="AJ18" s="274"/>
      <c r="AK18" s="21" t="s">
        <v>5</v>
      </c>
      <c r="AL18" s="83"/>
      <c r="AM18" s="25">
        <f t="shared" si="4"/>
        <v>0</v>
      </c>
      <c r="AN18" s="283"/>
      <c r="AO18" s="13"/>
      <c r="AP18" s="361"/>
      <c r="AQ18" s="362"/>
      <c r="AR18" s="274"/>
      <c r="AS18" s="21" t="s">
        <v>5</v>
      </c>
      <c r="AT18" s="83"/>
      <c r="AU18" s="25"/>
      <c r="AV18" s="283"/>
      <c r="AW18" s="13"/>
      <c r="AX18" s="361"/>
      <c r="AY18" s="362"/>
      <c r="AZ18" s="274"/>
      <c r="BA18" s="21" t="s">
        <v>5</v>
      </c>
      <c r="BB18" s="83"/>
      <c r="BC18" s="25"/>
      <c r="BD18" s="283"/>
      <c r="BE18" s="13"/>
      <c r="BF18" s="361"/>
      <c r="BG18" s="362"/>
      <c r="BH18" s="274"/>
      <c r="BI18" s="21" t="s">
        <v>5</v>
      </c>
      <c r="BJ18" s="83">
        <v>5</v>
      </c>
      <c r="BK18" s="25">
        <f t="shared" si="5"/>
        <v>25</v>
      </c>
      <c r="BL18" s="283"/>
      <c r="BM18" s="13"/>
      <c r="BN18" s="361"/>
      <c r="BO18" s="362"/>
      <c r="BP18" s="274"/>
      <c r="BQ18" s="21" t="s">
        <v>5</v>
      </c>
      <c r="BR18" s="83"/>
      <c r="BS18" s="25"/>
      <c r="BT18" s="283"/>
      <c r="BU18" s="13"/>
      <c r="BV18" s="361"/>
      <c r="BW18" s="362"/>
      <c r="BX18" s="274"/>
      <c r="BY18" s="21" t="s">
        <v>5</v>
      </c>
      <c r="BZ18" s="83"/>
      <c r="CA18" s="25"/>
      <c r="CB18" s="283"/>
      <c r="CC18" s="13"/>
      <c r="CD18" s="361"/>
      <c r="CE18" s="362"/>
      <c r="CF18" s="274"/>
      <c r="CG18" s="21" t="s">
        <v>5</v>
      </c>
      <c r="CH18" s="83">
        <v>4</v>
      </c>
      <c r="CI18" s="25">
        <f t="shared" si="3"/>
        <v>500</v>
      </c>
      <c r="CJ18" s="283"/>
    </row>
    <row r="19" spans="1:88" ht="15" customHeight="1" x14ac:dyDescent="0.25">
      <c r="A19" s="13"/>
      <c r="B19" s="361"/>
      <c r="C19" s="368"/>
      <c r="D19" s="274"/>
      <c r="E19" s="21" t="s">
        <v>7</v>
      </c>
      <c r="F19" s="16">
        <v>5</v>
      </c>
      <c r="G19" s="25">
        <f>SUM(F19*5)</f>
        <v>25</v>
      </c>
      <c r="H19" s="283"/>
      <c r="I19" s="13"/>
      <c r="J19" s="361"/>
      <c r="K19" s="368"/>
      <c r="L19" s="274"/>
      <c r="M19" s="21" t="s">
        <v>7</v>
      </c>
      <c r="N19" s="16">
        <v>5</v>
      </c>
      <c r="O19" s="25">
        <f t="shared" si="0"/>
        <v>25</v>
      </c>
      <c r="P19" s="283"/>
      <c r="Q19" s="13"/>
      <c r="R19" s="361"/>
      <c r="S19" s="368"/>
      <c r="T19" s="274"/>
      <c r="U19" s="21" t="s">
        <v>7</v>
      </c>
      <c r="V19" s="16">
        <v>20</v>
      </c>
      <c r="W19" s="25">
        <f t="shared" si="1"/>
        <v>100</v>
      </c>
      <c r="X19" s="283"/>
      <c r="Y19" s="13"/>
      <c r="Z19" s="361"/>
      <c r="AA19" s="368"/>
      <c r="AB19" s="274"/>
      <c r="AC19" s="21" t="s">
        <v>7</v>
      </c>
      <c r="AD19" s="16"/>
      <c r="AE19" s="25"/>
      <c r="AF19" s="283"/>
      <c r="AG19" s="13"/>
      <c r="AH19" s="361"/>
      <c r="AI19" s="362"/>
      <c r="AJ19" s="274"/>
      <c r="AK19" s="21" t="s">
        <v>7</v>
      </c>
      <c r="AL19" s="16"/>
      <c r="AM19" s="25">
        <f t="shared" si="4"/>
        <v>0</v>
      </c>
      <c r="AN19" s="283"/>
      <c r="AO19" s="13"/>
      <c r="AP19" s="361"/>
      <c r="AQ19" s="362"/>
      <c r="AR19" s="274"/>
      <c r="AS19" s="21" t="s">
        <v>7</v>
      </c>
      <c r="AT19" s="16"/>
      <c r="AU19" s="25"/>
      <c r="AV19" s="283"/>
      <c r="AW19" s="13"/>
      <c r="AX19" s="361"/>
      <c r="AY19" s="362"/>
      <c r="AZ19" s="274"/>
      <c r="BA19" s="21" t="s">
        <v>7</v>
      </c>
      <c r="BB19" s="16"/>
      <c r="BC19" s="25"/>
      <c r="BD19" s="283"/>
      <c r="BE19" s="13"/>
      <c r="BF19" s="361"/>
      <c r="BG19" s="362"/>
      <c r="BH19" s="274"/>
      <c r="BI19" s="21" t="s">
        <v>7</v>
      </c>
      <c r="BJ19" s="16">
        <v>5</v>
      </c>
      <c r="BK19" s="25">
        <f t="shared" si="5"/>
        <v>25</v>
      </c>
      <c r="BL19" s="283"/>
      <c r="BM19" s="13"/>
      <c r="BN19" s="361"/>
      <c r="BO19" s="362"/>
      <c r="BP19" s="274"/>
      <c r="BQ19" s="21" t="s">
        <v>7</v>
      </c>
      <c r="BR19" s="16"/>
      <c r="BS19" s="25"/>
      <c r="BT19" s="283"/>
      <c r="BU19" s="13"/>
      <c r="BV19" s="361"/>
      <c r="BW19" s="362"/>
      <c r="BX19" s="274"/>
      <c r="BY19" s="21" t="s">
        <v>7</v>
      </c>
      <c r="BZ19" s="16"/>
      <c r="CA19" s="25"/>
      <c r="CB19" s="283"/>
      <c r="CC19" s="13"/>
      <c r="CD19" s="361"/>
      <c r="CE19" s="362"/>
      <c r="CF19" s="274"/>
      <c r="CG19" s="21" t="s">
        <v>7</v>
      </c>
      <c r="CH19" s="16"/>
      <c r="CI19" s="25"/>
      <c r="CJ19" s="283"/>
    </row>
    <row r="20" spans="1:88" ht="15" customHeight="1" x14ac:dyDescent="0.25">
      <c r="A20" s="13"/>
      <c r="B20" s="361"/>
      <c r="C20" s="368"/>
      <c r="D20" s="274"/>
      <c r="E20" s="27" t="s">
        <v>8</v>
      </c>
      <c r="F20" s="22"/>
      <c r="G20" s="25"/>
      <c r="H20" s="283"/>
      <c r="I20" s="13"/>
      <c r="J20" s="361"/>
      <c r="K20" s="368"/>
      <c r="L20" s="274"/>
      <c r="M20" s="27" t="s">
        <v>8</v>
      </c>
      <c r="N20" s="22"/>
      <c r="O20" s="25"/>
      <c r="P20" s="283"/>
      <c r="Q20" s="13"/>
      <c r="R20" s="361"/>
      <c r="S20" s="368"/>
      <c r="T20" s="274"/>
      <c r="U20" s="27" t="s">
        <v>8</v>
      </c>
      <c r="V20" s="22">
        <v>10</v>
      </c>
      <c r="W20" s="25">
        <f t="shared" si="1"/>
        <v>50</v>
      </c>
      <c r="X20" s="283"/>
      <c r="Y20" s="13"/>
      <c r="Z20" s="361"/>
      <c r="AA20" s="368"/>
      <c r="AB20" s="274"/>
      <c r="AC20" s="27" t="s">
        <v>8</v>
      </c>
      <c r="AD20" s="22"/>
      <c r="AE20" s="25"/>
      <c r="AF20" s="283"/>
      <c r="AG20" s="13"/>
      <c r="AH20" s="361"/>
      <c r="AI20" s="362"/>
      <c r="AJ20" s="274"/>
      <c r="AK20" s="27" t="s">
        <v>8</v>
      </c>
      <c r="AL20" s="22"/>
      <c r="AM20" s="25">
        <f t="shared" si="4"/>
        <v>0</v>
      </c>
      <c r="AN20" s="283"/>
      <c r="AO20" s="13"/>
      <c r="AP20" s="361"/>
      <c r="AQ20" s="362"/>
      <c r="AR20" s="274"/>
      <c r="AS20" s="27" t="s">
        <v>8</v>
      </c>
      <c r="AT20" s="22"/>
      <c r="AU20" s="25"/>
      <c r="AV20" s="283"/>
      <c r="AW20" s="13"/>
      <c r="AX20" s="361"/>
      <c r="AY20" s="362"/>
      <c r="AZ20" s="274"/>
      <c r="BA20" s="27" t="s">
        <v>8</v>
      </c>
      <c r="BB20" s="22"/>
      <c r="BC20" s="25"/>
      <c r="BD20" s="283"/>
      <c r="BE20" s="13"/>
      <c r="BF20" s="361"/>
      <c r="BG20" s="362"/>
      <c r="BH20" s="274"/>
      <c r="BI20" s="27" t="s">
        <v>8</v>
      </c>
      <c r="BJ20" s="22">
        <v>5</v>
      </c>
      <c r="BK20" s="25">
        <f t="shared" si="5"/>
        <v>25</v>
      </c>
      <c r="BL20" s="283"/>
      <c r="BM20" s="13"/>
      <c r="BN20" s="361"/>
      <c r="BO20" s="362"/>
      <c r="BP20" s="274"/>
      <c r="BQ20" s="27" t="s">
        <v>8</v>
      </c>
      <c r="BR20" s="22"/>
      <c r="BS20" s="25"/>
      <c r="BT20" s="283"/>
      <c r="BU20" s="13"/>
      <c r="BV20" s="361"/>
      <c r="BW20" s="362"/>
      <c r="BX20" s="274"/>
      <c r="BY20" s="27" t="s">
        <v>8</v>
      </c>
      <c r="BZ20" s="22"/>
      <c r="CA20" s="25"/>
      <c r="CB20" s="283"/>
      <c r="CC20" s="13"/>
      <c r="CD20" s="361"/>
      <c r="CE20" s="362"/>
      <c r="CF20" s="274"/>
      <c r="CG20" s="27" t="s">
        <v>8</v>
      </c>
      <c r="CH20" s="22">
        <v>4</v>
      </c>
      <c r="CI20" s="25">
        <f t="shared" si="3"/>
        <v>500</v>
      </c>
      <c r="CJ20" s="283"/>
    </row>
    <row r="21" spans="1:88" ht="15" customHeight="1" thickBot="1" x14ac:dyDescent="0.3">
      <c r="A21" s="13"/>
      <c r="B21" s="363"/>
      <c r="C21" s="369"/>
      <c r="D21" s="275"/>
      <c r="E21" s="15" t="s">
        <v>8</v>
      </c>
      <c r="F21" s="28"/>
      <c r="G21" s="29"/>
      <c r="H21" s="284"/>
      <c r="I21" s="13"/>
      <c r="J21" s="363"/>
      <c r="K21" s="369"/>
      <c r="L21" s="275"/>
      <c r="M21" s="15" t="s">
        <v>8</v>
      </c>
      <c r="N21" s="28"/>
      <c r="O21" s="29"/>
      <c r="P21" s="284"/>
      <c r="Q21" s="13"/>
      <c r="R21" s="363"/>
      <c r="S21" s="369"/>
      <c r="T21" s="275"/>
      <c r="U21" s="15" t="s">
        <v>8</v>
      </c>
      <c r="V21" s="28"/>
      <c r="W21" s="29"/>
      <c r="X21" s="284"/>
      <c r="Y21" s="13"/>
      <c r="Z21" s="363"/>
      <c r="AA21" s="369"/>
      <c r="AB21" s="275"/>
      <c r="AC21" s="15" t="s">
        <v>8</v>
      </c>
      <c r="AD21" s="28"/>
      <c r="AE21" s="29"/>
      <c r="AF21" s="284"/>
      <c r="AG21" s="13"/>
      <c r="AH21" s="363"/>
      <c r="AI21" s="364"/>
      <c r="AJ21" s="275"/>
      <c r="AK21" s="15" t="s">
        <v>8</v>
      </c>
      <c r="AL21" s="28"/>
      <c r="AM21" s="29">
        <f t="shared" si="4"/>
        <v>0</v>
      </c>
      <c r="AN21" s="284"/>
      <c r="AO21" s="13"/>
      <c r="AP21" s="363"/>
      <c r="AQ21" s="364"/>
      <c r="AR21" s="275"/>
      <c r="AS21" s="15" t="s">
        <v>8</v>
      </c>
      <c r="AT21" s="28"/>
      <c r="AU21" s="29"/>
      <c r="AV21" s="284"/>
      <c r="AW21" s="13"/>
      <c r="AX21" s="363"/>
      <c r="AY21" s="364"/>
      <c r="AZ21" s="275"/>
      <c r="BA21" s="15" t="s">
        <v>8</v>
      </c>
      <c r="BB21" s="28"/>
      <c r="BC21" s="29"/>
      <c r="BD21" s="284"/>
      <c r="BE21" s="13"/>
      <c r="BF21" s="363"/>
      <c r="BG21" s="364"/>
      <c r="BH21" s="275"/>
      <c r="BI21" s="15" t="s">
        <v>8</v>
      </c>
      <c r="BJ21" s="28">
        <v>5</v>
      </c>
      <c r="BK21" s="29">
        <f t="shared" si="5"/>
        <v>25</v>
      </c>
      <c r="BL21" s="284"/>
      <c r="BM21" s="13"/>
      <c r="BN21" s="363"/>
      <c r="BO21" s="364"/>
      <c r="BP21" s="275"/>
      <c r="BQ21" s="15" t="s">
        <v>8</v>
      </c>
      <c r="BR21" s="28"/>
      <c r="BS21" s="29"/>
      <c r="BT21" s="284"/>
      <c r="BU21" s="13"/>
      <c r="BV21" s="363"/>
      <c r="BW21" s="364"/>
      <c r="BX21" s="275"/>
      <c r="BY21" s="15" t="s">
        <v>8</v>
      </c>
      <c r="BZ21" s="28"/>
      <c r="CA21" s="29"/>
      <c r="CB21" s="284"/>
      <c r="CC21" s="13"/>
      <c r="CD21" s="363"/>
      <c r="CE21" s="364"/>
      <c r="CF21" s="275"/>
      <c r="CG21" s="15" t="s">
        <v>8</v>
      </c>
      <c r="CH21" s="28"/>
      <c r="CI21" s="29"/>
      <c r="CJ21" s="284"/>
    </row>
    <row r="22" spans="1:88" ht="15" customHeight="1" x14ac:dyDescent="0.25">
      <c r="A22" s="13"/>
      <c r="B22" s="359" t="s">
        <v>2</v>
      </c>
      <c r="C22" s="367"/>
      <c r="D22" s="273" t="s">
        <v>159</v>
      </c>
      <c r="E22" s="30" t="s">
        <v>4</v>
      </c>
      <c r="F22" s="16"/>
      <c r="G22" s="19">
        <f>SUM(F22*5)</f>
        <v>0</v>
      </c>
      <c r="H22" s="282" t="s">
        <v>154</v>
      </c>
      <c r="I22" s="13"/>
      <c r="J22" s="359" t="s">
        <v>2</v>
      </c>
      <c r="K22" s="367"/>
      <c r="L22" s="273" t="s">
        <v>159</v>
      </c>
      <c r="M22" s="30" t="s">
        <v>4</v>
      </c>
      <c r="N22" s="16"/>
      <c r="O22" s="19">
        <f>SUM(N22*5)</f>
        <v>0</v>
      </c>
      <c r="P22" s="282" t="s">
        <v>104</v>
      </c>
      <c r="Q22" s="13"/>
      <c r="R22" s="359" t="s">
        <v>2</v>
      </c>
      <c r="S22" s="367"/>
      <c r="T22" s="273" t="s">
        <v>159</v>
      </c>
      <c r="U22" s="30" t="s">
        <v>4</v>
      </c>
      <c r="V22" s="16">
        <v>10</v>
      </c>
      <c r="W22" s="19">
        <f t="shared" si="1"/>
        <v>50</v>
      </c>
      <c r="X22" s="282" t="s">
        <v>155</v>
      </c>
      <c r="Y22" s="13"/>
      <c r="Z22" s="359" t="s">
        <v>2</v>
      </c>
      <c r="AA22" s="367"/>
      <c r="AB22" s="273" t="s">
        <v>159</v>
      </c>
      <c r="AC22" s="30" t="s">
        <v>4</v>
      </c>
      <c r="AD22" s="16">
        <v>15</v>
      </c>
      <c r="AE22" s="19">
        <f t="shared" si="2"/>
        <v>75</v>
      </c>
      <c r="AF22" s="282" t="s">
        <v>156</v>
      </c>
      <c r="AG22" s="13"/>
      <c r="AH22" s="359" t="s">
        <v>9</v>
      </c>
      <c r="AI22" s="360"/>
      <c r="AJ22" s="273" t="s">
        <v>159</v>
      </c>
      <c r="AK22" s="30" t="s">
        <v>4</v>
      </c>
      <c r="AL22" s="16"/>
      <c r="AM22" s="19">
        <f t="shared" si="4"/>
        <v>0</v>
      </c>
      <c r="AN22" s="282" t="s">
        <v>157</v>
      </c>
      <c r="AO22" s="13"/>
      <c r="AP22" s="361" t="s">
        <v>2</v>
      </c>
      <c r="AQ22" s="362"/>
      <c r="AR22" s="273" t="s">
        <v>159</v>
      </c>
      <c r="AS22" s="30" t="s">
        <v>4</v>
      </c>
      <c r="AT22" s="16"/>
      <c r="AU22" s="19"/>
      <c r="AV22" s="282"/>
      <c r="AW22" s="13"/>
      <c r="AX22" s="359" t="s">
        <v>9</v>
      </c>
      <c r="AY22" s="360"/>
      <c r="AZ22" s="273" t="s">
        <v>159</v>
      </c>
      <c r="BA22" s="30" t="s">
        <v>4</v>
      </c>
      <c r="BB22" s="16"/>
      <c r="BC22" s="19"/>
      <c r="BD22" s="282" t="s">
        <v>158</v>
      </c>
      <c r="BE22" s="13"/>
      <c r="BF22" s="361" t="s">
        <v>2</v>
      </c>
      <c r="BG22" s="362"/>
      <c r="BH22" s="273" t="s">
        <v>159</v>
      </c>
      <c r="BI22" s="30" t="s">
        <v>4</v>
      </c>
      <c r="BJ22" s="16">
        <v>15</v>
      </c>
      <c r="BK22" s="19">
        <f t="shared" si="5"/>
        <v>75</v>
      </c>
      <c r="BL22" s="282" t="s">
        <v>158</v>
      </c>
      <c r="BM22" s="13"/>
      <c r="BN22" s="361" t="s">
        <v>2</v>
      </c>
      <c r="BO22" s="362"/>
      <c r="BP22" s="273" t="s">
        <v>159</v>
      </c>
      <c r="BQ22" s="30" t="s">
        <v>4</v>
      </c>
      <c r="BR22" s="16"/>
      <c r="BS22" s="19"/>
      <c r="BT22" s="282"/>
      <c r="BU22" s="13"/>
      <c r="BV22" s="361" t="s">
        <v>9</v>
      </c>
      <c r="BW22" s="362"/>
      <c r="BX22" s="273" t="s">
        <v>159</v>
      </c>
      <c r="BY22" s="30" t="s">
        <v>4</v>
      </c>
      <c r="BZ22" s="16"/>
      <c r="CA22" s="19"/>
      <c r="CB22" s="282"/>
      <c r="CC22" s="13"/>
      <c r="CD22" s="361" t="s">
        <v>9</v>
      </c>
      <c r="CE22" s="362"/>
      <c r="CF22" s="273" t="s">
        <v>159</v>
      </c>
      <c r="CG22" s="30" t="s">
        <v>4</v>
      </c>
      <c r="CH22" s="16">
        <v>4</v>
      </c>
      <c r="CI22" s="19">
        <f t="shared" ref="CI22:CI34" si="6">SUM(CH22*125)</f>
        <v>500</v>
      </c>
      <c r="CJ22" s="282" t="s">
        <v>157</v>
      </c>
    </row>
    <row r="23" spans="1:88" ht="15" customHeight="1" x14ac:dyDescent="0.25">
      <c r="A23" s="13"/>
      <c r="B23" s="361"/>
      <c r="C23" s="368"/>
      <c r="D23" s="274"/>
      <c r="E23" s="21" t="s">
        <v>5</v>
      </c>
      <c r="F23" s="83"/>
      <c r="G23" s="25">
        <f>SUM(F23*5)</f>
        <v>0</v>
      </c>
      <c r="H23" s="283"/>
      <c r="I23" s="13"/>
      <c r="J23" s="361"/>
      <c r="K23" s="368"/>
      <c r="L23" s="274"/>
      <c r="M23" s="21" t="s">
        <v>5</v>
      </c>
      <c r="N23" s="83"/>
      <c r="O23" s="25">
        <f>SUM(N23*5)</f>
        <v>0</v>
      </c>
      <c r="P23" s="283"/>
      <c r="Q23" s="13"/>
      <c r="R23" s="361"/>
      <c r="S23" s="368"/>
      <c r="T23" s="274"/>
      <c r="U23" s="21" t="s">
        <v>5</v>
      </c>
      <c r="V23" s="83">
        <v>10</v>
      </c>
      <c r="W23" s="25">
        <f t="shared" si="1"/>
        <v>50</v>
      </c>
      <c r="X23" s="283"/>
      <c r="Y23" s="13"/>
      <c r="Z23" s="361"/>
      <c r="AA23" s="368"/>
      <c r="AB23" s="274"/>
      <c r="AC23" s="21" t="s">
        <v>5</v>
      </c>
      <c r="AD23" s="83">
        <v>15</v>
      </c>
      <c r="AE23" s="25">
        <f t="shared" si="2"/>
        <v>75</v>
      </c>
      <c r="AF23" s="283"/>
      <c r="AG23" s="13"/>
      <c r="AH23" s="361"/>
      <c r="AI23" s="362"/>
      <c r="AJ23" s="274"/>
      <c r="AK23" s="21" t="s">
        <v>5</v>
      </c>
      <c r="AL23" s="83"/>
      <c r="AM23" s="25">
        <f t="shared" si="4"/>
        <v>0</v>
      </c>
      <c r="AN23" s="283"/>
      <c r="AO23" s="13"/>
      <c r="AP23" s="361"/>
      <c r="AQ23" s="362"/>
      <c r="AR23" s="274"/>
      <c r="AS23" s="21" t="s">
        <v>5</v>
      </c>
      <c r="AT23" s="83"/>
      <c r="AU23" s="25"/>
      <c r="AV23" s="283"/>
      <c r="AW23" s="13"/>
      <c r="AX23" s="361"/>
      <c r="AY23" s="362"/>
      <c r="AZ23" s="274"/>
      <c r="BA23" s="21" t="s">
        <v>5</v>
      </c>
      <c r="BB23" s="83"/>
      <c r="BC23" s="25"/>
      <c r="BD23" s="283"/>
      <c r="BE23" s="13"/>
      <c r="BF23" s="361"/>
      <c r="BG23" s="362"/>
      <c r="BH23" s="274"/>
      <c r="BI23" s="21" t="s">
        <v>5</v>
      </c>
      <c r="BJ23" s="83">
        <v>15</v>
      </c>
      <c r="BK23" s="25">
        <f t="shared" si="5"/>
        <v>75</v>
      </c>
      <c r="BL23" s="283"/>
      <c r="BM23" s="13"/>
      <c r="BN23" s="361"/>
      <c r="BO23" s="362"/>
      <c r="BP23" s="274"/>
      <c r="BQ23" s="21" t="s">
        <v>5</v>
      </c>
      <c r="BR23" s="83"/>
      <c r="BS23" s="25"/>
      <c r="BT23" s="283"/>
      <c r="BU23" s="13"/>
      <c r="BV23" s="361"/>
      <c r="BW23" s="362"/>
      <c r="BX23" s="274"/>
      <c r="BY23" s="21" t="s">
        <v>5</v>
      </c>
      <c r="BZ23" s="83"/>
      <c r="CA23" s="25"/>
      <c r="CB23" s="283"/>
      <c r="CC23" s="13"/>
      <c r="CD23" s="361"/>
      <c r="CE23" s="362"/>
      <c r="CF23" s="274"/>
      <c r="CG23" s="21" t="s">
        <v>5</v>
      </c>
      <c r="CH23" s="83">
        <v>4</v>
      </c>
      <c r="CI23" s="25">
        <f t="shared" si="6"/>
        <v>500</v>
      </c>
      <c r="CJ23" s="283"/>
    </row>
    <row r="24" spans="1:88" ht="15" customHeight="1" x14ac:dyDescent="0.25">
      <c r="A24" s="13"/>
      <c r="B24" s="361"/>
      <c r="C24" s="368"/>
      <c r="D24" s="274"/>
      <c r="E24" s="21" t="s">
        <v>6</v>
      </c>
      <c r="F24" s="16">
        <v>5</v>
      </c>
      <c r="G24" s="25">
        <f>SUM(F24*5)</f>
        <v>25</v>
      </c>
      <c r="H24" s="283"/>
      <c r="I24" s="13"/>
      <c r="J24" s="361"/>
      <c r="K24" s="368"/>
      <c r="L24" s="274"/>
      <c r="M24" s="21" t="s">
        <v>6</v>
      </c>
      <c r="N24" s="16">
        <v>5</v>
      </c>
      <c r="O24" s="25">
        <f t="shared" si="0"/>
        <v>25</v>
      </c>
      <c r="P24" s="283"/>
      <c r="Q24" s="13"/>
      <c r="R24" s="361"/>
      <c r="S24" s="368"/>
      <c r="T24" s="274"/>
      <c r="U24" s="21" t="s">
        <v>6</v>
      </c>
      <c r="V24" s="16">
        <v>10</v>
      </c>
      <c r="W24" s="25">
        <f t="shared" si="1"/>
        <v>50</v>
      </c>
      <c r="X24" s="283"/>
      <c r="Y24" s="13"/>
      <c r="Z24" s="361"/>
      <c r="AA24" s="368"/>
      <c r="AB24" s="274"/>
      <c r="AC24" s="21" t="s">
        <v>6</v>
      </c>
      <c r="AD24" s="16">
        <v>15</v>
      </c>
      <c r="AE24" s="25">
        <f t="shared" si="2"/>
        <v>75</v>
      </c>
      <c r="AF24" s="283"/>
      <c r="AG24" s="13"/>
      <c r="AH24" s="361"/>
      <c r="AI24" s="362"/>
      <c r="AJ24" s="274"/>
      <c r="AK24" s="21" t="s">
        <v>6</v>
      </c>
      <c r="AL24" s="16"/>
      <c r="AM24" s="25">
        <f t="shared" si="4"/>
        <v>0</v>
      </c>
      <c r="AN24" s="283"/>
      <c r="AO24" s="13"/>
      <c r="AP24" s="361"/>
      <c r="AQ24" s="362"/>
      <c r="AR24" s="274"/>
      <c r="AS24" s="21" t="s">
        <v>6</v>
      </c>
      <c r="AT24" s="16"/>
      <c r="AU24" s="25"/>
      <c r="AV24" s="283"/>
      <c r="AW24" s="13"/>
      <c r="AX24" s="361"/>
      <c r="AY24" s="362"/>
      <c r="AZ24" s="274"/>
      <c r="BA24" s="21" t="s">
        <v>6</v>
      </c>
      <c r="BB24" s="16"/>
      <c r="BC24" s="25"/>
      <c r="BD24" s="283"/>
      <c r="BE24" s="13"/>
      <c r="BF24" s="361"/>
      <c r="BG24" s="362"/>
      <c r="BH24" s="274"/>
      <c r="BI24" s="21" t="s">
        <v>6</v>
      </c>
      <c r="BJ24" s="16">
        <v>15</v>
      </c>
      <c r="BK24" s="25">
        <f t="shared" si="5"/>
        <v>75</v>
      </c>
      <c r="BL24" s="283"/>
      <c r="BM24" s="13"/>
      <c r="BN24" s="361"/>
      <c r="BO24" s="362"/>
      <c r="BP24" s="274"/>
      <c r="BQ24" s="21" t="s">
        <v>6</v>
      </c>
      <c r="BR24" s="16"/>
      <c r="BS24" s="25"/>
      <c r="BT24" s="283"/>
      <c r="BU24" s="13"/>
      <c r="BV24" s="361"/>
      <c r="BW24" s="362"/>
      <c r="BX24" s="274"/>
      <c r="BY24" s="21" t="s">
        <v>6</v>
      </c>
      <c r="BZ24" s="16"/>
      <c r="CA24" s="25"/>
      <c r="CB24" s="283"/>
      <c r="CC24" s="13"/>
      <c r="CD24" s="361"/>
      <c r="CE24" s="362"/>
      <c r="CF24" s="274"/>
      <c r="CG24" s="21" t="s">
        <v>6</v>
      </c>
      <c r="CH24" s="16">
        <v>4</v>
      </c>
      <c r="CI24" s="25">
        <f t="shared" si="6"/>
        <v>500</v>
      </c>
      <c r="CJ24" s="283"/>
    </row>
    <row r="25" spans="1:88" ht="15" customHeight="1" x14ac:dyDescent="0.25">
      <c r="A25" s="13"/>
      <c r="B25" s="361"/>
      <c r="C25" s="368"/>
      <c r="D25" s="274"/>
      <c r="E25" s="21" t="s">
        <v>5</v>
      </c>
      <c r="F25" s="83">
        <v>5</v>
      </c>
      <c r="G25" s="25">
        <f>SUM(F25*5)</f>
        <v>25</v>
      </c>
      <c r="H25" s="283"/>
      <c r="I25" s="13"/>
      <c r="J25" s="361"/>
      <c r="K25" s="368"/>
      <c r="L25" s="274"/>
      <c r="M25" s="21" t="s">
        <v>5</v>
      </c>
      <c r="N25" s="83">
        <v>5</v>
      </c>
      <c r="O25" s="25">
        <f t="shared" si="0"/>
        <v>25</v>
      </c>
      <c r="P25" s="283"/>
      <c r="Q25" s="13"/>
      <c r="R25" s="361"/>
      <c r="S25" s="368"/>
      <c r="T25" s="274"/>
      <c r="U25" s="21" t="s">
        <v>5</v>
      </c>
      <c r="V25" s="83">
        <v>10</v>
      </c>
      <c r="W25" s="25">
        <f t="shared" si="1"/>
        <v>50</v>
      </c>
      <c r="X25" s="283"/>
      <c r="Y25" s="13"/>
      <c r="Z25" s="361"/>
      <c r="AA25" s="368"/>
      <c r="AB25" s="274"/>
      <c r="AC25" s="21" t="s">
        <v>5</v>
      </c>
      <c r="AD25" s="83">
        <v>15</v>
      </c>
      <c r="AE25" s="25">
        <f t="shared" si="2"/>
        <v>75</v>
      </c>
      <c r="AF25" s="283"/>
      <c r="AG25" s="13"/>
      <c r="AH25" s="361"/>
      <c r="AI25" s="362"/>
      <c r="AJ25" s="274"/>
      <c r="AK25" s="21" t="s">
        <v>5</v>
      </c>
      <c r="AL25" s="83"/>
      <c r="AM25" s="25">
        <f t="shared" si="4"/>
        <v>0</v>
      </c>
      <c r="AN25" s="283"/>
      <c r="AO25" s="13"/>
      <c r="AP25" s="361"/>
      <c r="AQ25" s="362"/>
      <c r="AR25" s="274"/>
      <c r="AS25" s="21" t="s">
        <v>5</v>
      </c>
      <c r="AT25" s="83"/>
      <c r="AU25" s="25"/>
      <c r="AV25" s="283"/>
      <c r="AW25" s="13"/>
      <c r="AX25" s="361"/>
      <c r="AY25" s="362"/>
      <c r="AZ25" s="274"/>
      <c r="BA25" s="21" t="s">
        <v>5</v>
      </c>
      <c r="BB25" s="83"/>
      <c r="BC25" s="25"/>
      <c r="BD25" s="283"/>
      <c r="BE25" s="13"/>
      <c r="BF25" s="361"/>
      <c r="BG25" s="362"/>
      <c r="BH25" s="274"/>
      <c r="BI25" s="21" t="s">
        <v>5</v>
      </c>
      <c r="BJ25" s="83">
        <v>15</v>
      </c>
      <c r="BK25" s="25">
        <f t="shared" si="5"/>
        <v>75</v>
      </c>
      <c r="BL25" s="283"/>
      <c r="BM25" s="13"/>
      <c r="BN25" s="361"/>
      <c r="BO25" s="362"/>
      <c r="BP25" s="274"/>
      <c r="BQ25" s="21" t="s">
        <v>5</v>
      </c>
      <c r="BR25" s="83"/>
      <c r="BS25" s="25"/>
      <c r="BT25" s="283"/>
      <c r="BU25" s="13"/>
      <c r="BV25" s="361"/>
      <c r="BW25" s="362"/>
      <c r="BX25" s="274"/>
      <c r="BY25" s="21" t="s">
        <v>5</v>
      </c>
      <c r="BZ25" s="83"/>
      <c r="CA25" s="25"/>
      <c r="CB25" s="283"/>
      <c r="CC25" s="13"/>
      <c r="CD25" s="361"/>
      <c r="CE25" s="362"/>
      <c r="CF25" s="274"/>
      <c r="CG25" s="21" t="s">
        <v>5</v>
      </c>
      <c r="CH25" s="83">
        <v>4</v>
      </c>
      <c r="CI25" s="25">
        <f t="shared" si="6"/>
        <v>500</v>
      </c>
      <c r="CJ25" s="283"/>
    </row>
    <row r="26" spans="1:88" ht="15" customHeight="1" x14ac:dyDescent="0.25">
      <c r="A26" s="13"/>
      <c r="B26" s="361"/>
      <c r="C26" s="368"/>
      <c r="D26" s="274"/>
      <c r="E26" s="21" t="s">
        <v>7</v>
      </c>
      <c r="F26" s="16">
        <v>5</v>
      </c>
      <c r="G26" s="25">
        <f>SUM(F26*5)</f>
        <v>25</v>
      </c>
      <c r="H26" s="283"/>
      <c r="I26" s="13"/>
      <c r="J26" s="361"/>
      <c r="K26" s="368"/>
      <c r="L26" s="274"/>
      <c r="M26" s="21" t="s">
        <v>7</v>
      </c>
      <c r="N26" s="16">
        <v>5</v>
      </c>
      <c r="O26" s="25">
        <f t="shared" si="0"/>
        <v>25</v>
      </c>
      <c r="P26" s="283"/>
      <c r="Q26" s="13"/>
      <c r="R26" s="361"/>
      <c r="S26" s="368"/>
      <c r="T26" s="274"/>
      <c r="U26" s="21" t="s">
        <v>7</v>
      </c>
      <c r="V26" s="16">
        <v>20</v>
      </c>
      <c r="W26" s="25">
        <f t="shared" si="1"/>
        <v>100</v>
      </c>
      <c r="X26" s="283"/>
      <c r="Y26" s="13"/>
      <c r="Z26" s="361"/>
      <c r="AA26" s="368"/>
      <c r="AB26" s="274"/>
      <c r="AC26" s="21" t="s">
        <v>7</v>
      </c>
      <c r="AD26" s="16"/>
      <c r="AE26" s="25"/>
      <c r="AF26" s="283"/>
      <c r="AG26" s="13"/>
      <c r="AH26" s="361"/>
      <c r="AI26" s="362"/>
      <c r="AJ26" s="274"/>
      <c r="AK26" s="21" t="s">
        <v>7</v>
      </c>
      <c r="AL26" s="16"/>
      <c r="AM26" s="25">
        <f t="shared" si="4"/>
        <v>0</v>
      </c>
      <c r="AN26" s="283"/>
      <c r="AO26" s="13"/>
      <c r="AP26" s="361"/>
      <c r="AQ26" s="362"/>
      <c r="AR26" s="274"/>
      <c r="AS26" s="21" t="s">
        <v>7</v>
      </c>
      <c r="AT26" s="16"/>
      <c r="AU26" s="25"/>
      <c r="AV26" s="283"/>
      <c r="AW26" s="13"/>
      <c r="AX26" s="361"/>
      <c r="AY26" s="362"/>
      <c r="AZ26" s="274"/>
      <c r="BA26" s="21" t="s">
        <v>7</v>
      </c>
      <c r="BB26" s="16"/>
      <c r="BC26" s="25"/>
      <c r="BD26" s="283"/>
      <c r="BE26" s="13"/>
      <c r="BF26" s="361"/>
      <c r="BG26" s="362"/>
      <c r="BH26" s="274"/>
      <c r="BI26" s="21" t="s">
        <v>7</v>
      </c>
      <c r="BJ26" s="16">
        <v>15</v>
      </c>
      <c r="BK26" s="25">
        <f t="shared" si="5"/>
        <v>75</v>
      </c>
      <c r="BL26" s="283"/>
      <c r="BM26" s="13"/>
      <c r="BN26" s="361"/>
      <c r="BO26" s="362"/>
      <c r="BP26" s="274"/>
      <c r="BQ26" s="21" t="s">
        <v>7</v>
      </c>
      <c r="BR26" s="16"/>
      <c r="BS26" s="25"/>
      <c r="BT26" s="283"/>
      <c r="BU26" s="13"/>
      <c r="BV26" s="361"/>
      <c r="BW26" s="362"/>
      <c r="BX26" s="274"/>
      <c r="BY26" s="21" t="s">
        <v>7</v>
      </c>
      <c r="BZ26" s="16"/>
      <c r="CA26" s="25"/>
      <c r="CB26" s="283"/>
      <c r="CC26" s="13"/>
      <c r="CD26" s="361"/>
      <c r="CE26" s="362"/>
      <c r="CF26" s="274"/>
      <c r="CG26" s="21" t="s">
        <v>7</v>
      </c>
      <c r="CH26" s="16"/>
      <c r="CI26" s="25"/>
      <c r="CJ26" s="283"/>
    </row>
    <row r="27" spans="1:88" ht="15" customHeight="1" x14ac:dyDescent="0.25">
      <c r="A27" s="13"/>
      <c r="B27" s="361"/>
      <c r="C27" s="368"/>
      <c r="D27" s="274"/>
      <c r="E27" s="27" t="s">
        <v>8</v>
      </c>
      <c r="F27" s="22"/>
      <c r="G27" s="25"/>
      <c r="H27" s="283"/>
      <c r="I27" s="13"/>
      <c r="J27" s="361"/>
      <c r="K27" s="368"/>
      <c r="L27" s="274"/>
      <c r="M27" s="27" t="s">
        <v>8</v>
      </c>
      <c r="N27" s="22"/>
      <c r="O27" s="25"/>
      <c r="P27" s="283"/>
      <c r="Q27" s="13"/>
      <c r="R27" s="361"/>
      <c r="S27" s="368"/>
      <c r="T27" s="274"/>
      <c r="U27" s="27" t="s">
        <v>8</v>
      </c>
      <c r="V27" s="22">
        <v>10</v>
      </c>
      <c r="W27" s="25">
        <f t="shared" si="1"/>
        <v>50</v>
      </c>
      <c r="X27" s="283"/>
      <c r="Y27" s="13"/>
      <c r="Z27" s="361"/>
      <c r="AA27" s="368"/>
      <c r="AB27" s="274"/>
      <c r="AC27" s="27" t="s">
        <v>8</v>
      </c>
      <c r="AD27" s="22"/>
      <c r="AE27" s="25"/>
      <c r="AF27" s="283"/>
      <c r="AG27" s="13"/>
      <c r="AH27" s="361"/>
      <c r="AI27" s="362"/>
      <c r="AJ27" s="274"/>
      <c r="AK27" s="27" t="s">
        <v>8</v>
      </c>
      <c r="AL27" s="22"/>
      <c r="AM27" s="25">
        <f t="shared" si="4"/>
        <v>0</v>
      </c>
      <c r="AN27" s="283"/>
      <c r="AO27" s="13"/>
      <c r="AP27" s="361"/>
      <c r="AQ27" s="362"/>
      <c r="AR27" s="274"/>
      <c r="AS27" s="27" t="s">
        <v>8</v>
      </c>
      <c r="AT27" s="22"/>
      <c r="AU27" s="25"/>
      <c r="AV27" s="283"/>
      <c r="AW27" s="13"/>
      <c r="AX27" s="361"/>
      <c r="AY27" s="362"/>
      <c r="AZ27" s="274"/>
      <c r="BA27" s="27" t="s">
        <v>8</v>
      </c>
      <c r="BB27" s="22"/>
      <c r="BC27" s="25"/>
      <c r="BD27" s="283"/>
      <c r="BE27" s="13"/>
      <c r="BF27" s="361"/>
      <c r="BG27" s="362"/>
      <c r="BH27" s="274"/>
      <c r="BI27" s="27" t="s">
        <v>8</v>
      </c>
      <c r="BJ27" s="22">
        <v>15</v>
      </c>
      <c r="BK27" s="25">
        <f t="shared" si="5"/>
        <v>75</v>
      </c>
      <c r="BL27" s="283"/>
      <c r="BM27" s="13"/>
      <c r="BN27" s="361"/>
      <c r="BO27" s="362"/>
      <c r="BP27" s="274"/>
      <c r="BQ27" s="27" t="s">
        <v>8</v>
      </c>
      <c r="BR27" s="22"/>
      <c r="BS27" s="25"/>
      <c r="BT27" s="283"/>
      <c r="BU27" s="13"/>
      <c r="BV27" s="361"/>
      <c r="BW27" s="362"/>
      <c r="BX27" s="274"/>
      <c r="BY27" s="27" t="s">
        <v>8</v>
      </c>
      <c r="BZ27" s="22"/>
      <c r="CA27" s="25"/>
      <c r="CB27" s="283"/>
      <c r="CC27" s="13"/>
      <c r="CD27" s="361"/>
      <c r="CE27" s="362"/>
      <c r="CF27" s="274"/>
      <c r="CG27" s="27" t="s">
        <v>8</v>
      </c>
      <c r="CH27" s="22">
        <v>4</v>
      </c>
      <c r="CI27" s="25">
        <f t="shared" si="6"/>
        <v>500</v>
      </c>
      <c r="CJ27" s="283"/>
    </row>
    <row r="28" spans="1:88" ht="15" customHeight="1" thickBot="1" x14ac:dyDescent="0.3">
      <c r="A28" s="13"/>
      <c r="B28" s="363"/>
      <c r="C28" s="369"/>
      <c r="D28" s="275"/>
      <c r="E28" s="15" t="s">
        <v>8</v>
      </c>
      <c r="F28" s="28"/>
      <c r="G28" s="29"/>
      <c r="H28" s="284"/>
      <c r="I28" s="13"/>
      <c r="J28" s="363"/>
      <c r="K28" s="369"/>
      <c r="L28" s="275"/>
      <c r="M28" s="15" t="s">
        <v>8</v>
      </c>
      <c r="N28" s="28"/>
      <c r="O28" s="29"/>
      <c r="P28" s="284"/>
      <c r="Q28" s="13"/>
      <c r="R28" s="363"/>
      <c r="S28" s="369"/>
      <c r="T28" s="275"/>
      <c r="U28" s="15" t="s">
        <v>8</v>
      </c>
      <c r="V28" s="28"/>
      <c r="W28" s="29"/>
      <c r="X28" s="284"/>
      <c r="Y28" s="13"/>
      <c r="Z28" s="363"/>
      <c r="AA28" s="369"/>
      <c r="AB28" s="275"/>
      <c r="AC28" s="15" t="s">
        <v>8</v>
      </c>
      <c r="AD28" s="28"/>
      <c r="AE28" s="29"/>
      <c r="AF28" s="284"/>
      <c r="AG28" s="13"/>
      <c r="AH28" s="363"/>
      <c r="AI28" s="364"/>
      <c r="AJ28" s="275"/>
      <c r="AK28" s="15" t="s">
        <v>8</v>
      </c>
      <c r="AL28" s="28"/>
      <c r="AM28" s="29">
        <f t="shared" si="4"/>
        <v>0</v>
      </c>
      <c r="AN28" s="284"/>
      <c r="AO28" s="13"/>
      <c r="AP28" s="363"/>
      <c r="AQ28" s="364"/>
      <c r="AR28" s="275"/>
      <c r="AS28" s="15" t="s">
        <v>8</v>
      </c>
      <c r="AT28" s="28"/>
      <c r="AU28" s="29"/>
      <c r="AV28" s="284"/>
      <c r="AW28" s="13"/>
      <c r="AX28" s="363"/>
      <c r="AY28" s="364"/>
      <c r="AZ28" s="275"/>
      <c r="BA28" s="15" t="s">
        <v>8</v>
      </c>
      <c r="BB28" s="28"/>
      <c r="BC28" s="29"/>
      <c r="BD28" s="284"/>
      <c r="BE28" s="13"/>
      <c r="BF28" s="363"/>
      <c r="BG28" s="364"/>
      <c r="BH28" s="275"/>
      <c r="BI28" s="15" t="s">
        <v>8</v>
      </c>
      <c r="BJ28" s="28">
        <v>15</v>
      </c>
      <c r="BK28" s="29">
        <f t="shared" si="5"/>
        <v>75</v>
      </c>
      <c r="BL28" s="284"/>
      <c r="BM28" s="13"/>
      <c r="BN28" s="363"/>
      <c r="BO28" s="364"/>
      <c r="BP28" s="275"/>
      <c r="BQ28" s="15" t="s">
        <v>8</v>
      </c>
      <c r="BR28" s="28"/>
      <c r="BS28" s="29"/>
      <c r="BT28" s="284"/>
      <c r="BU28" s="13"/>
      <c r="BV28" s="363"/>
      <c r="BW28" s="364"/>
      <c r="BX28" s="275"/>
      <c r="BY28" s="15" t="s">
        <v>8</v>
      </c>
      <c r="BZ28" s="28"/>
      <c r="CA28" s="29"/>
      <c r="CB28" s="284"/>
      <c r="CC28" s="13"/>
      <c r="CD28" s="363"/>
      <c r="CE28" s="364"/>
      <c r="CF28" s="275"/>
      <c r="CG28" s="15" t="s">
        <v>8</v>
      </c>
      <c r="CH28" s="28"/>
      <c r="CI28" s="29"/>
      <c r="CJ28" s="284"/>
    </row>
    <row r="29" spans="1:88" ht="15" customHeight="1" x14ac:dyDescent="0.25">
      <c r="A29" s="13"/>
      <c r="B29" s="359" t="s">
        <v>2</v>
      </c>
      <c r="C29" s="367"/>
      <c r="D29" s="273" t="s">
        <v>160</v>
      </c>
      <c r="E29" s="30" t="s">
        <v>4</v>
      </c>
      <c r="F29" s="16">
        <v>10</v>
      </c>
      <c r="G29" s="19">
        <f>SUM(F29*5)</f>
        <v>50</v>
      </c>
      <c r="H29" s="282" t="s">
        <v>154</v>
      </c>
      <c r="I29" s="13"/>
      <c r="J29" s="359" t="s">
        <v>2</v>
      </c>
      <c r="K29" s="367"/>
      <c r="L29" s="273" t="s">
        <v>160</v>
      </c>
      <c r="M29" s="30" t="s">
        <v>4</v>
      </c>
      <c r="N29" s="16"/>
      <c r="O29" s="19">
        <f>SUM(N29*5)</f>
        <v>0</v>
      </c>
      <c r="P29" s="282" t="s">
        <v>104</v>
      </c>
      <c r="Q29" s="13"/>
      <c r="R29" s="359" t="s">
        <v>2</v>
      </c>
      <c r="S29" s="367"/>
      <c r="T29" s="273" t="s">
        <v>160</v>
      </c>
      <c r="U29" s="30" t="s">
        <v>4</v>
      </c>
      <c r="V29" s="16">
        <v>10</v>
      </c>
      <c r="W29" s="19">
        <f t="shared" si="1"/>
        <v>50</v>
      </c>
      <c r="X29" s="282" t="s">
        <v>155</v>
      </c>
      <c r="Y29" s="13"/>
      <c r="Z29" s="359" t="s">
        <v>2</v>
      </c>
      <c r="AA29" s="367"/>
      <c r="AB29" s="273" t="s">
        <v>160</v>
      </c>
      <c r="AC29" s="30" t="s">
        <v>4</v>
      </c>
      <c r="AD29" s="16">
        <v>15</v>
      </c>
      <c r="AE29" s="19">
        <f t="shared" si="2"/>
        <v>75</v>
      </c>
      <c r="AF29" s="282" t="s">
        <v>156</v>
      </c>
      <c r="AG29" s="13"/>
      <c r="AH29" s="359" t="s">
        <v>9</v>
      </c>
      <c r="AI29" s="360"/>
      <c r="AJ29" s="273" t="s">
        <v>160</v>
      </c>
      <c r="AK29" s="30" t="s">
        <v>4</v>
      </c>
      <c r="AL29" s="16"/>
      <c r="AM29" s="19">
        <f t="shared" si="4"/>
        <v>0</v>
      </c>
      <c r="AN29" s="282" t="s">
        <v>157</v>
      </c>
      <c r="AO29" s="13"/>
      <c r="AP29" s="361" t="s">
        <v>2</v>
      </c>
      <c r="AQ29" s="362"/>
      <c r="AR29" s="273" t="s">
        <v>160</v>
      </c>
      <c r="AS29" s="30" t="s">
        <v>4</v>
      </c>
      <c r="AT29" s="16"/>
      <c r="AU29" s="19"/>
      <c r="AV29" s="282"/>
      <c r="AW29" s="13"/>
      <c r="AX29" s="359" t="s">
        <v>9</v>
      </c>
      <c r="AY29" s="360"/>
      <c r="AZ29" s="273" t="s">
        <v>160</v>
      </c>
      <c r="BA29" s="30" t="s">
        <v>4</v>
      </c>
      <c r="BB29" s="16">
        <v>1</v>
      </c>
      <c r="BC29" s="19">
        <f>SUM(BB29*125)</f>
        <v>125</v>
      </c>
      <c r="BD29" s="282" t="s">
        <v>158</v>
      </c>
      <c r="BE29" s="13"/>
      <c r="BF29" s="361" t="s">
        <v>2</v>
      </c>
      <c r="BG29" s="362"/>
      <c r="BH29" s="273" t="s">
        <v>160</v>
      </c>
      <c r="BI29" s="30" t="s">
        <v>4</v>
      </c>
      <c r="BJ29" s="16">
        <v>15</v>
      </c>
      <c r="BK29" s="19">
        <f t="shared" si="5"/>
        <v>75</v>
      </c>
      <c r="BL29" s="282" t="s">
        <v>158</v>
      </c>
      <c r="BM29" s="13"/>
      <c r="BN29" s="361" t="s">
        <v>2</v>
      </c>
      <c r="BO29" s="362"/>
      <c r="BP29" s="273" t="s">
        <v>160</v>
      </c>
      <c r="BQ29" s="30" t="s">
        <v>4</v>
      </c>
      <c r="BR29" s="16">
        <v>3</v>
      </c>
      <c r="BS29" s="19">
        <f>SUM(BR29*5)</f>
        <v>15</v>
      </c>
      <c r="BT29" s="282" t="s">
        <v>104</v>
      </c>
      <c r="BU29" s="13"/>
      <c r="BV29" s="361" t="s">
        <v>9</v>
      </c>
      <c r="BW29" s="362"/>
      <c r="BX29" s="273" t="s">
        <v>160</v>
      </c>
      <c r="BY29" s="30" t="s">
        <v>4</v>
      </c>
      <c r="BZ29" s="16"/>
      <c r="CA29" s="19"/>
      <c r="CB29" s="282" t="s">
        <v>161</v>
      </c>
      <c r="CC29" s="13"/>
      <c r="CD29" s="361" t="s">
        <v>9</v>
      </c>
      <c r="CE29" s="362"/>
      <c r="CF29" s="273" t="s">
        <v>160</v>
      </c>
      <c r="CG29" s="30" t="s">
        <v>4</v>
      </c>
      <c r="CH29" s="16">
        <v>4</v>
      </c>
      <c r="CI29" s="19">
        <f t="shared" si="6"/>
        <v>500</v>
      </c>
      <c r="CJ29" s="282" t="s">
        <v>157</v>
      </c>
    </row>
    <row r="30" spans="1:88" ht="15" customHeight="1" x14ac:dyDescent="0.25">
      <c r="A30" s="13"/>
      <c r="B30" s="361"/>
      <c r="C30" s="368"/>
      <c r="D30" s="274"/>
      <c r="E30" s="21" t="s">
        <v>5</v>
      </c>
      <c r="F30" s="83">
        <v>10</v>
      </c>
      <c r="G30" s="25">
        <f>SUM(F30*5)</f>
        <v>50</v>
      </c>
      <c r="H30" s="283"/>
      <c r="I30" s="13"/>
      <c r="J30" s="361"/>
      <c r="K30" s="368"/>
      <c r="L30" s="274"/>
      <c r="M30" s="21" t="s">
        <v>5</v>
      </c>
      <c r="N30" s="83"/>
      <c r="O30" s="25">
        <f>SUM(N30*5)</f>
        <v>0</v>
      </c>
      <c r="P30" s="283"/>
      <c r="Q30" s="13"/>
      <c r="R30" s="361"/>
      <c r="S30" s="368"/>
      <c r="T30" s="274"/>
      <c r="U30" s="21" t="s">
        <v>5</v>
      </c>
      <c r="V30" s="83">
        <v>10</v>
      </c>
      <c r="W30" s="25">
        <f t="shared" si="1"/>
        <v>50</v>
      </c>
      <c r="X30" s="283"/>
      <c r="Y30" s="13"/>
      <c r="Z30" s="361"/>
      <c r="AA30" s="368"/>
      <c r="AB30" s="274"/>
      <c r="AC30" s="21" t="s">
        <v>5</v>
      </c>
      <c r="AD30" s="83">
        <v>15</v>
      </c>
      <c r="AE30" s="25">
        <f t="shared" si="2"/>
        <v>75</v>
      </c>
      <c r="AF30" s="283"/>
      <c r="AG30" s="13"/>
      <c r="AH30" s="361"/>
      <c r="AI30" s="362"/>
      <c r="AJ30" s="274"/>
      <c r="AK30" s="21" t="s">
        <v>5</v>
      </c>
      <c r="AL30" s="83"/>
      <c r="AM30" s="25">
        <f t="shared" si="4"/>
        <v>0</v>
      </c>
      <c r="AN30" s="283"/>
      <c r="AO30" s="13"/>
      <c r="AP30" s="361"/>
      <c r="AQ30" s="362"/>
      <c r="AR30" s="274"/>
      <c r="AS30" s="21" t="s">
        <v>5</v>
      </c>
      <c r="AT30" s="83"/>
      <c r="AU30" s="25"/>
      <c r="AV30" s="283"/>
      <c r="AW30" s="13"/>
      <c r="AX30" s="361"/>
      <c r="AY30" s="362"/>
      <c r="AZ30" s="274"/>
      <c r="BA30" s="21" t="s">
        <v>5</v>
      </c>
      <c r="BB30" s="83">
        <v>1</v>
      </c>
      <c r="BC30" s="25">
        <f>SUM(BB30*125)</f>
        <v>125</v>
      </c>
      <c r="BD30" s="283"/>
      <c r="BE30" s="13"/>
      <c r="BF30" s="361"/>
      <c r="BG30" s="362"/>
      <c r="BH30" s="274"/>
      <c r="BI30" s="21" t="s">
        <v>5</v>
      </c>
      <c r="BJ30" s="83">
        <v>15</v>
      </c>
      <c r="BK30" s="25">
        <f t="shared" si="5"/>
        <v>75</v>
      </c>
      <c r="BL30" s="283"/>
      <c r="BM30" s="13"/>
      <c r="BN30" s="361"/>
      <c r="BO30" s="362"/>
      <c r="BP30" s="274"/>
      <c r="BQ30" s="21" t="s">
        <v>5</v>
      </c>
      <c r="BR30" s="83">
        <v>3</v>
      </c>
      <c r="BS30" s="25">
        <f>SUM(BR30*5)</f>
        <v>15</v>
      </c>
      <c r="BT30" s="283"/>
      <c r="BU30" s="13"/>
      <c r="BV30" s="361"/>
      <c r="BW30" s="362"/>
      <c r="BX30" s="274"/>
      <c r="BY30" s="21" t="s">
        <v>5</v>
      </c>
      <c r="BZ30" s="83"/>
      <c r="CA30" s="25"/>
      <c r="CB30" s="283"/>
      <c r="CC30" s="13"/>
      <c r="CD30" s="361"/>
      <c r="CE30" s="362"/>
      <c r="CF30" s="274"/>
      <c r="CG30" s="21" t="s">
        <v>5</v>
      </c>
      <c r="CH30" s="83">
        <v>4</v>
      </c>
      <c r="CI30" s="25">
        <f t="shared" si="6"/>
        <v>500</v>
      </c>
      <c r="CJ30" s="283"/>
    </row>
    <row r="31" spans="1:88" ht="15" customHeight="1" x14ac:dyDescent="0.25">
      <c r="A31" s="13"/>
      <c r="B31" s="361"/>
      <c r="C31" s="368"/>
      <c r="D31" s="274"/>
      <c r="E31" s="21" t="s">
        <v>6</v>
      </c>
      <c r="F31" s="16">
        <v>10</v>
      </c>
      <c r="G31" s="25">
        <f>SUM(F31*5)</f>
        <v>50</v>
      </c>
      <c r="H31" s="283"/>
      <c r="I31" s="13"/>
      <c r="J31" s="361"/>
      <c r="K31" s="368"/>
      <c r="L31" s="274"/>
      <c r="M31" s="21" t="s">
        <v>6</v>
      </c>
      <c r="N31" s="16">
        <v>5</v>
      </c>
      <c r="O31" s="25">
        <f t="shared" si="0"/>
        <v>25</v>
      </c>
      <c r="P31" s="283"/>
      <c r="Q31" s="13"/>
      <c r="R31" s="361"/>
      <c r="S31" s="368"/>
      <c r="T31" s="274"/>
      <c r="U31" s="21" t="s">
        <v>6</v>
      </c>
      <c r="V31" s="16">
        <v>10</v>
      </c>
      <c r="W31" s="25">
        <f t="shared" si="1"/>
        <v>50</v>
      </c>
      <c r="X31" s="283"/>
      <c r="Y31" s="13"/>
      <c r="Z31" s="361"/>
      <c r="AA31" s="368"/>
      <c r="AB31" s="274"/>
      <c r="AC31" s="21" t="s">
        <v>6</v>
      </c>
      <c r="AD31" s="16">
        <v>15</v>
      </c>
      <c r="AE31" s="25">
        <f t="shared" si="2"/>
        <v>75</v>
      </c>
      <c r="AF31" s="283"/>
      <c r="AG31" s="13"/>
      <c r="AH31" s="361"/>
      <c r="AI31" s="362"/>
      <c r="AJ31" s="274"/>
      <c r="AK31" s="21" t="s">
        <v>6</v>
      </c>
      <c r="AL31" s="16"/>
      <c r="AM31" s="25">
        <f t="shared" si="4"/>
        <v>0</v>
      </c>
      <c r="AN31" s="283"/>
      <c r="AO31" s="13"/>
      <c r="AP31" s="361"/>
      <c r="AQ31" s="362"/>
      <c r="AR31" s="274"/>
      <c r="AS31" s="21" t="s">
        <v>6</v>
      </c>
      <c r="AT31" s="16"/>
      <c r="AU31" s="25"/>
      <c r="AV31" s="283"/>
      <c r="AW31" s="13"/>
      <c r="AX31" s="361"/>
      <c r="AY31" s="362"/>
      <c r="AZ31" s="274"/>
      <c r="BA31" s="21" t="s">
        <v>6</v>
      </c>
      <c r="BB31" s="16">
        <v>1</v>
      </c>
      <c r="BC31" s="25">
        <f>SUM(BB31*125)</f>
        <v>125</v>
      </c>
      <c r="BD31" s="283"/>
      <c r="BE31" s="13"/>
      <c r="BF31" s="361"/>
      <c r="BG31" s="362"/>
      <c r="BH31" s="274"/>
      <c r="BI31" s="21" t="s">
        <v>6</v>
      </c>
      <c r="BJ31" s="16">
        <v>15</v>
      </c>
      <c r="BK31" s="25">
        <f t="shared" si="5"/>
        <v>75</v>
      </c>
      <c r="BL31" s="283"/>
      <c r="BM31" s="13"/>
      <c r="BN31" s="361"/>
      <c r="BO31" s="362"/>
      <c r="BP31" s="274"/>
      <c r="BQ31" s="21" t="s">
        <v>6</v>
      </c>
      <c r="BR31" s="16">
        <v>3</v>
      </c>
      <c r="BS31" s="25">
        <f>SUM(BR31*5)</f>
        <v>15</v>
      </c>
      <c r="BT31" s="283"/>
      <c r="BU31" s="13"/>
      <c r="BV31" s="361"/>
      <c r="BW31" s="362"/>
      <c r="BX31" s="274"/>
      <c r="BY31" s="21" t="s">
        <v>6</v>
      </c>
      <c r="BZ31" s="16">
        <v>2</v>
      </c>
      <c r="CA31" s="25">
        <f t="shared" ref="CA31:CA41" si="7">SUM(BZ31*125)</f>
        <v>250</v>
      </c>
      <c r="CB31" s="283"/>
      <c r="CC31" s="13"/>
      <c r="CD31" s="361"/>
      <c r="CE31" s="362"/>
      <c r="CF31" s="274"/>
      <c r="CG31" s="21" t="s">
        <v>6</v>
      </c>
      <c r="CH31" s="16">
        <v>4</v>
      </c>
      <c r="CI31" s="25">
        <f t="shared" si="6"/>
        <v>500</v>
      </c>
      <c r="CJ31" s="283"/>
    </row>
    <row r="32" spans="1:88" ht="15" customHeight="1" x14ac:dyDescent="0.25">
      <c r="A32" s="13"/>
      <c r="B32" s="361"/>
      <c r="C32" s="368"/>
      <c r="D32" s="274"/>
      <c r="E32" s="21" t="s">
        <v>5</v>
      </c>
      <c r="F32" s="83">
        <v>10</v>
      </c>
      <c r="G32" s="25">
        <f>SUM(F32*5)</f>
        <v>50</v>
      </c>
      <c r="H32" s="283"/>
      <c r="I32" s="13"/>
      <c r="J32" s="361"/>
      <c r="K32" s="368"/>
      <c r="L32" s="274"/>
      <c r="M32" s="21" t="s">
        <v>5</v>
      </c>
      <c r="N32" s="83">
        <v>5</v>
      </c>
      <c r="O32" s="25">
        <f t="shared" si="0"/>
        <v>25</v>
      </c>
      <c r="P32" s="283"/>
      <c r="Q32" s="13"/>
      <c r="R32" s="361"/>
      <c r="S32" s="368"/>
      <c r="T32" s="274"/>
      <c r="U32" s="21" t="s">
        <v>5</v>
      </c>
      <c r="V32" s="83">
        <v>10</v>
      </c>
      <c r="W32" s="25">
        <f t="shared" si="1"/>
        <v>50</v>
      </c>
      <c r="X32" s="283"/>
      <c r="Y32" s="13"/>
      <c r="Z32" s="361"/>
      <c r="AA32" s="368"/>
      <c r="AB32" s="274"/>
      <c r="AC32" s="21" t="s">
        <v>5</v>
      </c>
      <c r="AD32" s="83">
        <v>15</v>
      </c>
      <c r="AE32" s="25">
        <f t="shared" si="2"/>
        <v>75</v>
      </c>
      <c r="AF32" s="283"/>
      <c r="AG32" s="13"/>
      <c r="AH32" s="361"/>
      <c r="AI32" s="362"/>
      <c r="AJ32" s="274"/>
      <c r="AK32" s="21" t="s">
        <v>5</v>
      </c>
      <c r="AL32" s="83"/>
      <c r="AM32" s="25">
        <f t="shared" si="4"/>
        <v>0</v>
      </c>
      <c r="AN32" s="283"/>
      <c r="AO32" s="13"/>
      <c r="AP32" s="361"/>
      <c r="AQ32" s="362"/>
      <c r="AR32" s="274"/>
      <c r="AS32" s="21" t="s">
        <v>5</v>
      </c>
      <c r="AT32" s="83"/>
      <c r="AU32" s="25"/>
      <c r="AV32" s="283"/>
      <c r="AW32" s="13"/>
      <c r="AX32" s="361"/>
      <c r="AY32" s="362"/>
      <c r="AZ32" s="274"/>
      <c r="BA32" s="21" t="s">
        <v>5</v>
      </c>
      <c r="BB32" s="83"/>
      <c r="BC32" s="25"/>
      <c r="BD32" s="283"/>
      <c r="BE32" s="13"/>
      <c r="BF32" s="361"/>
      <c r="BG32" s="362"/>
      <c r="BH32" s="274"/>
      <c r="BI32" s="21" t="s">
        <v>5</v>
      </c>
      <c r="BJ32" s="83">
        <v>15</v>
      </c>
      <c r="BK32" s="25">
        <f t="shared" si="5"/>
        <v>75</v>
      </c>
      <c r="BL32" s="283"/>
      <c r="BM32" s="13"/>
      <c r="BN32" s="361"/>
      <c r="BO32" s="362"/>
      <c r="BP32" s="274"/>
      <c r="BQ32" s="21" t="s">
        <v>5</v>
      </c>
      <c r="BR32" s="83">
        <v>3</v>
      </c>
      <c r="BS32" s="25">
        <f>SUM(BR32*5)</f>
        <v>15</v>
      </c>
      <c r="BT32" s="283"/>
      <c r="BU32" s="13"/>
      <c r="BV32" s="361"/>
      <c r="BW32" s="362"/>
      <c r="BX32" s="274"/>
      <c r="BY32" s="21" t="s">
        <v>5</v>
      </c>
      <c r="BZ32" s="83">
        <v>2</v>
      </c>
      <c r="CA32" s="25">
        <f t="shared" si="7"/>
        <v>250</v>
      </c>
      <c r="CB32" s="283"/>
      <c r="CC32" s="13"/>
      <c r="CD32" s="361"/>
      <c r="CE32" s="362"/>
      <c r="CF32" s="274"/>
      <c r="CG32" s="21" t="s">
        <v>5</v>
      </c>
      <c r="CH32" s="83">
        <v>4</v>
      </c>
      <c r="CI32" s="25">
        <f t="shared" si="6"/>
        <v>500</v>
      </c>
      <c r="CJ32" s="283"/>
    </row>
    <row r="33" spans="1:88" ht="15" customHeight="1" x14ac:dyDescent="0.25">
      <c r="A33" s="13"/>
      <c r="B33" s="361"/>
      <c r="C33" s="368"/>
      <c r="D33" s="274"/>
      <c r="E33" s="21" t="s">
        <v>7</v>
      </c>
      <c r="F33" s="16">
        <v>10</v>
      </c>
      <c r="G33" s="25">
        <f>SUM(F33*5)</f>
        <v>50</v>
      </c>
      <c r="H33" s="283"/>
      <c r="I33" s="13"/>
      <c r="J33" s="361"/>
      <c r="K33" s="368"/>
      <c r="L33" s="274"/>
      <c r="M33" s="21" t="s">
        <v>7</v>
      </c>
      <c r="N33" s="16">
        <v>5</v>
      </c>
      <c r="O33" s="25">
        <f t="shared" si="0"/>
        <v>25</v>
      </c>
      <c r="P33" s="283"/>
      <c r="Q33" s="13"/>
      <c r="R33" s="361"/>
      <c r="S33" s="368"/>
      <c r="T33" s="274"/>
      <c r="U33" s="21" t="s">
        <v>7</v>
      </c>
      <c r="V33" s="16">
        <v>20</v>
      </c>
      <c r="W33" s="25">
        <f t="shared" si="1"/>
        <v>100</v>
      </c>
      <c r="X33" s="283"/>
      <c r="Y33" s="13"/>
      <c r="Z33" s="361"/>
      <c r="AA33" s="368"/>
      <c r="AB33" s="274"/>
      <c r="AC33" s="21" t="s">
        <v>7</v>
      </c>
      <c r="AD33" s="16"/>
      <c r="AE33" s="25"/>
      <c r="AF33" s="283"/>
      <c r="AG33" s="13"/>
      <c r="AH33" s="361"/>
      <c r="AI33" s="362"/>
      <c r="AJ33" s="274"/>
      <c r="AK33" s="21" t="s">
        <v>7</v>
      </c>
      <c r="AL33" s="16"/>
      <c r="AM33" s="25">
        <f t="shared" si="4"/>
        <v>0</v>
      </c>
      <c r="AN33" s="283"/>
      <c r="AO33" s="13"/>
      <c r="AP33" s="361"/>
      <c r="AQ33" s="362"/>
      <c r="AR33" s="274"/>
      <c r="AS33" s="21" t="s">
        <v>7</v>
      </c>
      <c r="AT33" s="16"/>
      <c r="AU33" s="25"/>
      <c r="AV33" s="283"/>
      <c r="AW33" s="13"/>
      <c r="AX33" s="361"/>
      <c r="AY33" s="362"/>
      <c r="AZ33" s="274"/>
      <c r="BA33" s="21" t="s">
        <v>7</v>
      </c>
      <c r="BB33" s="16"/>
      <c r="BC33" s="25"/>
      <c r="BD33" s="283"/>
      <c r="BE33" s="13"/>
      <c r="BF33" s="361"/>
      <c r="BG33" s="362"/>
      <c r="BH33" s="274"/>
      <c r="BI33" s="21" t="s">
        <v>7</v>
      </c>
      <c r="BJ33" s="16">
        <v>15</v>
      </c>
      <c r="BK33" s="25">
        <f t="shared" si="5"/>
        <v>75</v>
      </c>
      <c r="BL33" s="283"/>
      <c r="BM33" s="13"/>
      <c r="BN33" s="361"/>
      <c r="BO33" s="362"/>
      <c r="BP33" s="274"/>
      <c r="BQ33" s="21" t="s">
        <v>7</v>
      </c>
      <c r="BR33" s="16">
        <v>3</v>
      </c>
      <c r="BS33" s="25">
        <f>SUM(BR33*5)</f>
        <v>15</v>
      </c>
      <c r="BT33" s="283"/>
      <c r="BU33" s="13"/>
      <c r="BV33" s="361"/>
      <c r="BW33" s="362"/>
      <c r="BX33" s="274"/>
      <c r="BY33" s="21" t="s">
        <v>7</v>
      </c>
      <c r="BZ33" s="16"/>
      <c r="CA33" s="25"/>
      <c r="CB33" s="283"/>
      <c r="CC33" s="13"/>
      <c r="CD33" s="361"/>
      <c r="CE33" s="362"/>
      <c r="CF33" s="274"/>
      <c r="CG33" s="21" t="s">
        <v>7</v>
      </c>
      <c r="CH33" s="16"/>
      <c r="CI33" s="25"/>
      <c r="CJ33" s="283"/>
    </row>
    <row r="34" spans="1:88" ht="15" customHeight="1" x14ac:dyDescent="0.25">
      <c r="A34" s="13"/>
      <c r="B34" s="361"/>
      <c r="C34" s="368"/>
      <c r="D34" s="274"/>
      <c r="E34" s="27" t="s">
        <v>8</v>
      </c>
      <c r="F34" s="22"/>
      <c r="G34" s="25"/>
      <c r="H34" s="283"/>
      <c r="I34" s="13"/>
      <c r="J34" s="361"/>
      <c r="K34" s="368"/>
      <c r="L34" s="274"/>
      <c r="M34" s="27" t="s">
        <v>8</v>
      </c>
      <c r="N34" s="22"/>
      <c r="O34" s="25"/>
      <c r="P34" s="283"/>
      <c r="Q34" s="13"/>
      <c r="R34" s="361"/>
      <c r="S34" s="368"/>
      <c r="T34" s="274"/>
      <c r="U34" s="27" t="s">
        <v>8</v>
      </c>
      <c r="V34" s="22">
        <v>10</v>
      </c>
      <c r="W34" s="25">
        <f t="shared" si="1"/>
        <v>50</v>
      </c>
      <c r="X34" s="283"/>
      <c r="Y34" s="13"/>
      <c r="Z34" s="361"/>
      <c r="AA34" s="368"/>
      <c r="AB34" s="274"/>
      <c r="AC34" s="27" t="s">
        <v>8</v>
      </c>
      <c r="AD34" s="22"/>
      <c r="AE34" s="25"/>
      <c r="AF34" s="283"/>
      <c r="AG34" s="13"/>
      <c r="AH34" s="361"/>
      <c r="AI34" s="362"/>
      <c r="AJ34" s="274"/>
      <c r="AK34" s="27" t="s">
        <v>8</v>
      </c>
      <c r="AL34" s="22"/>
      <c r="AM34" s="25">
        <f t="shared" si="4"/>
        <v>0</v>
      </c>
      <c r="AN34" s="283"/>
      <c r="AO34" s="13"/>
      <c r="AP34" s="361"/>
      <c r="AQ34" s="362"/>
      <c r="AR34" s="274"/>
      <c r="AS34" s="27" t="s">
        <v>8</v>
      </c>
      <c r="AT34" s="22"/>
      <c r="AU34" s="25"/>
      <c r="AV34" s="283"/>
      <c r="AW34" s="13"/>
      <c r="AX34" s="361"/>
      <c r="AY34" s="362"/>
      <c r="AZ34" s="274"/>
      <c r="BA34" s="27" t="s">
        <v>8</v>
      </c>
      <c r="BB34" s="22"/>
      <c r="BC34" s="25"/>
      <c r="BD34" s="283"/>
      <c r="BE34" s="13"/>
      <c r="BF34" s="361"/>
      <c r="BG34" s="362"/>
      <c r="BH34" s="274"/>
      <c r="BI34" s="27" t="s">
        <v>8</v>
      </c>
      <c r="BJ34" s="22">
        <v>15</v>
      </c>
      <c r="BK34" s="25">
        <f t="shared" si="5"/>
        <v>75</v>
      </c>
      <c r="BL34" s="283"/>
      <c r="BM34" s="13"/>
      <c r="BN34" s="361"/>
      <c r="BO34" s="362"/>
      <c r="BP34" s="274"/>
      <c r="BQ34" s="27" t="s">
        <v>8</v>
      </c>
      <c r="BR34" s="22"/>
      <c r="BS34" s="25"/>
      <c r="BT34" s="283"/>
      <c r="BU34" s="13"/>
      <c r="BV34" s="361"/>
      <c r="BW34" s="362"/>
      <c r="BX34" s="274"/>
      <c r="BY34" s="27" t="s">
        <v>8</v>
      </c>
      <c r="BZ34" s="22">
        <v>2</v>
      </c>
      <c r="CA34" s="25">
        <f t="shared" si="7"/>
        <v>250</v>
      </c>
      <c r="CB34" s="283"/>
      <c r="CC34" s="13"/>
      <c r="CD34" s="361"/>
      <c r="CE34" s="362"/>
      <c r="CF34" s="274"/>
      <c r="CG34" s="27" t="s">
        <v>8</v>
      </c>
      <c r="CH34" s="22">
        <v>4</v>
      </c>
      <c r="CI34" s="25">
        <f t="shared" si="6"/>
        <v>500</v>
      </c>
      <c r="CJ34" s="283"/>
    </row>
    <row r="35" spans="1:88" ht="15" customHeight="1" thickBot="1" x14ac:dyDescent="0.3">
      <c r="A35" s="13"/>
      <c r="B35" s="363"/>
      <c r="C35" s="369"/>
      <c r="D35" s="275"/>
      <c r="E35" s="35" t="s">
        <v>8</v>
      </c>
      <c r="F35" s="28"/>
      <c r="G35" s="29"/>
      <c r="H35" s="284"/>
      <c r="I35" s="13"/>
      <c r="J35" s="363"/>
      <c r="K35" s="369"/>
      <c r="L35" s="275"/>
      <c r="M35" s="35" t="s">
        <v>8</v>
      </c>
      <c r="N35" s="28"/>
      <c r="O35" s="29"/>
      <c r="P35" s="284"/>
      <c r="Q35" s="13"/>
      <c r="R35" s="363"/>
      <c r="S35" s="369"/>
      <c r="T35" s="275"/>
      <c r="U35" s="35" t="s">
        <v>8</v>
      </c>
      <c r="V35" s="28"/>
      <c r="W35" s="29"/>
      <c r="X35" s="284"/>
      <c r="Y35" s="13"/>
      <c r="Z35" s="363"/>
      <c r="AA35" s="369"/>
      <c r="AB35" s="275"/>
      <c r="AC35" s="35" t="s">
        <v>8</v>
      </c>
      <c r="AD35" s="28"/>
      <c r="AE35" s="29"/>
      <c r="AF35" s="284"/>
      <c r="AG35" s="13"/>
      <c r="AH35" s="363"/>
      <c r="AI35" s="364"/>
      <c r="AJ35" s="275"/>
      <c r="AK35" s="35" t="s">
        <v>8</v>
      </c>
      <c r="AL35" s="28"/>
      <c r="AM35" s="29">
        <f t="shared" si="4"/>
        <v>0</v>
      </c>
      <c r="AN35" s="284"/>
      <c r="AO35" s="13"/>
      <c r="AP35" s="363"/>
      <c r="AQ35" s="364"/>
      <c r="AR35" s="275"/>
      <c r="AS35" s="35" t="s">
        <v>8</v>
      </c>
      <c r="AT35" s="28"/>
      <c r="AU35" s="29"/>
      <c r="AV35" s="284"/>
      <c r="AW35" s="13"/>
      <c r="AX35" s="363"/>
      <c r="AY35" s="364"/>
      <c r="AZ35" s="275"/>
      <c r="BA35" s="35" t="s">
        <v>8</v>
      </c>
      <c r="BB35" s="28"/>
      <c r="BC35" s="29"/>
      <c r="BD35" s="284"/>
      <c r="BE35" s="13"/>
      <c r="BF35" s="363"/>
      <c r="BG35" s="364"/>
      <c r="BH35" s="275"/>
      <c r="BI35" s="35" t="s">
        <v>8</v>
      </c>
      <c r="BJ35" s="28">
        <v>15</v>
      </c>
      <c r="BK35" s="29">
        <f t="shared" si="5"/>
        <v>75</v>
      </c>
      <c r="BL35" s="284"/>
      <c r="BM35" s="13"/>
      <c r="BN35" s="363"/>
      <c r="BO35" s="364"/>
      <c r="BP35" s="275"/>
      <c r="BQ35" s="35" t="s">
        <v>8</v>
      </c>
      <c r="BR35" s="28"/>
      <c r="BS35" s="29"/>
      <c r="BT35" s="284"/>
      <c r="BU35" s="13"/>
      <c r="BV35" s="363"/>
      <c r="BW35" s="364"/>
      <c r="BX35" s="275"/>
      <c r="BY35" s="35" t="s">
        <v>8</v>
      </c>
      <c r="BZ35" s="28"/>
      <c r="CA35" s="29"/>
      <c r="CB35" s="284"/>
      <c r="CC35" s="13"/>
      <c r="CD35" s="363"/>
      <c r="CE35" s="364"/>
      <c r="CF35" s="275"/>
      <c r="CG35" s="35" t="s">
        <v>8</v>
      </c>
      <c r="CH35" s="28"/>
      <c r="CI35" s="29"/>
      <c r="CJ35" s="284"/>
    </row>
    <row r="36" spans="1:88" ht="15" customHeight="1" x14ac:dyDescent="0.25">
      <c r="A36" s="13"/>
      <c r="B36" s="359" t="s">
        <v>2</v>
      </c>
      <c r="C36" s="367"/>
      <c r="D36" s="273" t="s">
        <v>162</v>
      </c>
      <c r="E36" s="30" t="s">
        <v>4</v>
      </c>
      <c r="F36" s="16">
        <v>10</v>
      </c>
      <c r="G36" s="19">
        <f>SUM(F36*5)</f>
        <v>50</v>
      </c>
      <c r="H36" s="282" t="s">
        <v>154</v>
      </c>
      <c r="I36" s="13"/>
      <c r="J36" s="359" t="s">
        <v>2</v>
      </c>
      <c r="K36" s="367"/>
      <c r="L36" s="273" t="s">
        <v>162</v>
      </c>
      <c r="M36" s="30" t="s">
        <v>4</v>
      </c>
      <c r="N36" s="16"/>
      <c r="O36" s="19">
        <f>SUM(N36*5)</f>
        <v>0</v>
      </c>
      <c r="P36" s="282" t="s">
        <v>104</v>
      </c>
      <c r="Q36" s="13"/>
      <c r="R36" s="359" t="s">
        <v>2</v>
      </c>
      <c r="S36" s="367"/>
      <c r="T36" s="273" t="s">
        <v>162</v>
      </c>
      <c r="U36" s="30" t="s">
        <v>4</v>
      </c>
      <c r="V36" s="16">
        <v>10</v>
      </c>
      <c r="W36" s="19">
        <f t="shared" si="1"/>
        <v>50</v>
      </c>
      <c r="X36" s="282" t="s">
        <v>155</v>
      </c>
      <c r="Y36" s="13"/>
      <c r="Z36" s="359" t="s">
        <v>2</v>
      </c>
      <c r="AA36" s="367"/>
      <c r="AB36" s="273" t="s">
        <v>162</v>
      </c>
      <c r="AC36" s="30" t="s">
        <v>4</v>
      </c>
      <c r="AD36" s="16">
        <v>15</v>
      </c>
      <c r="AE36" s="19">
        <f t="shared" si="2"/>
        <v>75</v>
      </c>
      <c r="AF36" s="282" t="s">
        <v>156</v>
      </c>
      <c r="AG36" s="13"/>
      <c r="AH36" s="359" t="s">
        <v>9</v>
      </c>
      <c r="AI36" s="360"/>
      <c r="AJ36" s="273" t="s">
        <v>162</v>
      </c>
      <c r="AK36" s="30" t="s">
        <v>4</v>
      </c>
      <c r="AL36" s="16"/>
      <c r="AM36" s="19">
        <f t="shared" si="4"/>
        <v>0</v>
      </c>
      <c r="AN36" s="282" t="s">
        <v>157</v>
      </c>
      <c r="AO36" s="13"/>
      <c r="AP36" s="361" t="s">
        <v>2</v>
      </c>
      <c r="AQ36" s="362"/>
      <c r="AR36" s="273" t="s">
        <v>162</v>
      </c>
      <c r="AS36" s="30" t="s">
        <v>4</v>
      </c>
      <c r="AT36" s="16">
        <v>2</v>
      </c>
      <c r="AU36" s="19">
        <f t="shared" ref="AU36:AU42" si="8">SUM(AT36*5)</f>
        <v>10</v>
      </c>
      <c r="AV36" s="282" t="s">
        <v>163</v>
      </c>
      <c r="AW36" s="13"/>
      <c r="AX36" s="359" t="s">
        <v>9</v>
      </c>
      <c r="AY36" s="360"/>
      <c r="AZ36" s="273" t="s">
        <v>162</v>
      </c>
      <c r="BA36" s="30" t="s">
        <v>4</v>
      </c>
      <c r="BB36" s="16">
        <v>1</v>
      </c>
      <c r="BC36" s="19">
        <f>SUM(BB36*125)</f>
        <v>125</v>
      </c>
      <c r="BD36" s="282" t="s">
        <v>158</v>
      </c>
      <c r="BE36" s="13"/>
      <c r="BF36" s="361" t="s">
        <v>2</v>
      </c>
      <c r="BG36" s="362"/>
      <c r="BH36" s="273" t="s">
        <v>162</v>
      </c>
      <c r="BI36" s="30" t="s">
        <v>4</v>
      </c>
      <c r="BJ36" s="16">
        <v>15</v>
      </c>
      <c r="BK36" s="19">
        <f t="shared" si="5"/>
        <v>75</v>
      </c>
      <c r="BL36" s="282" t="s">
        <v>158</v>
      </c>
      <c r="BM36" s="13"/>
      <c r="BN36" s="361" t="s">
        <v>2</v>
      </c>
      <c r="BO36" s="362"/>
      <c r="BP36" s="273" t="s">
        <v>162</v>
      </c>
      <c r="BQ36" s="30" t="s">
        <v>4</v>
      </c>
      <c r="BR36" s="16">
        <v>3</v>
      </c>
      <c r="BS36" s="19">
        <f>SUM(BR36*5)</f>
        <v>15</v>
      </c>
      <c r="BT36" s="282" t="s">
        <v>104</v>
      </c>
      <c r="BU36" s="13"/>
      <c r="BV36" s="361" t="s">
        <v>9</v>
      </c>
      <c r="BW36" s="362"/>
      <c r="BX36" s="273" t="s">
        <v>162</v>
      </c>
      <c r="BY36" s="30" t="s">
        <v>4</v>
      </c>
      <c r="BZ36" s="16">
        <v>2</v>
      </c>
      <c r="CA36" s="19">
        <f t="shared" si="7"/>
        <v>250</v>
      </c>
      <c r="CB36" s="282" t="s">
        <v>161</v>
      </c>
      <c r="CC36" s="13"/>
      <c r="CD36" s="361" t="s">
        <v>9</v>
      </c>
      <c r="CE36" s="362"/>
      <c r="CF36" s="273" t="s">
        <v>162</v>
      </c>
      <c r="CG36" s="30" t="s">
        <v>4</v>
      </c>
      <c r="CH36" s="16">
        <v>4</v>
      </c>
      <c r="CI36" s="19">
        <f t="shared" ref="CI36:CI41" si="9">SUM(CH36*125)</f>
        <v>500</v>
      </c>
      <c r="CJ36" s="282" t="s">
        <v>157</v>
      </c>
    </row>
    <row r="37" spans="1:88" ht="15" customHeight="1" x14ac:dyDescent="0.25">
      <c r="A37" s="13"/>
      <c r="B37" s="361"/>
      <c r="C37" s="368"/>
      <c r="D37" s="274"/>
      <c r="E37" s="21" t="s">
        <v>5</v>
      </c>
      <c r="F37" s="83">
        <v>10</v>
      </c>
      <c r="G37" s="25">
        <f>SUM(F37*5)</f>
        <v>50</v>
      </c>
      <c r="H37" s="283"/>
      <c r="I37" s="13"/>
      <c r="J37" s="361"/>
      <c r="K37" s="368"/>
      <c r="L37" s="274"/>
      <c r="M37" s="21" t="s">
        <v>5</v>
      </c>
      <c r="N37" s="83"/>
      <c r="O37" s="25">
        <f>SUM(N37*5)</f>
        <v>0</v>
      </c>
      <c r="P37" s="283"/>
      <c r="Q37" s="13"/>
      <c r="R37" s="361"/>
      <c r="S37" s="368"/>
      <c r="T37" s="274"/>
      <c r="U37" s="21" t="s">
        <v>5</v>
      </c>
      <c r="V37" s="83">
        <v>10</v>
      </c>
      <c r="W37" s="25">
        <f t="shared" si="1"/>
        <v>50</v>
      </c>
      <c r="X37" s="283"/>
      <c r="Y37" s="13"/>
      <c r="Z37" s="361"/>
      <c r="AA37" s="368"/>
      <c r="AB37" s="274"/>
      <c r="AC37" s="21" t="s">
        <v>5</v>
      </c>
      <c r="AD37" s="83">
        <v>15</v>
      </c>
      <c r="AE37" s="25">
        <f t="shared" si="2"/>
        <v>75</v>
      </c>
      <c r="AF37" s="283"/>
      <c r="AG37" s="13"/>
      <c r="AH37" s="361"/>
      <c r="AI37" s="362"/>
      <c r="AJ37" s="274"/>
      <c r="AK37" s="21" t="s">
        <v>5</v>
      </c>
      <c r="AL37" s="83"/>
      <c r="AM37" s="25">
        <f t="shared" si="4"/>
        <v>0</v>
      </c>
      <c r="AN37" s="283"/>
      <c r="AO37" s="13"/>
      <c r="AP37" s="361"/>
      <c r="AQ37" s="362"/>
      <c r="AR37" s="274"/>
      <c r="AS37" s="21" t="s">
        <v>5</v>
      </c>
      <c r="AT37" s="83">
        <v>2</v>
      </c>
      <c r="AU37" s="25">
        <f t="shared" si="8"/>
        <v>10</v>
      </c>
      <c r="AV37" s="283"/>
      <c r="AW37" s="13"/>
      <c r="AX37" s="361"/>
      <c r="AY37" s="362"/>
      <c r="AZ37" s="274"/>
      <c r="BA37" s="21" t="s">
        <v>5</v>
      </c>
      <c r="BB37" s="83">
        <v>1</v>
      </c>
      <c r="BC37" s="25">
        <f>SUM(BB37*125)</f>
        <v>125</v>
      </c>
      <c r="BD37" s="283"/>
      <c r="BE37" s="13"/>
      <c r="BF37" s="361"/>
      <c r="BG37" s="362"/>
      <c r="BH37" s="274"/>
      <c r="BI37" s="21" t="s">
        <v>5</v>
      </c>
      <c r="BJ37" s="83">
        <v>15</v>
      </c>
      <c r="BK37" s="25">
        <f t="shared" si="5"/>
        <v>75</v>
      </c>
      <c r="BL37" s="283"/>
      <c r="BM37" s="13"/>
      <c r="BN37" s="361"/>
      <c r="BO37" s="362"/>
      <c r="BP37" s="274"/>
      <c r="BQ37" s="21" t="s">
        <v>5</v>
      </c>
      <c r="BR37" s="83">
        <v>3</v>
      </c>
      <c r="BS37" s="25">
        <f>SUM(BR37*5)</f>
        <v>15</v>
      </c>
      <c r="BT37" s="283"/>
      <c r="BU37" s="13"/>
      <c r="BV37" s="361"/>
      <c r="BW37" s="362"/>
      <c r="BX37" s="274"/>
      <c r="BY37" s="21" t="s">
        <v>5</v>
      </c>
      <c r="BZ37" s="83">
        <v>2</v>
      </c>
      <c r="CA37" s="25">
        <f t="shared" si="7"/>
        <v>250</v>
      </c>
      <c r="CB37" s="283"/>
      <c r="CC37" s="13"/>
      <c r="CD37" s="361"/>
      <c r="CE37" s="362"/>
      <c r="CF37" s="274"/>
      <c r="CG37" s="21" t="s">
        <v>5</v>
      </c>
      <c r="CH37" s="83">
        <v>4</v>
      </c>
      <c r="CI37" s="25">
        <f t="shared" si="9"/>
        <v>500</v>
      </c>
      <c r="CJ37" s="283"/>
    </row>
    <row r="38" spans="1:88" ht="15" customHeight="1" x14ac:dyDescent="0.25">
      <c r="A38" s="13"/>
      <c r="B38" s="361"/>
      <c r="C38" s="368"/>
      <c r="D38" s="274"/>
      <c r="E38" s="21" t="s">
        <v>6</v>
      </c>
      <c r="F38" s="16">
        <v>10</v>
      </c>
      <c r="G38" s="25">
        <f>SUM(F38*5)</f>
        <v>50</v>
      </c>
      <c r="H38" s="283"/>
      <c r="I38" s="13"/>
      <c r="J38" s="361"/>
      <c r="K38" s="368"/>
      <c r="L38" s="274"/>
      <c r="M38" s="21" t="s">
        <v>6</v>
      </c>
      <c r="N38" s="16"/>
      <c r="O38" s="25">
        <f>SUM(N38*5)</f>
        <v>0</v>
      </c>
      <c r="P38" s="283"/>
      <c r="Q38" s="13"/>
      <c r="R38" s="361"/>
      <c r="S38" s="368"/>
      <c r="T38" s="274"/>
      <c r="U38" s="21" t="s">
        <v>6</v>
      </c>
      <c r="V38" s="16">
        <v>10</v>
      </c>
      <c r="W38" s="25">
        <f t="shared" si="1"/>
        <v>50</v>
      </c>
      <c r="X38" s="283"/>
      <c r="Y38" s="13"/>
      <c r="Z38" s="361"/>
      <c r="AA38" s="368"/>
      <c r="AB38" s="274"/>
      <c r="AC38" s="21" t="s">
        <v>6</v>
      </c>
      <c r="AD38" s="16">
        <v>15</v>
      </c>
      <c r="AE38" s="25">
        <f t="shared" si="2"/>
        <v>75</v>
      </c>
      <c r="AF38" s="283"/>
      <c r="AG38" s="13"/>
      <c r="AH38" s="361"/>
      <c r="AI38" s="362"/>
      <c r="AJ38" s="274"/>
      <c r="AK38" s="21" t="s">
        <v>6</v>
      </c>
      <c r="AL38" s="16"/>
      <c r="AM38" s="25">
        <f t="shared" si="4"/>
        <v>0</v>
      </c>
      <c r="AN38" s="283"/>
      <c r="AO38" s="13"/>
      <c r="AP38" s="361"/>
      <c r="AQ38" s="362"/>
      <c r="AR38" s="274"/>
      <c r="AS38" s="21" t="s">
        <v>6</v>
      </c>
      <c r="AT38" s="16">
        <v>2</v>
      </c>
      <c r="AU38" s="25">
        <f t="shared" si="8"/>
        <v>10</v>
      </c>
      <c r="AV38" s="283"/>
      <c r="AW38" s="13"/>
      <c r="AX38" s="361"/>
      <c r="AY38" s="362"/>
      <c r="AZ38" s="274"/>
      <c r="BA38" s="21" t="s">
        <v>6</v>
      </c>
      <c r="BB38" s="16">
        <v>1</v>
      </c>
      <c r="BC38" s="25">
        <f>SUM(BB38*125)</f>
        <v>125</v>
      </c>
      <c r="BD38" s="283"/>
      <c r="BE38" s="13"/>
      <c r="BF38" s="361"/>
      <c r="BG38" s="362"/>
      <c r="BH38" s="274"/>
      <c r="BI38" s="21" t="s">
        <v>6</v>
      </c>
      <c r="BJ38" s="16">
        <v>15</v>
      </c>
      <c r="BK38" s="25">
        <f t="shared" si="5"/>
        <v>75</v>
      </c>
      <c r="BL38" s="283"/>
      <c r="BM38" s="13"/>
      <c r="BN38" s="361"/>
      <c r="BO38" s="362"/>
      <c r="BP38" s="274"/>
      <c r="BQ38" s="21" t="s">
        <v>6</v>
      </c>
      <c r="BR38" s="16">
        <v>3</v>
      </c>
      <c r="BS38" s="25">
        <f>SUM(BR38*5)</f>
        <v>15</v>
      </c>
      <c r="BT38" s="283"/>
      <c r="BU38" s="13"/>
      <c r="BV38" s="361"/>
      <c r="BW38" s="362"/>
      <c r="BX38" s="274"/>
      <c r="BY38" s="21" t="s">
        <v>6</v>
      </c>
      <c r="BZ38" s="16">
        <v>2</v>
      </c>
      <c r="CA38" s="25">
        <f t="shared" si="7"/>
        <v>250</v>
      </c>
      <c r="CB38" s="283"/>
      <c r="CC38" s="13"/>
      <c r="CD38" s="361"/>
      <c r="CE38" s="362"/>
      <c r="CF38" s="274"/>
      <c r="CG38" s="21" t="s">
        <v>6</v>
      </c>
      <c r="CH38" s="16">
        <v>4</v>
      </c>
      <c r="CI38" s="25">
        <f t="shared" si="9"/>
        <v>500</v>
      </c>
      <c r="CJ38" s="283"/>
    </row>
    <row r="39" spans="1:88" ht="15" customHeight="1" x14ac:dyDescent="0.25">
      <c r="A39" s="13"/>
      <c r="B39" s="361"/>
      <c r="C39" s="368"/>
      <c r="D39" s="274"/>
      <c r="E39" s="21" t="s">
        <v>5</v>
      </c>
      <c r="F39" s="83">
        <v>10</v>
      </c>
      <c r="G39" s="25">
        <f>SUM(F39*5)</f>
        <v>50</v>
      </c>
      <c r="H39" s="283"/>
      <c r="I39" s="13"/>
      <c r="J39" s="361"/>
      <c r="K39" s="368"/>
      <c r="L39" s="274"/>
      <c r="M39" s="21" t="s">
        <v>5</v>
      </c>
      <c r="N39" s="83">
        <v>5</v>
      </c>
      <c r="O39" s="25">
        <f>SUM(N39*5)</f>
        <v>25</v>
      </c>
      <c r="P39" s="283"/>
      <c r="Q39" s="13"/>
      <c r="R39" s="361"/>
      <c r="S39" s="368"/>
      <c r="T39" s="274"/>
      <c r="U39" s="21" t="s">
        <v>5</v>
      </c>
      <c r="V39" s="83">
        <v>10</v>
      </c>
      <c r="W39" s="25">
        <f t="shared" si="1"/>
        <v>50</v>
      </c>
      <c r="X39" s="283"/>
      <c r="Y39" s="13"/>
      <c r="Z39" s="361"/>
      <c r="AA39" s="368"/>
      <c r="AB39" s="274"/>
      <c r="AC39" s="21" t="s">
        <v>5</v>
      </c>
      <c r="AD39" s="83">
        <v>15</v>
      </c>
      <c r="AE39" s="25">
        <f t="shared" si="2"/>
        <v>75</v>
      </c>
      <c r="AF39" s="283"/>
      <c r="AG39" s="13"/>
      <c r="AH39" s="361"/>
      <c r="AI39" s="362"/>
      <c r="AJ39" s="274"/>
      <c r="AK39" s="21" t="s">
        <v>5</v>
      </c>
      <c r="AL39" s="83">
        <v>2</v>
      </c>
      <c r="AM39" s="25">
        <f t="shared" si="4"/>
        <v>250</v>
      </c>
      <c r="AN39" s="283"/>
      <c r="AO39" s="13"/>
      <c r="AP39" s="361"/>
      <c r="AQ39" s="362"/>
      <c r="AR39" s="274"/>
      <c r="AS39" s="21" t="s">
        <v>5</v>
      </c>
      <c r="AT39" s="83">
        <v>2</v>
      </c>
      <c r="AU39" s="25">
        <f t="shared" si="8"/>
        <v>10</v>
      </c>
      <c r="AV39" s="283"/>
      <c r="AW39" s="13"/>
      <c r="AX39" s="361"/>
      <c r="AY39" s="362"/>
      <c r="AZ39" s="274"/>
      <c r="BA39" s="21" t="s">
        <v>5</v>
      </c>
      <c r="BB39" s="83"/>
      <c r="BC39" s="25"/>
      <c r="BD39" s="283"/>
      <c r="BE39" s="13"/>
      <c r="BF39" s="361"/>
      <c r="BG39" s="362"/>
      <c r="BH39" s="274"/>
      <c r="BI39" s="21" t="s">
        <v>5</v>
      </c>
      <c r="BJ39" s="83">
        <v>15</v>
      </c>
      <c r="BK39" s="25">
        <f t="shared" si="5"/>
        <v>75</v>
      </c>
      <c r="BL39" s="283"/>
      <c r="BM39" s="13"/>
      <c r="BN39" s="361"/>
      <c r="BO39" s="362"/>
      <c r="BP39" s="274"/>
      <c r="BQ39" s="21" t="s">
        <v>5</v>
      </c>
      <c r="BR39" s="83">
        <v>3</v>
      </c>
      <c r="BS39" s="25">
        <f>SUM(BR39*5)</f>
        <v>15</v>
      </c>
      <c r="BT39" s="283"/>
      <c r="BU39" s="13"/>
      <c r="BV39" s="361"/>
      <c r="BW39" s="362"/>
      <c r="BX39" s="274"/>
      <c r="BY39" s="21" t="s">
        <v>5</v>
      </c>
      <c r="BZ39" s="83">
        <v>2</v>
      </c>
      <c r="CA39" s="25">
        <f t="shared" si="7"/>
        <v>250</v>
      </c>
      <c r="CB39" s="283"/>
      <c r="CC39" s="13"/>
      <c r="CD39" s="361"/>
      <c r="CE39" s="362"/>
      <c r="CF39" s="274"/>
      <c r="CG39" s="21" t="s">
        <v>5</v>
      </c>
      <c r="CH39" s="83">
        <v>4</v>
      </c>
      <c r="CI39" s="25">
        <f t="shared" si="9"/>
        <v>500</v>
      </c>
      <c r="CJ39" s="283"/>
    </row>
    <row r="40" spans="1:88" ht="15" customHeight="1" x14ac:dyDescent="0.25">
      <c r="A40" s="13"/>
      <c r="B40" s="361"/>
      <c r="C40" s="368"/>
      <c r="D40" s="274"/>
      <c r="E40" s="21" t="s">
        <v>7</v>
      </c>
      <c r="F40" s="16">
        <v>10</v>
      </c>
      <c r="G40" s="25">
        <f>SUM(F40*5)</f>
        <v>50</v>
      </c>
      <c r="H40" s="283"/>
      <c r="I40" s="13"/>
      <c r="J40" s="361"/>
      <c r="K40" s="368"/>
      <c r="L40" s="274"/>
      <c r="M40" s="21" t="s">
        <v>7</v>
      </c>
      <c r="N40" s="16">
        <v>5</v>
      </c>
      <c r="O40" s="25">
        <f>SUM(N40*5)</f>
        <v>25</v>
      </c>
      <c r="P40" s="283"/>
      <c r="Q40" s="13"/>
      <c r="R40" s="361"/>
      <c r="S40" s="368"/>
      <c r="T40" s="274"/>
      <c r="U40" s="21" t="s">
        <v>7</v>
      </c>
      <c r="V40" s="16">
        <v>20</v>
      </c>
      <c r="W40" s="25">
        <f t="shared" si="1"/>
        <v>100</v>
      </c>
      <c r="X40" s="283"/>
      <c r="Y40" s="13"/>
      <c r="Z40" s="361"/>
      <c r="AA40" s="368"/>
      <c r="AB40" s="274"/>
      <c r="AC40" s="21" t="s">
        <v>7</v>
      </c>
      <c r="AD40" s="16"/>
      <c r="AE40" s="25"/>
      <c r="AF40" s="283"/>
      <c r="AG40" s="13"/>
      <c r="AH40" s="361"/>
      <c r="AI40" s="362"/>
      <c r="AJ40" s="274"/>
      <c r="AK40" s="21" t="s">
        <v>7</v>
      </c>
      <c r="AL40" s="16"/>
      <c r="AM40" s="25">
        <f t="shared" si="4"/>
        <v>0</v>
      </c>
      <c r="AN40" s="283"/>
      <c r="AO40" s="13"/>
      <c r="AP40" s="361"/>
      <c r="AQ40" s="362"/>
      <c r="AR40" s="274"/>
      <c r="AS40" s="21" t="s">
        <v>7</v>
      </c>
      <c r="AT40" s="16">
        <v>2</v>
      </c>
      <c r="AU40" s="25">
        <f t="shared" si="8"/>
        <v>10</v>
      </c>
      <c r="AV40" s="283"/>
      <c r="AW40" s="13"/>
      <c r="AX40" s="361"/>
      <c r="AY40" s="362"/>
      <c r="AZ40" s="274"/>
      <c r="BA40" s="21" t="s">
        <v>7</v>
      </c>
      <c r="BB40" s="16"/>
      <c r="BC40" s="25"/>
      <c r="BD40" s="283"/>
      <c r="BE40" s="13"/>
      <c r="BF40" s="361"/>
      <c r="BG40" s="362"/>
      <c r="BH40" s="274"/>
      <c r="BI40" s="21" t="s">
        <v>7</v>
      </c>
      <c r="BJ40" s="16">
        <v>15</v>
      </c>
      <c r="BK40" s="25">
        <f t="shared" si="5"/>
        <v>75</v>
      </c>
      <c r="BL40" s="283"/>
      <c r="BM40" s="13"/>
      <c r="BN40" s="361"/>
      <c r="BO40" s="362"/>
      <c r="BP40" s="274"/>
      <c r="BQ40" s="21" t="s">
        <v>7</v>
      </c>
      <c r="BR40" s="16">
        <v>3</v>
      </c>
      <c r="BS40" s="25">
        <f>SUM(BR40*5)</f>
        <v>15</v>
      </c>
      <c r="BT40" s="283"/>
      <c r="BU40" s="13"/>
      <c r="BV40" s="361"/>
      <c r="BW40" s="362"/>
      <c r="BX40" s="274"/>
      <c r="BY40" s="21" t="s">
        <v>7</v>
      </c>
      <c r="BZ40" s="16"/>
      <c r="CA40" s="25"/>
      <c r="CB40" s="283"/>
      <c r="CC40" s="13"/>
      <c r="CD40" s="361"/>
      <c r="CE40" s="362"/>
      <c r="CF40" s="274"/>
      <c r="CG40" s="21" t="s">
        <v>7</v>
      </c>
      <c r="CH40" s="16"/>
      <c r="CI40" s="25"/>
      <c r="CJ40" s="283"/>
    </row>
    <row r="41" spans="1:88" ht="15" customHeight="1" x14ac:dyDescent="0.25">
      <c r="A41" s="13"/>
      <c r="B41" s="361"/>
      <c r="C41" s="368"/>
      <c r="D41" s="274"/>
      <c r="E41" s="27" t="s">
        <v>8</v>
      </c>
      <c r="F41" s="22"/>
      <c r="G41" s="25"/>
      <c r="H41" s="283"/>
      <c r="I41" s="13"/>
      <c r="J41" s="361"/>
      <c r="K41" s="368"/>
      <c r="L41" s="274"/>
      <c r="M41" s="27" t="s">
        <v>8</v>
      </c>
      <c r="N41" s="22"/>
      <c r="O41" s="25"/>
      <c r="P41" s="283"/>
      <c r="Q41" s="13"/>
      <c r="R41" s="361"/>
      <c r="S41" s="368"/>
      <c r="T41" s="274"/>
      <c r="U41" s="27" t="s">
        <v>8</v>
      </c>
      <c r="V41" s="22">
        <v>10</v>
      </c>
      <c r="W41" s="25">
        <f t="shared" si="1"/>
        <v>50</v>
      </c>
      <c r="X41" s="283"/>
      <c r="Y41" s="13"/>
      <c r="Z41" s="361"/>
      <c r="AA41" s="368"/>
      <c r="AB41" s="274"/>
      <c r="AC41" s="27" t="s">
        <v>8</v>
      </c>
      <c r="AD41" s="22"/>
      <c r="AE41" s="25"/>
      <c r="AF41" s="283"/>
      <c r="AG41" s="13"/>
      <c r="AH41" s="361"/>
      <c r="AI41" s="362"/>
      <c r="AJ41" s="274"/>
      <c r="AK41" s="27" t="s">
        <v>8</v>
      </c>
      <c r="AL41" s="22"/>
      <c r="AM41" s="25">
        <f t="shared" si="4"/>
        <v>0</v>
      </c>
      <c r="AN41" s="283"/>
      <c r="AO41" s="13"/>
      <c r="AP41" s="361"/>
      <c r="AQ41" s="362"/>
      <c r="AR41" s="274"/>
      <c r="AS41" s="27" t="s">
        <v>8</v>
      </c>
      <c r="AT41" s="22">
        <v>2</v>
      </c>
      <c r="AU41" s="25">
        <f t="shared" si="8"/>
        <v>10</v>
      </c>
      <c r="AV41" s="283"/>
      <c r="AW41" s="13"/>
      <c r="AX41" s="361"/>
      <c r="AY41" s="362"/>
      <c r="AZ41" s="274"/>
      <c r="BA41" s="27" t="s">
        <v>8</v>
      </c>
      <c r="BB41" s="22"/>
      <c r="BC41" s="25"/>
      <c r="BD41" s="283"/>
      <c r="BE41" s="13"/>
      <c r="BF41" s="361"/>
      <c r="BG41" s="362"/>
      <c r="BH41" s="274"/>
      <c r="BI41" s="27" t="s">
        <v>8</v>
      </c>
      <c r="BJ41" s="22">
        <v>15</v>
      </c>
      <c r="BK41" s="25">
        <f t="shared" si="5"/>
        <v>75</v>
      </c>
      <c r="BL41" s="283"/>
      <c r="BM41" s="13"/>
      <c r="BN41" s="361"/>
      <c r="BO41" s="362"/>
      <c r="BP41" s="274"/>
      <c r="BQ41" s="27" t="s">
        <v>8</v>
      </c>
      <c r="BR41" s="22"/>
      <c r="BS41" s="25"/>
      <c r="BT41" s="283"/>
      <c r="BU41" s="13"/>
      <c r="BV41" s="361"/>
      <c r="BW41" s="362"/>
      <c r="BX41" s="274"/>
      <c r="BY41" s="27" t="s">
        <v>8</v>
      </c>
      <c r="BZ41" s="22">
        <v>2</v>
      </c>
      <c r="CA41" s="25">
        <f t="shared" si="7"/>
        <v>250</v>
      </c>
      <c r="CB41" s="283"/>
      <c r="CC41" s="13"/>
      <c r="CD41" s="361"/>
      <c r="CE41" s="362"/>
      <c r="CF41" s="274"/>
      <c r="CG41" s="27" t="s">
        <v>8</v>
      </c>
      <c r="CH41" s="22">
        <v>4</v>
      </c>
      <c r="CI41" s="25">
        <f t="shared" si="9"/>
        <v>500</v>
      </c>
      <c r="CJ41" s="283"/>
    </row>
    <row r="42" spans="1:88" ht="15" customHeight="1" thickBot="1" x14ac:dyDescent="0.3">
      <c r="A42" s="13"/>
      <c r="B42" s="363"/>
      <c r="C42" s="369"/>
      <c r="D42" s="275"/>
      <c r="E42" s="35" t="s">
        <v>8</v>
      </c>
      <c r="F42" s="28"/>
      <c r="G42" s="29"/>
      <c r="H42" s="284"/>
      <c r="I42" s="13"/>
      <c r="J42" s="363"/>
      <c r="K42" s="369"/>
      <c r="L42" s="275"/>
      <c r="M42" s="35" t="s">
        <v>8</v>
      </c>
      <c r="N42" s="28"/>
      <c r="O42" s="29"/>
      <c r="P42" s="284"/>
      <c r="Q42" s="13"/>
      <c r="R42" s="363"/>
      <c r="S42" s="369"/>
      <c r="T42" s="275"/>
      <c r="U42" s="35" t="s">
        <v>8</v>
      </c>
      <c r="V42" s="28"/>
      <c r="W42" s="29"/>
      <c r="X42" s="284"/>
      <c r="Y42" s="13"/>
      <c r="Z42" s="363"/>
      <c r="AA42" s="369"/>
      <c r="AB42" s="275"/>
      <c r="AC42" s="35" t="s">
        <v>8</v>
      </c>
      <c r="AD42" s="28"/>
      <c r="AE42" s="29"/>
      <c r="AF42" s="284"/>
      <c r="AG42" s="13"/>
      <c r="AH42" s="363"/>
      <c r="AI42" s="364"/>
      <c r="AJ42" s="275"/>
      <c r="AK42" s="35" t="s">
        <v>8</v>
      </c>
      <c r="AL42" s="28"/>
      <c r="AM42" s="29">
        <f t="shared" si="4"/>
        <v>0</v>
      </c>
      <c r="AN42" s="284"/>
      <c r="AO42" s="13"/>
      <c r="AP42" s="363"/>
      <c r="AQ42" s="364"/>
      <c r="AR42" s="275"/>
      <c r="AS42" s="35" t="s">
        <v>8</v>
      </c>
      <c r="AT42" s="28">
        <v>2</v>
      </c>
      <c r="AU42" s="29">
        <f t="shared" si="8"/>
        <v>10</v>
      </c>
      <c r="AV42" s="284"/>
      <c r="AW42" s="13"/>
      <c r="AX42" s="363"/>
      <c r="AY42" s="364"/>
      <c r="AZ42" s="275"/>
      <c r="BA42" s="35" t="s">
        <v>8</v>
      </c>
      <c r="BB42" s="28"/>
      <c r="BC42" s="29"/>
      <c r="BD42" s="284"/>
      <c r="BE42" s="13"/>
      <c r="BF42" s="363"/>
      <c r="BG42" s="364"/>
      <c r="BH42" s="275"/>
      <c r="BI42" s="35" t="s">
        <v>8</v>
      </c>
      <c r="BJ42" s="28">
        <v>15</v>
      </c>
      <c r="BK42" s="29">
        <f t="shared" si="5"/>
        <v>75</v>
      </c>
      <c r="BL42" s="284"/>
      <c r="BM42" s="13"/>
      <c r="BN42" s="363"/>
      <c r="BO42" s="364"/>
      <c r="BP42" s="275"/>
      <c r="BQ42" s="35" t="s">
        <v>8</v>
      </c>
      <c r="BR42" s="28"/>
      <c r="BS42" s="29"/>
      <c r="BT42" s="284"/>
      <c r="BU42" s="13"/>
      <c r="BV42" s="363"/>
      <c r="BW42" s="364"/>
      <c r="BX42" s="275"/>
      <c r="BY42" s="35" t="s">
        <v>8</v>
      </c>
      <c r="BZ42" s="28"/>
      <c r="CA42" s="29"/>
      <c r="CB42" s="284"/>
      <c r="CC42" s="13"/>
      <c r="CD42" s="363"/>
      <c r="CE42" s="364"/>
      <c r="CF42" s="275"/>
      <c r="CG42" s="35" t="s">
        <v>8</v>
      </c>
      <c r="CH42" s="28"/>
      <c r="CI42" s="29"/>
      <c r="CJ42" s="284"/>
    </row>
    <row r="43" spans="1:88" ht="15" customHeight="1" thickBot="1" x14ac:dyDescent="0.3">
      <c r="A43" s="13"/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4"/>
      <c r="T43" s="13"/>
      <c r="U43" s="13"/>
      <c r="V43" s="14"/>
      <c r="W43" s="37"/>
      <c r="X43" s="13"/>
      <c r="Y43" s="13"/>
      <c r="Z43" s="13"/>
      <c r="AA43" s="14"/>
      <c r="AB43" s="13"/>
      <c r="AC43" s="13"/>
      <c r="AD43" s="14"/>
      <c r="AE43" s="37"/>
      <c r="AF43" s="13"/>
      <c r="AG43" s="13"/>
      <c r="AH43" s="13"/>
      <c r="AI43" s="14"/>
      <c r="AJ43" s="13"/>
      <c r="AK43" s="13"/>
      <c r="AL43" s="14"/>
      <c r="AM43" s="37"/>
      <c r="AN43" s="13"/>
      <c r="AO43" s="13"/>
      <c r="AP43" s="13"/>
      <c r="AQ43" s="14"/>
      <c r="AR43" s="13"/>
      <c r="AS43" s="13"/>
      <c r="AT43" s="14"/>
      <c r="AU43" s="37"/>
      <c r="AV43" s="13"/>
      <c r="AW43" s="13"/>
      <c r="AX43" s="13"/>
      <c r="AY43" s="14"/>
      <c r="AZ43" s="13"/>
      <c r="BA43" s="13"/>
      <c r="BB43" s="14"/>
      <c r="BC43" s="37"/>
      <c r="BD43" s="13"/>
      <c r="BE43" s="13"/>
      <c r="BF43" s="13"/>
      <c r="BG43" s="14"/>
      <c r="BH43" s="13"/>
      <c r="BI43" s="13"/>
      <c r="BJ43" s="14"/>
      <c r="BK43" s="37"/>
      <c r="BL43" s="13"/>
      <c r="BM43" s="13"/>
      <c r="BN43" s="13"/>
      <c r="BO43" s="14"/>
      <c r="BP43" s="13"/>
      <c r="BQ43" s="13"/>
      <c r="BR43" s="14"/>
      <c r="BS43" s="37"/>
      <c r="BT43" s="13"/>
      <c r="BU43" s="13"/>
      <c r="BV43" s="13"/>
      <c r="BW43" s="14"/>
      <c r="BX43" s="13"/>
      <c r="BY43" s="13"/>
      <c r="BZ43" s="14"/>
      <c r="CA43" s="37"/>
      <c r="CB43" s="13"/>
      <c r="CC43" s="13"/>
      <c r="CD43" s="13"/>
      <c r="CE43" s="14"/>
      <c r="CF43" s="13"/>
      <c r="CG43" s="13"/>
      <c r="CH43" s="14"/>
      <c r="CI43" s="37"/>
      <c r="CJ43" s="13"/>
    </row>
    <row r="44" spans="1:88" ht="15" customHeight="1" x14ac:dyDescent="0.25">
      <c r="A44" s="13"/>
      <c r="B44" s="317" t="s">
        <v>164</v>
      </c>
      <c r="C44" s="318"/>
      <c r="D44" s="329" t="s">
        <v>1</v>
      </c>
      <c r="E44" s="315"/>
      <c r="F44" s="33">
        <f>SUM(F15:F42)</f>
        <v>130</v>
      </c>
      <c r="G44" s="34">
        <f>SUM(G15:G42)</f>
        <v>650</v>
      </c>
      <c r="H44" s="38"/>
      <c r="I44" s="13"/>
      <c r="J44" s="317" t="s">
        <v>164</v>
      </c>
      <c r="K44" s="318"/>
      <c r="L44" s="329" t="s">
        <v>1</v>
      </c>
      <c r="M44" s="315"/>
      <c r="N44" s="33">
        <f>SUM(N15:N42)</f>
        <v>50</v>
      </c>
      <c r="O44" s="34">
        <f>SUM(O15:O42)</f>
        <v>250</v>
      </c>
      <c r="P44" s="38"/>
      <c r="Q44" s="13"/>
      <c r="R44" s="317" t="s">
        <v>164</v>
      </c>
      <c r="S44" s="318"/>
      <c r="T44" s="329" t="s">
        <v>1</v>
      </c>
      <c r="U44" s="315"/>
      <c r="V44" s="33">
        <f>SUM(V15:V42)</f>
        <v>280</v>
      </c>
      <c r="W44" s="34">
        <f>SUM(W15:W42)</f>
        <v>1400</v>
      </c>
      <c r="X44" s="38"/>
      <c r="Y44" s="13"/>
      <c r="Z44" s="317" t="s">
        <v>164</v>
      </c>
      <c r="AA44" s="318"/>
      <c r="AB44" s="329" t="s">
        <v>1</v>
      </c>
      <c r="AC44" s="315"/>
      <c r="AD44" s="33">
        <f>SUM(AD15:AD42)</f>
        <v>240</v>
      </c>
      <c r="AE44" s="34">
        <f>SUM(AE15:AE42)</f>
        <v>1200</v>
      </c>
      <c r="AF44" s="38"/>
      <c r="AG44" s="13"/>
      <c r="AH44" s="317" t="s">
        <v>164</v>
      </c>
      <c r="AI44" s="318"/>
      <c r="AJ44" s="315" t="s">
        <v>1</v>
      </c>
      <c r="AK44" s="315"/>
      <c r="AL44" s="33">
        <f>SUM(AL15:AL42)</f>
        <v>2</v>
      </c>
      <c r="AM44" s="34">
        <f>SUM(AM15:AM42)</f>
        <v>250</v>
      </c>
      <c r="AN44" s="38"/>
      <c r="AO44" s="13"/>
      <c r="AP44" s="317" t="s">
        <v>164</v>
      </c>
      <c r="AQ44" s="318"/>
      <c r="AR44" s="315" t="s">
        <v>1</v>
      </c>
      <c r="AS44" s="315"/>
      <c r="AT44" s="33">
        <f>SUM(AT15:AT42)</f>
        <v>14</v>
      </c>
      <c r="AU44" s="34">
        <f>SUM(AU15:AU42)</f>
        <v>70</v>
      </c>
      <c r="AV44" s="38"/>
      <c r="AW44" s="13"/>
      <c r="AX44" s="317" t="s">
        <v>164</v>
      </c>
      <c r="AY44" s="318"/>
      <c r="AZ44" s="315" t="s">
        <v>1</v>
      </c>
      <c r="BA44" s="315"/>
      <c r="BB44" s="33">
        <f>SUM(BB15:BB42)</f>
        <v>6</v>
      </c>
      <c r="BC44" s="34">
        <f>SUM(BC15:BC42)</f>
        <v>750</v>
      </c>
      <c r="BD44" s="38"/>
      <c r="BE44" s="13"/>
      <c r="BF44" s="317" t="s">
        <v>164</v>
      </c>
      <c r="BG44" s="318"/>
      <c r="BH44" s="315" t="s">
        <v>1</v>
      </c>
      <c r="BI44" s="315"/>
      <c r="BJ44" s="33">
        <f>SUM(BJ15:BJ42)</f>
        <v>350</v>
      </c>
      <c r="BK44" s="34">
        <f>SUM(BK15:BK42)</f>
        <v>1750</v>
      </c>
      <c r="BL44" s="38"/>
      <c r="BM44" s="13"/>
      <c r="BN44" s="317" t="s">
        <v>164</v>
      </c>
      <c r="BO44" s="318"/>
      <c r="BP44" s="315" t="s">
        <v>1</v>
      </c>
      <c r="BQ44" s="315"/>
      <c r="BR44" s="33">
        <f>SUM(BR15:BR42)</f>
        <v>30</v>
      </c>
      <c r="BS44" s="34">
        <f>SUM(BS15:BS42)</f>
        <v>150</v>
      </c>
      <c r="BT44" s="38"/>
      <c r="BU44" s="13"/>
      <c r="BV44" s="317" t="s">
        <v>164</v>
      </c>
      <c r="BW44" s="318"/>
      <c r="BX44" s="315" t="s">
        <v>1</v>
      </c>
      <c r="BY44" s="315"/>
      <c r="BZ44" s="33">
        <f>SUM(BZ15:BZ42)</f>
        <v>16</v>
      </c>
      <c r="CA44" s="34">
        <f>SUM(CA15:CA42)</f>
        <v>2000</v>
      </c>
      <c r="CB44" s="38"/>
      <c r="CC44" s="13"/>
      <c r="CD44" s="317" t="s">
        <v>164</v>
      </c>
      <c r="CE44" s="318"/>
      <c r="CF44" s="315" t="s">
        <v>1</v>
      </c>
      <c r="CG44" s="315"/>
      <c r="CH44" s="33">
        <f>SUM(CH15:CH42)</f>
        <v>80</v>
      </c>
      <c r="CI44" s="34">
        <f>SUM(CI15:CI42)</f>
        <v>10000</v>
      </c>
      <c r="CJ44" s="38"/>
    </row>
    <row r="45" spans="1:88" ht="15" customHeight="1" thickBot="1" x14ac:dyDescent="0.3">
      <c r="A45" s="13"/>
      <c r="B45" s="319"/>
      <c r="C45" s="320"/>
      <c r="D45" s="330" t="s">
        <v>3</v>
      </c>
      <c r="E45" s="316"/>
      <c r="F45" s="39">
        <v>2</v>
      </c>
      <c r="G45" s="40">
        <f>SUM(F45)*300</f>
        <v>600</v>
      </c>
      <c r="H45" s="41"/>
      <c r="I45" s="13"/>
      <c r="J45" s="319"/>
      <c r="K45" s="320"/>
      <c r="L45" s="330" t="s">
        <v>3</v>
      </c>
      <c r="M45" s="316"/>
      <c r="N45" s="39">
        <v>3</v>
      </c>
      <c r="O45" s="40">
        <f>SUM(N45)*300</f>
        <v>900</v>
      </c>
      <c r="P45" s="41"/>
      <c r="Q45" s="13"/>
      <c r="R45" s="319"/>
      <c r="S45" s="320"/>
      <c r="T45" s="330" t="s">
        <v>3</v>
      </c>
      <c r="U45" s="316"/>
      <c r="V45" s="39">
        <v>5</v>
      </c>
      <c r="W45" s="40">
        <f>SUM(V45)*300</f>
        <v>1500</v>
      </c>
      <c r="X45" s="41"/>
      <c r="Y45" s="13"/>
      <c r="Z45" s="319"/>
      <c r="AA45" s="320"/>
      <c r="AB45" s="330" t="s">
        <v>3</v>
      </c>
      <c r="AC45" s="316"/>
      <c r="AD45" s="39">
        <v>4</v>
      </c>
      <c r="AE45" s="40">
        <f>SUM(AD45)*300</f>
        <v>1200</v>
      </c>
      <c r="AF45" s="41"/>
      <c r="AG45" s="13"/>
      <c r="AH45" s="319"/>
      <c r="AI45" s="320"/>
      <c r="AJ45" s="316" t="s">
        <v>3</v>
      </c>
      <c r="AK45" s="316"/>
      <c r="AL45" s="39">
        <v>2</v>
      </c>
      <c r="AM45" s="40">
        <f>SUM(AL45)*300</f>
        <v>600</v>
      </c>
      <c r="AN45" s="41"/>
      <c r="AO45" s="13"/>
      <c r="AP45" s="319"/>
      <c r="AQ45" s="320"/>
      <c r="AR45" s="316" t="s">
        <v>3</v>
      </c>
      <c r="AS45" s="316"/>
      <c r="AT45" s="39">
        <v>2</v>
      </c>
      <c r="AU45" s="40">
        <f>SUM(AT45)*300</f>
        <v>600</v>
      </c>
      <c r="AV45" s="41"/>
      <c r="AW45" s="13"/>
      <c r="AX45" s="319"/>
      <c r="AY45" s="320"/>
      <c r="AZ45" s="316" t="s">
        <v>3</v>
      </c>
      <c r="BA45" s="316"/>
      <c r="BB45" s="39">
        <v>6</v>
      </c>
      <c r="BC45" s="40">
        <f>SUM(BB45)*175</f>
        <v>1050</v>
      </c>
      <c r="BD45" s="41"/>
      <c r="BE45" s="13"/>
      <c r="BF45" s="319"/>
      <c r="BG45" s="320"/>
      <c r="BH45" s="316" t="s">
        <v>3</v>
      </c>
      <c r="BI45" s="316"/>
      <c r="BJ45" s="39">
        <v>11</v>
      </c>
      <c r="BK45" s="40">
        <f>SUM(BJ45)*300</f>
        <v>3300</v>
      </c>
      <c r="BL45" s="41"/>
      <c r="BM45" s="13"/>
      <c r="BN45" s="319"/>
      <c r="BO45" s="320"/>
      <c r="BP45" s="316" t="s">
        <v>3</v>
      </c>
      <c r="BQ45" s="316"/>
      <c r="BR45" s="39">
        <v>2</v>
      </c>
      <c r="BS45" s="40">
        <f>SUM(BR45)*300</f>
        <v>600</v>
      </c>
      <c r="BT45" s="41"/>
      <c r="BU45" s="13"/>
      <c r="BV45" s="319"/>
      <c r="BW45" s="320"/>
      <c r="BX45" s="316" t="s">
        <v>3</v>
      </c>
      <c r="BY45" s="316"/>
      <c r="BZ45" s="39">
        <v>16</v>
      </c>
      <c r="CA45" s="40">
        <f>SUM(BZ45)*175</f>
        <v>2800</v>
      </c>
      <c r="CB45" s="41"/>
      <c r="CC45" s="13"/>
      <c r="CD45" s="319"/>
      <c r="CE45" s="320"/>
      <c r="CF45" s="316" t="s">
        <v>3</v>
      </c>
      <c r="CG45" s="316"/>
      <c r="CH45" s="39">
        <v>80</v>
      </c>
      <c r="CI45" s="40">
        <f>SUM(CH45)*175</f>
        <v>14000</v>
      </c>
      <c r="CJ45" s="41"/>
    </row>
    <row r="46" spans="1:88" ht="15" customHeight="1" x14ac:dyDescent="0.25"/>
  </sheetData>
  <mergeCells count="275">
    <mergeCell ref="BX45:BY45"/>
    <mergeCell ref="CF45:CG45"/>
    <mergeCell ref="BV44:BW45"/>
    <mergeCell ref="BX44:BY44"/>
    <mergeCell ref="CD44:CE45"/>
    <mergeCell ref="CF44:CG44"/>
    <mergeCell ref="D45:E45"/>
    <mergeCell ref="L45:M45"/>
    <mergeCell ref="T45:U45"/>
    <mergeCell ref="AB45:AC45"/>
    <mergeCell ref="AJ45:AK45"/>
    <mergeCell ref="AR45:AS45"/>
    <mergeCell ref="AX44:AY45"/>
    <mergeCell ref="AZ44:BA44"/>
    <mergeCell ref="BF44:BG45"/>
    <mergeCell ref="BH44:BI44"/>
    <mergeCell ref="BN44:BO45"/>
    <mergeCell ref="BP44:BQ44"/>
    <mergeCell ref="AZ45:BA45"/>
    <mergeCell ref="BH45:BI45"/>
    <mergeCell ref="BP45:BQ45"/>
    <mergeCell ref="Z44:AA45"/>
    <mergeCell ref="AB44:AC44"/>
    <mergeCell ref="AH44:AI45"/>
    <mergeCell ref="AJ44:AK44"/>
    <mergeCell ref="AP44:AQ45"/>
    <mergeCell ref="AR44:AS44"/>
    <mergeCell ref="B44:C45"/>
    <mergeCell ref="D44:E44"/>
    <mergeCell ref="J44:K45"/>
    <mergeCell ref="L44:M44"/>
    <mergeCell ref="R44:S45"/>
    <mergeCell ref="T44:U44"/>
    <mergeCell ref="BV36:BW42"/>
    <mergeCell ref="BX36:BX42"/>
    <mergeCell ref="CB36:CB42"/>
    <mergeCell ref="CD36:CE42"/>
    <mergeCell ref="CF36:CF42"/>
    <mergeCell ref="CJ36:CJ42"/>
    <mergeCell ref="BF36:BG42"/>
    <mergeCell ref="BH36:BH42"/>
    <mergeCell ref="BL36:BL42"/>
    <mergeCell ref="BN36:BO42"/>
    <mergeCell ref="BP36:BP42"/>
    <mergeCell ref="BT36:BT42"/>
    <mergeCell ref="AP36:AQ42"/>
    <mergeCell ref="AR36:AR42"/>
    <mergeCell ref="AV36:AV42"/>
    <mergeCell ref="AX36:AY42"/>
    <mergeCell ref="AZ36:AZ42"/>
    <mergeCell ref="BD36:BD42"/>
    <mergeCell ref="Z36:AA42"/>
    <mergeCell ref="AB36:AB42"/>
    <mergeCell ref="AF36:AF42"/>
    <mergeCell ref="AH36:AI42"/>
    <mergeCell ref="AJ36:AJ42"/>
    <mergeCell ref="AN36:AN42"/>
    <mergeCell ref="CJ29:CJ35"/>
    <mergeCell ref="B36:C42"/>
    <mergeCell ref="D36:D42"/>
    <mergeCell ref="H36:H42"/>
    <mergeCell ref="J36:K42"/>
    <mergeCell ref="L36:L42"/>
    <mergeCell ref="P36:P42"/>
    <mergeCell ref="R36:S42"/>
    <mergeCell ref="T36:T42"/>
    <mergeCell ref="X36:X42"/>
    <mergeCell ref="BT29:BT35"/>
    <mergeCell ref="BV29:BW35"/>
    <mergeCell ref="BX29:BX35"/>
    <mergeCell ref="CB29:CB35"/>
    <mergeCell ref="CD29:CE35"/>
    <mergeCell ref="CF29:CF35"/>
    <mergeCell ref="BD29:BD35"/>
    <mergeCell ref="BF29:BG35"/>
    <mergeCell ref="BH29:BH35"/>
    <mergeCell ref="BL29:BL35"/>
    <mergeCell ref="BN29:BO35"/>
    <mergeCell ref="BP29:BP35"/>
    <mergeCell ref="AN29:AN35"/>
    <mergeCell ref="AP29:AQ35"/>
    <mergeCell ref="AR29:AR35"/>
    <mergeCell ref="AV29:AV35"/>
    <mergeCell ref="AX29:AY35"/>
    <mergeCell ref="AZ29:AZ35"/>
    <mergeCell ref="X29:X35"/>
    <mergeCell ref="Z29:AA35"/>
    <mergeCell ref="AB29:AB35"/>
    <mergeCell ref="AF29:AF35"/>
    <mergeCell ref="AH29:AI35"/>
    <mergeCell ref="AJ29:AJ35"/>
    <mergeCell ref="CF22:CF28"/>
    <mergeCell ref="CJ22:CJ28"/>
    <mergeCell ref="B29:C35"/>
    <mergeCell ref="D29:D35"/>
    <mergeCell ref="H29:H35"/>
    <mergeCell ref="J29:K35"/>
    <mergeCell ref="L29:L35"/>
    <mergeCell ref="P29:P35"/>
    <mergeCell ref="R29:S35"/>
    <mergeCell ref="T29:T35"/>
    <mergeCell ref="BP22:BP28"/>
    <mergeCell ref="BT22:BT28"/>
    <mergeCell ref="BV22:BW28"/>
    <mergeCell ref="BX22:BX28"/>
    <mergeCell ref="CB22:CB28"/>
    <mergeCell ref="CD22:CE28"/>
    <mergeCell ref="AZ22:AZ28"/>
    <mergeCell ref="BD22:BD28"/>
    <mergeCell ref="BF22:BG28"/>
    <mergeCell ref="BH22:BH28"/>
    <mergeCell ref="BL22:BL28"/>
    <mergeCell ref="BN22:BO28"/>
    <mergeCell ref="AJ22:AJ28"/>
    <mergeCell ref="AN22:AN28"/>
    <mergeCell ref="AR22:AR28"/>
    <mergeCell ref="AV22:AV28"/>
    <mergeCell ref="AX22:AY28"/>
    <mergeCell ref="T22:T28"/>
    <mergeCell ref="X22:X28"/>
    <mergeCell ref="Z22:AA28"/>
    <mergeCell ref="AB22:AB28"/>
    <mergeCell ref="AF22:AF28"/>
    <mergeCell ref="AH22:AI28"/>
    <mergeCell ref="CF15:CF21"/>
    <mergeCell ref="CJ15:CJ21"/>
    <mergeCell ref="B22:C28"/>
    <mergeCell ref="D22:D28"/>
    <mergeCell ref="H22:H28"/>
    <mergeCell ref="J22:K28"/>
    <mergeCell ref="L22:L28"/>
    <mergeCell ref="P22:P28"/>
    <mergeCell ref="R22:S28"/>
    <mergeCell ref="BN15:BO21"/>
    <mergeCell ref="BP15:BP21"/>
    <mergeCell ref="BT15:BT21"/>
    <mergeCell ref="BV15:BW21"/>
    <mergeCell ref="BX15:BX21"/>
    <mergeCell ref="CB15:CB21"/>
    <mergeCell ref="AX15:AY21"/>
    <mergeCell ref="AZ15:AZ21"/>
    <mergeCell ref="BD15:BD21"/>
    <mergeCell ref="BF15:BG21"/>
    <mergeCell ref="BH15:BH21"/>
    <mergeCell ref="BL15:BL21"/>
    <mergeCell ref="AH15:AI21"/>
    <mergeCell ref="AJ15:AJ21"/>
    <mergeCell ref="AP22:AQ28"/>
    <mergeCell ref="AR15:AR21"/>
    <mergeCell ref="AV15:AV21"/>
    <mergeCell ref="R15:S21"/>
    <mergeCell ref="T15:T21"/>
    <mergeCell ref="X15:X21"/>
    <mergeCell ref="Z15:AA21"/>
    <mergeCell ref="AB15:AB21"/>
    <mergeCell ref="AF15:AF21"/>
    <mergeCell ref="CD15:CE21"/>
    <mergeCell ref="CD14:CE14"/>
    <mergeCell ref="CF14:CG14"/>
    <mergeCell ref="B15:C21"/>
    <mergeCell ref="D15:D21"/>
    <mergeCell ref="H15:H21"/>
    <mergeCell ref="J15:K21"/>
    <mergeCell ref="L15:L21"/>
    <mergeCell ref="P15:P21"/>
    <mergeCell ref="AX14:AY14"/>
    <mergeCell ref="AZ14:BA14"/>
    <mergeCell ref="BF14:BG14"/>
    <mergeCell ref="BH14:BI14"/>
    <mergeCell ref="BN14:BO14"/>
    <mergeCell ref="BP14:BQ14"/>
    <mergeCell ref="Z14:AA14"/>
    <mergeCell ref="AB14:AC14"/>
    <mergeCell ref="AH14:AI14"/>
    <mergeCell ref="AJ14:AK14"/>
    <mergeCell ref="AP14:AQ14"/>
    <mergeCell ref="AR14:AS14"/>
    <mergeCell ref="B14:C14"/>
    <mergeCell ref="D14:E14"/>
    <mergeCell ref="AN15:AN21"/>
    <mergeCell ref="AP15:AQ21"/>
    <mergeCell ref="J14:K14"/>
    <mergeCell ref="L14:M14"/>
    <mergeCell ref="R14:S14"/>
    <mergeCell ref="T14:U14"/>
    <mergeCell ref="AP13:AV13"/>
    <mergeCell ref="AX13:BD13"/>
    <mergeCell ref="BF13:BL13"/>
    <mergeCell ref="BN13:BT13"/>
    <mergeCell ref="BV13:CB13"/>
    <mergeCell ref="BV14:BW14"/>
    <mergeCell ref="BX14:BY14"/>
    <mergeCell ref="CD13:CJ13"/>
    <mergeCell ref="AX12:BD12"/>
    <mergeCell ref="BF12:BL12"/>
    <mergeCell ref="BN12:BT12"/>
    <mergeCell ref="BV12:CB12"/>
    <mergeCell ref="CD12:CJ12"/>
    <mergeCell ref="B13:H13"/>
    <mergeCell ref="J13:P13"/>
    <mergeCell ref="R13:X13"/>
    <mergeCell ref="Z13:AF13"/>
    <mergeCell ref="AH13:AN13"/>
    <mergeCell ref="CD7:CE8"/>
    <mergeCell ref="CF7:CF8"/>
    <mergeCell ref="B12:H12"/>
    <mergeCell ref="J12:P12"/>
    <mergeCell ref="R12:X12"/>
    <mergeCell ref="Z12:AF12"/>
    <mergeCell ref="AH12:AN12"/>
    <mergeCell ref="AP12:AV12"/>
    <mergeCell ref="AX7:AY8"/>
    <mergeCell ref="AZ7:AZ8"/>
    <mergeCell ref="BF7:BG8"/>
    <mergeCell ref="BH7:BH8"/>
    <mergeCell ref="BN7:BO8"/>
    <mergeCell ref="BP7:BP8"/>
    <mergeCell ref="Z7:AA8"/>
    <mergeCell ref="AB7:AB8"/>
    <mergeCell ref="AH7:AI8"/>
    <mergeCell ref="AJ7:AJ8"/>
    <mergeCell ref="AP7:AQ8"/>
    <mergeCell ref="AR7:AR8"/>
    <mergeCell ref="CD5:CE6"/>
    <mergeCell ref="CF5:CH6"/>
    <mergeCell ref="B7:C8"/>
    <mergeCell ref="D7:D8"/>
    <mergeCell ref="J7:K8"/>
    <mergeCell ref="L7:L8"/>
    <mergeCell ref="R7:S8"/>
    <mergeCell ref="T7:T8"/>
    <mergeCell ref="AX5:AY6"/>
    <mergeCell ref="AZ5:BB6"/>
    <mergeCell ref="BF5:BG6"/>
    <mergeCell ref="BH5:BJ6"/>
    <mergeCell ref="BN5:BO6"/>
    <mergeCell ref="BP5:BR6"/>
    <mergeCell ref="Z5:AA6"/>
    <mergeCell ref="AB5:AD6"/>
    <mergeCell ref="AH5:AI6"/>
    <mergeCell ref="AJ5:AL6"/>
    <mergeCell ref="AP5:AQ6"/>
    <mergeCell ref="AR5:AT6"/>
    <mergeCell ref="B5:C6"/>
    <mergeCell ref="D5:F6"/>
    <mergeCell ref="BV7:BW8"/>
    <mergeCell ref="BX7:BX8"/>
    <mergeCell ref="J5:K6"/>
    <mergeCell ref="L5:N6"/>
    <mergeCell ref="R5:S6"/>
    <mergeCell ref="T5:V6"/>
    <mergeCell ref="AP4:AV4"/>
    <mergeCell ref="AX4:BD4"/>
    <mergeCell ref="BF4:BL4"/>
    <mergeCell ref="BN4:BT4"/>
    <mergeCell ref="BV4:CB4"/>
    <mergeCell ref="BV5:BW6"/>
    <mergeCell ref="BX5:BZ6"/>
    <mergeCell ref="CD4:CJ4"/>
    <mergeCell ref="AX3:BD3"/>
    <mergeCell ref="BF3:BL3"/>
    <mergeCell ref="BN3:BT3"/>
    <mergeCell ref="BV3:CB3"/>
    <mergeCell ref="CD3:CJ3"/>
    <mergeCell ref="B4:H4"/>
    <mergeCell ref="J4:P4"/>
    <mergeCell ref="R4:X4"/>
    <mergeCell ref="Z4:AF4"/>
    <mergeCell ref="AH4:AN4"/>
    <mergeCell ref="B3:H3"/>
    <mergeCell ref="J3:P3"/>
    <mergeCell ref="R3:X3"/>
    <mergeCell ref="Z3:AF3"/>
    <mergeCell ref="AH3:AN3"/>
    <mergeCell ref="AP3:AV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R53"/>
  <sheetViews>
    <sheetView topLeftCell="BS1" zoomScale="80" zoomScaleNormal="80" workbookViewId="0">
      <selection activeCell="BL57" sqref="BL57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</cols>
  <sheetData>
    <row r="1" spans="1:96" s="105" customFormat="1" x14ac:dyDescent="0.25">
      <c r="B1" s="107" t="s">
        <v>210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</row>
    <row r="2" spans="1:96" ht="15.75" thickBot="1" x14ac:dyDescent="0.3">
      <c r="B2" s="57" t="s">
        <v>193</v>
      </c>
      <c r="J2" s="57"/>
      <c r="R2" s="57"/>
      <c r="Z2" s="57"/>
      <c r="AH2" s="57"/>
      <c r="AP2" s="57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M2" s="112"/>
      <c r="BN2" s="119"/>
      <c r="BO2" s="112"/>
      <c r="BP2" s="112"/>
      <c r="BQ2" s="112"/>
      <c r="BR2" s="110"/>
      <c r="BS2" s="112"/>
      <c r="BT2" s="112"/>
      <c r="BU2" s="112"/>
      <c r="BV2" s="119"/>
      <c r="BW2" s="112"/>
      <c r="BX2" s="112"/>
      <c r="BY2" s="112"/>
      <c r="BZ2" s="110"/>
      <c r="CA2" s="112"/>
      <c r="CB2" s="112"/>
      <c r="CC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</row>
    <row r="3" spans="1:96" s="85" customFormat="1" ht="60" customHeight="1" x14ac:dyDescent="0.25">
      <c r="B3" s="321" t="s">
        <v>167</v>
      </c>
      <c r="C3" s="322"/>
      <c r="D3" s="322"/>
      <c r="E3" s="322"/>
      <c r="F3" s="322"/>
      <c r="G3" s="322"/>
      <c r="H3" s="323"/>
      <c r="J3" s="321" t="s">
        <v>168</v>
      </c>
      <c r="K3" s="322"/>
      <c r="L3" s="322"/>
      <c r="M3" s="322"/>
      <c r="N3" s="322"/>
      <c r="O3" s="322"/>
      <c r="P3" s="323"/>
      <c r="Q3" s="111"/>
      <c r="R3" s="321" t="s">
        <v>169</v>
      </c>
      <c r="S3" s="322"/>
      <c r="T3" s="322"/>
      <c r="U3" s="322"/>
      <c r="V3" s="322"/>
      <c r="W3" s="322"/>
      <c r="X3" s="323"/>
      <c r="Y3" s="111"/>
      <c r="Z3" s="321" t="s">
        <v>170</v>
      </c>
      <c r="AA3" s="322"/>
      <c r="AB3" s="322"/>
      <c r="AC3" s="322"/>
      <c r="AD3" s="322"/>
      <c r="AE3" s="322"/>
      <c r="AF3" s="323"/>
      <c r="AG3" s="111"/>
      <c r="AH3" s="321" t="s">
        <v>166</v>
      </c>
      <c r="AI3" s="322"/>
      <c r="AJ3" s="322"/>
      <c r="AK3" s="322"/>
      <c r="AL3" s="322"/>
      <c r="AM3" s="322"/>
      <c r="AN3" s="323"/>
      <c r="AP3" s="321" t="s">
        <v>171</v>
      </c>
      <c r="AQ3" s="322"/>
      <c r="AR3" s="322"/>
      <c r="AS3" s="322"/>
      <c r="AT3" s="322"/>
      <c r="AU3" s="322"/>
      <c r="AV3" s="323"/>
      <c r="AW3" s="111"/>
      <c r="AX3" s="321" t="s">
        <v>165</v>
      </c>
      <c r="AY3" s="322"/>
      <c r="AZ3" s="322"/>
      <c r="BA3" s="322"/>
      <c r="BB3" s="322"/>
      <c r="BC3" s="322"/>
      <c r="BD3" s="323"/>
      <c r="BE3" s="111"/>
      <c r="BF3" s="321" t="s">
        <v>172</v>
      </c>
      <c r="BG3" s="322"/>
      <c r="BH3" s="322"/>
      <c r="BI3" s="322"/>
      <c r="BJ3" s="322"/>
      <c r="BK3" s="322"/>
      <c r="BL3" s="323"/>
      <c r="BM3" s="111"/>
      <c r="BN3" s="321" t="s">
        <v>175</v>
      </c>
      <c r="BO3" s="322"/>
      <c r="BP3" s="322"/>
      <c r="BQ3" s="322"/>
      <c r="BR3" s="322"/>
      <c r="BS3" s="322"/>
      <c r="BT3" s="323"/>
      <c r="BU3" s="111"/>
      <c r="BV3" s="321" t="s">
        <v>174</v>
      </c>
      <c r="BW3" s="322"/>
      <c r="BX3" s="322"/>
      <c r="BY3" s="322"/>
      <c r="BZ3" s="322"/>
      <c r="CA3" s="322"/>
      <c r="CB3" s="323"/>
      <c r="CC3" s="111"/>
      <c r="CD3" s="321" t="s">
        <v>173</v>
      </c>
      <c r="CE3" s="322"/>
      <c r="CF3" s="322"/>
      <c r="CG3" s="322"/>
      <c r="CH3" s="322"/>
      <c r="CI3" s="322"/>
      <c r="CJ3" s="323"/>
      <c r="CL3" s="350"/>
      <c r="CM3" s="350"/>
      <c r="CN3" s="350"/>
      <c r="CO3" s="350"/>
      <c r="CP3" s="350"/>
      <c r="CQ3" s="350"/>
      <c r="CR3" s="350"/>
    </row>
    <row r="4" spans="1:96" ht="15.75" thickBot="1" x14ac:dyDescent="0.3">
      <c r="B4" s="304" t="s">
        <v>121</v>
      </c>
      <c r="C4" s="305"/>
      <c r="D4" s="305"/>
      <c r="E4" s="305"/>
      <c r="F4" s="305"/>
      <c r="G4" s="305"/>
      <c r="H4" s="306"/>
      <c r="J4" s="304" t="s">
        <v>178</v>
      </c>
      <c r="K4" s="305"/>
      <c r="L4" s="305"/>
      <c r="M4" s="305"/>
      <c r="N4" s="305"/>
      <c r="O4" s="305"/>
      <c r="P4" s="306"/>
      <c r="Q4" s="112"/>
      <c r="R4" s="304" t="s">
        <v>179</v>
      </c>
      <c r="S4" s="305"/>
      <c r="T4" s="305"/>
      <c r="U4" s="305"/>
      <c r="V4" s="305"/>
      <c r="W4" s="305"/>
      <c r="X4" s="306"/>
      <c r="Y4" s="112"/>
      <c r="Z4" s="304" t="s">
        <v>179</v>
      </c>
      <c r="AA4" s="305"/>
      <c r="AB4" s="305"/>
      <c r="AC4" s="305"/>
      <c r="AD4" s="305"/>
      <c r="AE4" s="305"/>
      <c r="AF4" s="306"/>
      <c r="AG4" s="112"/>
      <c r="AH4" s="304" t="s">
        <v>179</v>
      </c>
      <c r="AI4" s="305"/>
      <c r="AJ4" s="305"/>
      <c r="AK4" s="305"/>
      <c r="AL4" s="305"/>
      <c r="AM4" s="305"/>
      <c r="AN4" s="306"/>
      <c r="AP4" s="304" t="s">
        <v>180</v>
      </c>
      <c r="AQ4" s="305"/>
      <c r="AR4" s="305"/>
      <c r="AS4" s="305"/>
      <c r="AT4" s="305"/>
      <c r="AU4" s="305"/>
      <c r="AV4" s="306"/>
      <c r="AW4" s="112"/>
      <c r="AX4" s="304" t="s">
        <v>183</v>
      </c>
      <c r="AY4" s="305"/>
      <c r="AZ4" s="305"/>
      <c r="BA4" s="305"/>
      <c r="BB4" s="305"/>
      <c r="BC4" s="305"/>
      <c r="BD4" s="306"/>
      <c r="BE4" s="112"/>
      <c r="BF4" s="304" t="s">
        <v>182</v>
      </c>
      <c r="BG4" s="305"/>
      <c r="BH4" s="305"/>
      <c r="BI4" s="305"/>
      <c r="BJ4" s="305"/>
      <c r="BK4" s="305"/>
      <c r="BL4" s="306"/>
      <c r="BM4" s="112"/>
      <c r="BN4" s="304" t="s">
        <v>182</v>
      </c>
      <c r="BO4" s="305"/>
      <c r="BP4" s="305"/>
      <c r="BQ4" s="305"/>
      <c r="BR4" s="305"/>
      <c r="BS4" s="305"/>
      <c r="BT4" s="306"/>
      <c r="BU4" s="112"/>
      <c r="BV4" s="304" t="s">
        <v>181</v>
      </c>
      <c r="BW4" s="305"/>
      <c r="BX4" s="305"/>
      <c r="BY4" s="305"/>
      <c r="BZ4" s="305"/>
      <c r="CA4" s="305"/>
      <c r="CB4" s="306"/>
      <c r="CC4" s="112"/>
      <c r="CD4" s="304" t="s">
        <v>180</v>
      </c>
      <c r="CE4" s="305"/>
      <c r="CF4" s="305"/>
      <c r="CG4" s="305"/>
      <c r="CH4" s="305"/>
      <c r="CI4" s="305"/>
      <c r="CJ4" s="306"/>
      <c r="CL4" s="351"/>
      <c r="CM4" s="351"/>
      <c r="CN4" s="351"/>
      <c r="CO4" s="351"/>
      <c r="CP4" s="351"/>
      <c r="CQ4" s="351"/>
      <c r="CR4" s="351"/>
    </row>
    <row r="5" spans="1:96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297" t="s">
        <v>11</v>
      </c>
      <c r="K5" s="298"/>
      <c r="L5" s="297" t="s">
        <v>0</v>
      </c>
      <c r="M5" s="298"/>
      <c r="N5" s="307"/>
      <c r="O5" s="9" t="s">
        <v>13</v>
      </c>
      <c r="P5" s="10"/>
      <c r="Q5" s="112"/>
      <c r="R5" s="297" t="s">
        <v>11</v>
      </c>
      <c r="S5" s="298"/>
      <c r="T5" s="297" t="s">
        <v>0</v>
      </c>
      <c r="U5" s="298"/>
      <c r="V5" s="307"/>
      <c r="W5" s="9" t="s">
        <v>13</v>
      </c>
      <c r="X5" s="10"/>
      <c r="Y5" s="112"/>
      <c r="Z5" s="297" t="s">
        <v>11</v>
      </c>
      <c r="AA5" s="298"/>
      <c r="AB5" s="297" t="s">
        <v>0</v>
      </c>
      <c r="AC5" s="298"/>
      <c r="AD5" s="307"/>
      <c r="AE5" s="9" t="s">
        <v>13</v>
      </c>
      <c r="AF5" s="10"/>
      <c r="AG5" s="112"/>
      <c r="AH5" s="297" t="s">
        <v>11</v>
      </c>
      <c r="AI5" s="298"/>
      <c r="AJ5" s="297" t="s">
        <v>0</v>
      </c>
      <c r="AK5" s="298"/>
      <c r="AL5" s="307"/>
      <c r="AM5" s="9" t="s">
        <v>13</v>
      </c>
      <c r="AN5" s="10"/>
      <c r="AP5" s="297" t="s">
        <v>11</v>
      </c>
      <c r="AQ5" s="298"/>
      <c r="AR5" s="297" t="s">
        <v>0</v>
      </c>
      <c r="AS5" s="298"/>
      <c r="AT5" s="307"/>
      <c r="AU5" s="9" t="s">
        <v>13</v>
      </c>
      <c r="AV5" s="10"/>
      <c r="AW5" s="112"/>
      <c r="AX5" s="297" t="s">
        <v>11</v>
      </c>
      <c r="AY5" s="298"/>
      <c r="AZ5" s="297" t="s">
        <v>0</v>
      </c>
      <c r="BA5" s="298"/>
      <c r="BB5" s="307"/>
      <c r="BC5" s="9" t="s">
        <v>13</v>
      </c>
      <c r="BD5" s="10"/>
      <c r="BE5" s="112"/>
      <c r="BF5" s="297" t="s">
        <v>11</v>
      </c>
      <c r="BG5" s="298"/>
      <c r="BH5" s="297" t="s">
        <v>0</v>
      </c>
      <c r="BI5" s="298"/>
      <c r="BJ5" s="307"/>
      <c r="BK5" s="9" t="s">
        <v>13</v>
      </c>
      <c r="BL5" s="10"/>
      <c r="BM5" s="112"/>
      <c r="BN5" s="297" t="s">
        <v>11</v>
      </c>
      <c r="BO5" s="298"/>
      <c r="BP5" s="297" t="s">
        <v>0</v>
      </c>
      <c r="BQ5" s="298"/>
      <c r="BR5" s="307"/>
      <c r="BS5" s="9" t="s">
        <v>13</v>
      </c>
      <c r="BT5" s="10"/>
      <c r="BU5" s="112"/>
      <c r="BV5" s="297" t="s">
        <v>11</v>
      </c>
      <c r="BW5" s="298"/>
      <c r="BX5" s="297" t="s">
        <v>0</v>
      </c>
      <c r="BY5" s="298"/>
      <c r="BZ5" s="307"/>
      <c r="CA5" s="9" t="s">
        <v>13</v>
      </c>
      <c r="CB5" s="10"/>
      <c r="CC5" s="112"/>
      <c r="CD5" s="297" t="s">
        <v>11</v>
      </c>
      <c r="CE5" s="298"/>
      <c r="CF5" s="297" t="s">
        <v>0</v>
      </c>
      <c r="CG5" s="298"/>
      <c r="CH5" s="307"/>
      <c r="CI5" s="9" t="s">
        <v>13</v>
      </c>
      <c r="CJ5" s="10"/>
      <c r="CL5" s="352"/>
      <c r="CM5" s="352"/>
      <c r="CN5" s="352"/>
      <c r="CO5" s="352"/>
      <c r="CP5" s="352"/>
      <c r="CQ5" s="87"/>
      <c r="CR5" s="87"/>
    </row>
    <row r="6" spans="1:96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299"/>
      <c r="K6" s="300"/>
      <c r="L6" s="299"/>
      <c r="M6" s="300"/>
      <c r="N6" s="308"/>
      <c r="O6" s="49" t="s">
        <v>14</v>
      </c>
      <c r="P6" s="6" t="s">
        <v>15</v>
      </c>
      <c r="Q6" s="112"/>
      <c r="R6" s="299"/>
      <c r="S6" s="300"/>
      <c r="T6" s="299"/>
      <c r="U6" s="300"/>
      <c r="V6" s="308"/>
      <c r="W6" s="49" t="s">
        <v>14</v>
      </c>
      <c r="X6" s="6" t="s">
        <v>15</v>
      </c>
      <c r="Y6" s="112"/>
      <c r="Z6" s="299"/>
      <c r="AA6" s="300"/>
      <c r="AB6" s="299"/>
      <c r="AC6" s="300"/>
      <c r="AD6" s="308"/>
      <c r="AE6" s="49" t="s">
        <v>14</v>
      </c>
      <c r="AF6" s="6" t="s">
        <v>15</v>
      </c>
      <c r="AG6" s="112"/>
      <c r="AH6" s="299"/>
      <c r="AI6" s="300"/>
      <c r="AJ6" s="299"/>
      <c r="AK6" s="300"/>
      <c r="AL6" s="308"/>
      <c r="AM6" s="49" t="s">
        <v>14</v>
      </c>
      <c r="AN6" s="6" t="s">
        <v>15</v>
      </c>
      <c r="AP6" s="299"/>
      <c r="AQ6" s="300"/>
      <c r="AR6" s="299"/>
      <c r="AS6" s="300"/>
      <c r="AT6" s="308"/>
      <c r="AU6" s="49" t="s">
        <v>14</v>
      </c>
      <c r="AV6" s="6" t="s">
        <v>15</v>
      </c>
      <c r="AW6" s="112"/>
      <c r="AX6" s="299"/>
      <c r="AY6" s="300"/>
      <c r="AZ6" s="299"/>
      <c r="BA6" s="300"/>
      <c r="BB6" s="308"/>
      <c r="BC6" s="49" t="s">
        <v>14</v>
      </c>
      <c r="BD6" s="6" t="s">
        <v>15</v>
      </c>
      <c r="BE6" s="112"/>
      <c r="BF6" s="299"/>
      <c r="BG6" s="300"/>
      <c r="BH6" s="299"/>
      <c r="BI6" s="300"/>
      <c r="BJ6" s="308"/>
      <c r="BK6" s="49" t="s">
        <v>14</v>
      </c>
      <c r="BL6" s="6" t="s">
        <v>15</v>
      </c>
      <c r="BM6" s="112"/>
      <c r="BN6" s="299"/>
      <c r="BO6" s="300"/>
      <c r="BP6" s="299"/>
      <c r="BQ6" s="300"/>
      <c r="BR6" s="308"/>
      <c r="BS6" s="49" t="s">
        <v>14</v>
      </c>
      <c r="BT6" s="6" t="s">
        <v>15</v>
      </c>
      <c r="BU6" s="112"/>
      <c r="BV6" s="299"/>
      <c r="BW6" s="300"/>
      <c r="BX6" s="299"/>
      <c r="BY6" s="300"/>
      <c r="BZ6" s="308"/>
      <c r="CA6" s="49" t="s">
        <v>14</v>
      </c>
      <c r="CB6" s="6" t="s">
        <v>15</v>
      </c>
      <c r="CC6" s="112"/>
      <c r="CD6" s="299"/>
      <c r="CE6" s="300"/>
      <c r="CF6" s="299"/>
      <c r="CG6" s="300"/>
      <c r="CH6" s="308"/>
      <c r="CI6" s="49" t="s">
        <v>14</v>
      </c>
      <c r="CJ6" s="6" t="s">
        <v>15</v>
      </c>
      <c r="CL6" s="352"/>
      <c r="CM6" s="352"/>
      <c r="CN6" s="352"/>
      <c r="CO6" s="352"/>
      <c r="CP6" s="352"/>
      <c r="CQ6" s="117"/>
      <c r="CR6" s="117"/>
    </row>
    <row r="7" spans="1:96" ht="24" customHeight="1" x14ac:dyDescent="0.25">
      <c r="B7" s="263" t="s">
        <v>177</v>
      </c>
      <c r="C7" s="264"/>
      <c r="D7" s="370" t="s">
        <v>2</v>
      </c>
      <c r="E7" s="50" t="s">
        <v>1</v>
      </c>
      <c r="F7" s="55"/>
      <c r="G7" s="51" t="s">
        <v>176</v>
      </c>
      <c r="H7" s="5">
        <v>650</v>
      </c>
      <c r="J7" s="263" t="s">
        <v>177</v>
      </c>
      <c r="K7" s="264"/>
      <c r="L7" s="370" t="s">
        <v>2</v>
      </c>
      <c r="M7" s="50" t="s">
        <v>1</v>
      </c>
      <c r="N7" s="55"/>
      <c r="O7" s="51" t="s">
        <v>191</v>
      </c>
      <c r="P7" s="5">
        <v>250</v>
      </c>
      <c r="Q7" s="112"/>
      <c r="R7" s="263" t="s">
        <v>177</v>
      </c>
      <c r="S7" s="264"/>
      <c r="T7" s="370" t="s">
        <v>2</v>
      </c>
      <c r="U7" s="50" t="s">
        <v>1</v>
      </c>
      <c r="V7" s="55"/>
      <c r="W7" s="51" t="s">
        <v>190</v>
      </c>
      <c r="X7" s="5">
        <v>1400</v>
      </c>
      <c r="Y7" s="112"/>
      <c r="Z7" s="263" t="s">
        <v>177</v>
      </c>
      <c r="AA7" s="264"/>
      <c r="AB7" s="370" t="s">
        <v>2</v>
      </c>
      <c r="AC7" s="50" t="s">
        <v>1</v>
      </c>
      <c r="AD7" s="55"/>
      <c r="AE7" s="51" t="s">
        <v>188</v>
      </c>
      <c r="AF7" s="5">
        <v>1200</v>
      </c>
      <c r="AG7" s="112"/>
      <c r="AH7" s="263" t="s">
        <v>177</v>
      </c>
      <c r="AI7" s="264"/>
      <c r="AJ7" s="370" t="s">
        <v>9</v>
      </c>
      <c r="AK7" s="50" t="s">
        <v>1</v>
      </c>
      <c r="AL7" s="55"/>
      <c r="AM7" s="51" t="s">
        <v>119</v>
      </c>
      <c r="AN7" s="5">
        <v>250</v>
      </c>
      <c r="AP7" s="263" t="s">
        <v>177</v>
      </c>
      <c r="AQ7" s="264"/>
      <c r="AR7" s="370" t="s">
        <v>2</v>
      </c>
      <c r="AS7" s="50" t="s">
        <v>1</v>
      </c>
      <c r="AT7" s="55"/>
      <c r="AU7" s="51" t="s">
        <v>187</v>
      </c>
      <c r="AV7" s="5">
        <v>70</v>
      </c>
      <c r="AW7" s="112"/>
      <c r="AX7" s="263" t="s">
        <v>177</v>
      </c>
      <c r="AY7" s="264"/>
      <c r="AZ7" s="370" t="s">
        <v>2</v>
      </c>
      <c r="BA7" s="50" t="s">
        <v>1</v>
      </c>
      <c r="BB7" s="55"/>
      <c r="BC7" s="51" t="s">
        <v>186</v>
      </c>
      <c r="BD7" s="5">
        <v>750</v>
      </c>
      <c r="BE7" s="112"/>
      <c r="BF7" s="263" t="s">
        <v>177</v>
      </c>
      <c r="BG7" s="264"/>
      <c r="BH7" s="370" t="s">
        <v>2</v>
      </c>
      <c r="BI7" s="50" t="s">
        <v>1</v>
      </c>
      <c r="BJ7" s="55"/>
      <c r="BK7" s="51" t="s">
        <v>140</v>
      </c>
      <c r="BL7" s="5">
        <v>1750</v>
      </c>
      <c r="BM7" s="112"/>
      <c r="BN7" s="263" t="s">
        <v>177</v>
      </c>
      <c r="BO7" s="264"/>
      <c r="BP7" s="370" t="s">
        <v>2</v>
      </c>
      <c r="BQ7" s="50" t="s">
        <v>1</v>
      </c>
      <c r="BR7" s="55"/>
      <c r="BS7" s="51" t="s">
        <v>35</v>
      </c>
      <c r="BT7" s="5">
        <v>0</v>
      </c>
      <c r="BU7" s="112"/>
      <c r="BV7" s="263" t="s">
        <v>177</v>
      </c>
      <c r="BW7" s="264"/>
      <c r="BX7" s="370" t="s">
        <v>2</v>
      </c>
      <c r="BY7" s="50" t="s">
        <v>1</v>
      </c>
      <c r="BZ7" s="55"/>
      <c r="CA7" s="51" t="s">
        <v>120</v>
      </c>
      <c r="CB7" s="5">
        <v>2000</v>
      </c>
      <c r="CC7" s="112"/>
      <c r="CD7" s="263" t="s">
        <v>177</v>
      </c>
      <c r="CE7" s="264"/>
      <c r="CF7" s="370" t="s">
        <v>2</v>
      </c>
      <c r="CG7" s="50" t="s">
        <v>1</v>
      </c>
      <c r="CH7" s="55"/>
      <c r="CI7" s="51" t="s">
        <v>184</v>
      </c>
      <c r="CJ7" s="5">
        <v>10000</v>
      </c>
      <c r="CL7" s="353"/>
      <c r="CM7" s="353"/>
      <c r="CN7" s="358"/>
      <c r="CO7" s="89"/>
      <c r="CP7" s="120"/>
      <c r="CQ7" s="118"/>
      <c r="CR7" s="91"/>
    </row>
    <row r="8" spans="1:96" ht="24" customHeight="1" thickBot="1" x14ac:dyDescent="0.3">
      <c r="B8" s="265"/>
      <c r="C8" s="266"/>
      <c r="D8" s="371"/>
      <c r="E8" s="54" t="s">
        <v>3</v>
      </c>
      <c r="F8" s="56"/>
      <c r="G8" s="52" t="s">
        <v>119</v>
      </c>
      <c r="H8" s="3">
        <v>600</v>
      </c>
      <c r="J8" s="265"/>
      <c r="K8" s="266"/>
      <c r="L8" s="371"/>
      <c r="M8" s="54" t="s">
        <v>3</v>
      </c>
      <c r="N8" s="56"/>
      <c r="O8" s="52" t="s">
        <v>192</v>
      </c>
      <c r="P8" s="3">
        <v>900</v>
      </c>
      <c r="Q8" s="112"/>
      <c r="R8" s="265"/>
      <c r="S8" s="266"/>
      <c r="T8" s="371"/>
      <c r="U8" s="54" t="s">
        <v>3</v>
      </c>
      <c r="V8" s="56"/>
      <c r="W8" s="52" t="s">
        <v>144</v>
      </c>
      <c r="X8" s="3">
        <v>1500</v>
      </c>
      <c r="Y8" s="112"/>
      <c r="Z8" s="265"/>
      <c r="AA8" s="266"/>
      <c r="AB8" s="371"/>
      <c r="AC8" s="54" t="s">
        <v>3</v>
      </c>
      <c r="AD8" s="56"/>
      <c r="AE8" s="52" t="s">
        <v>189</v>
      </c>
      <c r="AF8" s="3">
        <v>1200</v>
      </c>
      <c r="AG8" s="112"/>
      <c r="AH8" s="265"/>
      <c r="AI8" s="266"/>
      <c r="AJ8" s="371"/>
      <c r="AK8" s="54" t="s">
        <v>3</v>
      </c>
      <c r="AL8" s="56"/>
      <c r="AM8" s="52" t="s">
        <v>119</v>
      </c>
      <c r="AN8" s="3">
        <v>600</v>
      </c>
      <c r="AP8" s="265"/>
      <c r="AQ8" s="266"/>
      <c r="AR8" s="371"/>
      <c r="AS8" s="54" t="s">
        <v>3</v>
      </c>
      <c r="AT8" s="56"/>
      <c r="AU8" s="52" t="s">
        <v>119</v>
      </c>
      <c r="AV8" s="3">
        <v>600</v>
      </c>
      <c r="AW8" s="112"/>
      <c r="AX8" s="265"/>
      <c r="AY8" s="266"/>
      <c r="AZ8" s="371"/>
      <c r="BA8" s="54" t="s">
        <v>3</v>
      </c>
      <c r="BB8" s="56"/>
      <c r="BC8" s="52" t="s">
        <v>186</v>
      </c>
      <c r="BD8" s="3">
        <v>1050</v>
      </c>
      <c r="BE8" s="112"/>
      <c r="BF8" s="265"/>
      <c r="BG8" s="266"/>
      <c r="BH8" s="371"/>
      <c r="BI8" s="54" t="s">
        <v>3</v>
      </c>
      <c r="BJ8" s="56"/>
      <c r="BK8" s="52" t="s">
        <v>185</v>
      </c>
      <c r="BL8" s="3">
        <v>3300</v>
      </c>
      <c r="BM8" s="112"/>
      <c r="BN8" s="265"/>
      <c r="BO8" s="266"/>
      <c r="BP8" s="371"/>
      <c r="BQ8" s="54" t="s">
        <v>3</v>
      </c>
      <c r="BR8" s="56"/>
      <c r="BS8" s="52" t="s">
        <v>35</v>
      </c>
      <c r="BT8" s="3">
        <v>0</v>
      </c>
      <c r="BU8" s="112"/>
      <c r="BV8" s="265"/>
      <c r="BW8" s="266"/>
      <c r="BX8" s="371"/>
      <c r="BY8" s="54" t="s">
        <v>3</v>
      </c>
      <c r="BZ8" s="56"/>
      <c r="CA8" s="52" t="s">
        <v>120</v>
      </c>
      <c r="CB8" s="3">
        <v>2800</v>
      </c>
      <c r="CC8" s="112"/>
      <c r="CD8" s="265"/>
      <c r="CE8" s="266"/>
      <c r="CF8" s="371"/>
      <c r="CG8" s="54" t="s">
        <v>3</v>
      </c>
      <c r="CH8" s="56"/>
      <c r="CI8" s="52" t="s">
        <v>184</v>
      </c>
      <c r="CJ8" s="3">
        <v>14000</v>
      </c>
      <c r="CL8" s="353"/>
      <c r="CM8" s="353"/>
      <c r="CN8" s="358"/>
      <c r="CO8" s="89"/>
      <c r="CP8" s="120"/>
      <c r="CQ8" s="118"/>
      <c r="CR8" s="91"/>
    </row>
    <row r="10" spans="1:96" s="105" customFormat="1" x14ac:dyDescent="0.25">
      <c r="B10" s="107" t="s">
        <v>211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  <c r="CL10" s="107"/>
      <c r="CP10" s="106"/>
    </row>
    <row r="11" spans="1:96" ht="15.75" thickBot="1" x14ac:dyDescent="0.3">
      <c r="B11" s="11" t="s">
        <v>209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  <c r="CL11" s="11"/>
    </row>
    <row r="12" spans="1:96" x14ac:dyDescent="0.25">
      <c r="A12" s="12"/>
      <c r="B12" s="342" t="s">
        <v>89</v>
      </c>
      <c r="C12" s="343"/>
      <c r="D12" s="343"/>
      <c r="E12" s="343"/>
      <c r="F12" s="343"/>
      <c r="G12" s="343"/>
      <c r="H12" s="344"/>
      <c r="I12" s="12"/>
      <c r="J12" s="342" t="s">
        <v>116</v>
      </c>
      <c r="K12" s="343"/>
      <c r="L12" s="343"/>
      <c r="M12" s="343"/>
      <c r="N12" s="343"/>
      <c r="O12" s="343"/>
      <c r="P12" s="344"/>
      <c r="Q12" s="12"/>
      <c r="R12" s="342" t="s">
        <v>115</v>
      </c>
      <c r="S12" s="343"/>
      <c r="T12" s="343"/>
      <c r="U12" s="343"/>
      <c r="V12" s="343"/>
      <c r="W12" s="343"/>
      <c r="X12" s="344"/>
      <c r="Y12" s="12"/>
      <c r="Z12" s="342" t="s">
        <v>114</v>
      </c>
      <c r="AA12" s="343"/>
      <c r="AB12" s="343"/>
      <c r="AC12" s="343"/>
      <c r="AD12" s="343"/>
      <c r="AE12" s="343"/>
      <c r="AF12" s="344"/>
      <c r="AG12" s="12"/>
      <c r="AH12" s="267" t="s">
        <v>113</v>
      </c>
      <c r="AI12" s="268"/>
      <c r="AJ12" s="268"/>
      <c r="AK12" s="268"/>
      <c r="AL12" s="268"/>
      <c r="AM12" s="268"/>
      <c r="AN12" s="269"/>
      <c r="AO12" s="12"/>
      <c r="AP12" s="267" t="s">
        <v>127</v>
      </c>
      <c r="AQ12" s="268"/>
      <c r="AR12" s="268"/>
      <c r="AS12" s="268"/>
      <c r="AT12" s="268"/>
      <c r="AU12" s="268"/>
      <c r="AV12" s="269"/>
      <c r="AW12" s="12"/>
      <c r="AX12" s="267" t="s">
        <v>128</v>
      </c>
      <c r="AY12" s="268"/>
      <c r="AZ12" s="268"/>
      <c r="BA12" s="268"/>
      <c r="BB12" s="268"/>
      <c r="BC12" s="268"/>
      <c r="BD12" s="269"/>
      <c r="BE12" s="12"/>
      <c r="BF12" s="267" t="s">
        <v>129</v>
      </c>
      <c r="BG12" s="268"/>
      <c r="BH12" s="268"/>
      <c r="BI12" s="268"/>
      <c r="BJ12" s="268"/>
      <c r="BK12" s="268"/>
      <c r="BL12" s="269"/>
      <c r="BM12" s="12"/>
      <c r="BN12" s="267" t="s">
        <v>130</v>
      </c>
      <c r="BO12" s="268"/>
      <c r="BP12" s="268"/>
      <c r="BQ12" s="268"/>
      <c r="BR12" s="268"/>
      <c r="BS12" s="268"/>
      <c r="BT12" s="269"/>
      <c r="BU12" s="12"/>
      <c r="BV12" s="267" t="s">
        <v>148</v>
      </c>
      <c r="BW12" s="268"/>
      <c r="BX12" s="268"/>
      <c r="BY12" s="268"/>
      <c r="BZ12" s="268"/>
      <c r="CA12" s="268"/>
      <c r="CB12" s="269"/>
      <c r="CC12" s="12"/>
      <c r="CD12" s="267" t="s">
        <v>131</v>
      </c>
      <c r="CE12" s="268"/>
      <c r="CF12" s="268"/>
      <c r="CG12" s="268"/>
      <c r="CH12" s="268"/>
      <c r="CI12" s="268"/>
      <c r="CJ12" s="269"/>
      <c r="CL12" s="267" t="s">
        <v>194</v>
      </c>
      <c r="CM12" s="268"/>
      <c r="CN12" s="268"/>
      <c r="CO12" s="268"/>
      <c r="CP12" s="268"/>
      <c r="CQ12" s="268"/>
      <c r="CR12" s="269"/>
    </row>
    <row r="13" spans="1:96" ht="15.75" thickBot="1" x14ac:dyDescent="0.3">
      <c r="A13" s="12"/>
      <c r="B13" s="337" t="s">
        <v>90</v>
      </c>
      <c r="C13" s="338"/>
      <c r="D13" s="338"/>
      <c r="E13" s="338"/>
      <c r="F13" s="338"/>
      <c r="G13" s="338"/>
      <c r="H13" s="339"/>
      <c r="I13" s="12"/>
      <c r="J13" s="337" t="s">
        <v>112</v>
      </c>
      <c r="K13" s="338"/>
      <c r="L13" s="338"/>
      <c r="M13" s="338"/>
      <c r="N13" s="338"/>
      <c r="O13" s="338"/>
      <c r="P13" s="339"/>
      <c r="Q13" s="12"/>
      <c r="R13" s="337" t="s">
        <v>111</v>
      </c>
      <c r="S13" s="338"/>
      <c r="T13" s="338"/>
      <c r="U13" s="338"/>
      <c r="V13" s="338"/>
      <c r="W13" s="338"/>
      <c r="X13" s="339"/>
      <c r="Y13" s="12"/>
      <c r="Z13" s="337" t="s">
        <v>111</v>
      </c>
      <c r="AA13" s="338"/>
      <c r="AB13" s="338"/>
      <c r="AC13" s="338"/>
      <c r="AD13" s="338"/>
      <c r="AE13" s="338"/>
      <c r="AF13" s="339"/>
      <c r="AG13" s="12"/>
      <c r="AH13" s="293" t="s">
        <v>111</v>
      </c>
      <c r="AI13" s="294"/>
      <c r="AJ13" s="294"/>
      <c r="AK13" s="294"/>
      <c r="AL13" s="294"/>
      <c r="AM13" s="294"/>
      <c r="AN13" s="295"/>
      <c r="AO13" s="12"/>
      <c r="AP13" s="293" t="s">
        <v>149</v>
      </c>
      <c r="AQ13" s="294"/>
      <c r="AR13" s="294"/>
      <c r="AS13" s="294"/>
      <c r="AT13" s="294"/>
      <c r="AU13" s="294"/>
      <c r="AV13" s="295"/>
      <c r="AW13" s="12"/>
      <c r="AX13" s="293" t="s">
        <v>150</v>
      </c>
      <c r="AY13" s="294"/>
      <c r="AZ13" s="294"/>
      <c r="BA13" s="294"/>
      <c r="BB13" s="294"/>
      <c r="BC13" s="294"/>
      <c r="BD13" s="295"/>
      <c r="BE13" s="12"/>
      <c r="BF13" s="293" t="s">
        <v>151</v>
      </c>
      <c r="BG13" s="294"/>
      <c r="BH13" s="294"/>
      <c r="BI13" s="294"/>
      <c r="BJ13" s="294"/>
      <c r="BK13" s="294"/>
      <c r="BL13" s="295"/>
      <c r="BM13" s="12"/>
      <c r="BN13" s="293" t="s">
        <v>151</v>
      </c>
      <c r="BO13" s="294"/>
      <c r="BP13" s="294"/>
      <c r="BQ13" s="294"/>
      <c r="BR13" s="294"/>
      <c r="BS13" s="294"/>
      <c r="BT13" s="295"/>
      <c r="BU13" s="12"/>
      <c r="BV13" s="293" t="s">
        <v>152</v>
      </c>
      <c r="BW13" s="294"/>
      <c r="BX13" s="294"/>
      <c r="BY13" s="294"/>
      <c r="BZ13" s="294"/>
      <c r="CA13" s="294"/>
      <c r="CB13" s="295"/>
      <c r="CC13" s="12"/>
      <c r="CD13" s="293" t="s">
        <v>149</v>
      </c>
      <c r="CE13" s="294"/>
      <c r="CF13" s="294"/>
      <c r="CG13" s="294"/>
      <c r="CH13" s="294"/>
      <c r="CI13" s="294"/>
      <c r="CJ13" s="295"/>
      <c r="CL13" s="293" t="s">
        <v>195</v>
      </c>
      <c r="CM13" s="294"/>
      <c r="CN13" s="294"/>
      <c r="CO13" s="294"/>
      <c r="CP13" s="294"/>
      <c r="CQ13" s="294"/>
      <c r="CR13" s="295"/>
    </row>
    <row r="14" spans="1:96" s="1" customFormat="1" ht="67.5" customHeight="1" thickBot="1" x14ac:dyDescent="0.3">
      <c r="A14" s="44"/>
      <c r="B14" s="340" t="s">
        <v>0</v>
      </c>
      <c r="C14" s="341"/>
      <c r="D14" s="340" t="s">
        <v>11</v>
      </c>
      <c r="E14" s="280"/>
      <c r="F14" s="42" t="s">
        <v>23</v>
      </c>
      <c r="G14" s="42" t="s">
        <v>10</v>
      </c>
      <c r="H14" s="48" t="s">
        <v>91</v>
      </c>
      <c r="I14" s="44"/>
      <c r="J14" s="340" t="s">
        <v>0</v>
      </c>
      <c r="K14" s="341"/>
      <c r="L14" s="340" t="s">
        <v>11</v>
      </c>
      <c r="M14" s="280"/>
      <c r="N14" s="42" t="s">
        <v>23</v>
      </c>
      <c r="O14" s="42" t="s">
        <v>10</v>
      </c>
      <c r="P14" s="48" t="s">
        <v>91</v>
      </c>
      <c r="Q14" s="44"/>
      <c r="R14" s="340" t="s">
        <v>0</v>
      </c>
      <c r="S14" s="341"/>
      <c r="T14" s="340" t="s">
        <v>11</v>
      </c>
      <c r="U14" s="280"/>
      <c r="V14" s="42" t="s">
        <v>23</v>
      </c>
      <c r="W14" s="42" t="s">
        <v>10</v>
      </c>
      <c r="X14" s="48" t="s">
        <v>91</v>
      </c>
      <c r="Y14" s="44"/>
      <c r="Z14" s="340" t="s">
        <v>0</v>
      </c>
      <c r="AA14" s="341"/>
      <c r="AB14" s="340" t="s">
        <v>11</v>
      </c>
      <c r="AC14" s="280"/>
      <c r="AD14" s="42" t="s">
        <v>23</v>
      </c>
      <c r="AE14" s="42" t="s">
        <v>10</v>
      </c>
      <c r="AF14" s="48" t="s">
        <v>91</v>
      </c>
      <c r="AG14" s="44"/>
      <c r="AH14" s="291" t="s">
        <v>0</v>
      </c>
      <c r="AI14" s="296"/>
      <c r="AJ14" s="280" t="s">
        <v>11</v>
      </c>
      <c r="AK14" s="292"/>
      <c r="AL14" s="42" t="s">
        <v>23</v>
      </c>
      <c r="AM14" s="42" t="s">
        <v>10</v>
      </c>
      <c r="AN14" s="48" t="s">
        <v>91</v>
      </c>
      <c r="AO14" s="44"/>
      <c r="AP14" s="291" t="s">
        <v>0</v>
      </c>
      <c r="AQ14" s="296"/>
      <c r="AR14" s="280" t="s">
        <v>11</v>
      </c>
      <c r="AS14" s="292"/>
      <c r="AT14" s="42" t="s">
        <v>23</v>
      </c>
      <c r="AU14" s="42" t="s">
        <v>10</v>
      </c>
      <c r="AV14" s="48" t="s">
        <v>91</v>
      </c>
      <c r="AW14" s="44"/>
      <c r="AX14" s="291" t="s">
        <v>0</v>
      </c>
      <c r="AY14" s="296"/>
      <c r="AZ14" s="280" t="s">
        <v>11</v>
      </c>
      <c r="BA14" s="292"/>
      <c r="BB14" s="42" t="s">
        <v>23</v>
      </c>
      <c r="BC14" s="42" t="s">
        <v>10</v>
      </c>
      <c r="BD14" s="48" t="s">
        <v>91</v>
      </c>
      <c r="BE14" s="44"/>
      <c r="BF14" s="291" t="s">
        <v>0</v>
      </c>
      <c r="BG14" s="296"/>
      <c r="BH14" s="280" t="s">
        <v>11</v>
      </c>
      <c r="BI14" s="292"/>
      <c r="BJ14" s="42" t="s">
        <v>23</v>
      </c>
      <c r="BK14" s="42" t="s">
        <v>10</v>
      </c>
      <c r="BL14" s="48" t="s">
        <v>91</v>
      </c>
      <c r="BM14" s="44"/>
      <c r="BN14" s="291" t="s">
        <v>0</v>
      </c>
      <c r="BO14" s="296"/>
      <c r="BP14" s="280" t="s">
        <v>11</v>
      </c>
      <c r="BQ14" s="292"/>
      <c r="BR14" s="42" t="s">
        <v>23</v>
      </c>
      <c r="BS14" s="42" t="s">
        <v>10</v>
      </c>
      <c r="BT14" s="48" t="s">
        <v>91</v>
      </c>
      <c r="BU14" s="44"/>
      <c r="BV14" s="291" t="s">
        <v>0</v>
      </c>
      <c r="BW14" s="296"/>
      <c r="BX14" s="280" t="s">
        <v>11</v>
      </c>
      <c r="BY14" s="292"/>
      <c r="BZ14" s="42" t="s">
        <v>23</v>
      </c>
      <c r="CA14" s="42" t="s">
        <v>10</v>
      </c>
      <c r="CB14" s="48" t="s">
        <v>91</v>
      </c>
      <c r="CC14" s="44"/>
      <c r="CD14" s="291" t="s">
        <v>0</v>
      </c>
      <c r="CE14" s="296"/>
      <c r="CF14" s="280" t="s">
        <v>11</v>
      </c>
      <c r="CG14" s="292"/>
      <c r="CH14" s="42" t="s">
        <v>23</v>
      </c>
      <c r="CI14" s="42" t="s">
        <v>10</v>
      </c>
      <c r="CJ14" s="48" t="s">
        <v>91</v>
      </c>
      <c r="CL14" s="291" t="s">
        <v>0</v>
      </c>
      <c r="CM14" s="296"/>
      <c r="CN14" s="280" t="s">
        <v>11</v>
      </c>
      <c r="CO14" s="292"/>
      <c r="CP14" s="42" t="s">
        <v>23</v>
      </c>
      <c r="CQ14" s="42" t="s">
        <v>10</v>
      </c>
      <c r="CR14" s="48" t="s">
        <v>91</v>
      </c>
    </row>
    <row r="15" spans="1:96" ht="15" customHeight="1" x14ac:dyDescent="0.25">
      <c r="A15" s="13"/>
      <c r="B15" s="359" t="s">
        <v>2</v>
      </c>
      <c r="C15" s="367"/>
      <c r="D15" s="273" t="s">
        <v>199</v>
      </c>
      <c r="E15" s="15" t="s">
        <v>4</v>
      </c>
      <c r="F15" s="16">
        <v>16</v>
      </c>
      <c r="G15" s="19">
        <f>SUM(F15*5)</f>
        <v>80</v>
      </c>
      <c r="H15" s="282" t="s">
        <v>208</v>
      </c>
      <c r="I15" s="13"/>
      <c r="J15" s="359" t="s">
        <v>2</v>
      </c>
      <c r="K15" s="367"/>
      <c r="L15" s="273" t="s">
        <v>199</v>
      </c>
      <c r="M15" s="15" t="s">
        <v>4</v>
      </c>
      <c r="N15" s="16"/>
      <c r="O15" s="19">
        <f t="shared" ref="O15:O33" si="0">SUM(N15*5)</f>
        <v>0</v>
      </c>
      <c r="P15" s="282" t="s">
        <v>207</v>
      </c>
      <c r="Q15" s="13"/>
      <c r="R15" s="359" t="s">
        <v>2</v>
      </c>
      <c r="S15" s="367"/>
      <c r="T15" s="273" t="s">
        <v>199</v>
      </c>
      <c r="U15" s="15" t="s">
        <v>4</v>
      </c>
      <c r="V15" s="16">
        <v>40</v>
      </c>
      <c r="W15" s="19">
        <f t="shared" ref="W15:W48" si="1">SUM(V15*5)</f>
        <v>200</v>
      </c>
      <c r="X15" s="282" t="s">
        <v>155</v>
      </c>
      <c r="Y15" s="13"/>
      <c r="Z15" s="359" t="s">
        <v>2</v>
      </c>
      <c r="AA15" s="367"/>
      <c r="AB15" s="273" t="s">
        <v>199</v>
      </c>
      <c r="AC15" s="15" t="s">
        <v>4</v>
      </c>
      <c r="AD15" s="16">
        <v>15</v>
      </c>
      <c r="AE15" s="19">
        <f t="shared" ref="AE15:AE46" si="2">SUM(AD15*5)</f>
        <v>75</v>
      </c>
      <c r="AF15" s="282" t="s">
        <v>156</v>
      </c>
      <c r="AG15" s="13"/>
      <c r="AH15" s="361" t="s">
        <v>9</v>
      </c>
      <c r="AI15" s="362"/>
      <c r="AJ15" s="273" t="s">
        <v>199</v>
      </c>
      <c r="AK15" s="15" t="s">
        <v>4</v>
      </c>
      <c r="AL15" s="16"/>
      <c r="AM15" s="19">
        <f>SUM(AL15*125)</f>
        <v>0</v>
      </c>
      <c r="AN15" s="283" t="s">
        <v>205</v>
      </c>
      <c r="AO15" s="13"/>
      <c r="AP15" s="361" t="s">
        <v>2</v>
      </c>
      <c r="AQ15" s="362"/>
      <c r="AR15" s="273" t="s">
        <v>199</v>
      </c>
      <c r="AS15" s="15" t="s">
        <v>4</v>
      </c>
      <c r="AT15" s="16"/>
      <c r="AU15" s="19"/>
      <c r="AV15" s="283" t="s">
        <v>163</v>
      </c>
      <c r="AW15" s="13"/>
      <c r="AX15" s="361" t="s">
        <v>9</v>
      </c>
      <c r="AY15" s="362"/>
      <c r="AZ15" s="273" t="s">
        <v>199</v>
      </c>
      <c r="BA15" s="15" t="s">
        <v>4</v>
      </c>
      <c r="BB15" s="16"/>
      <c r="BC15" s="19"/>
      <c r="BD15" s="283" t="s">
        <v>206</v>
      </c>
      <c r="BE15" s="13"/>
      <c r="BF15" s="361" t="s">
        <v>2</v>
      </c>
      <c r="BG15" s="362"/>
      <c r="BH15" s="273" t="s">
        <v>199</v>
      </c>
      <c r="BI15" s="15" t="s">
        <v>4</v>
      </c>
      <c r="BJ15" s="16">
        <v>8</v>
      </c>
      <c r="BK15" s="19">
        <f>SUM(BJ15*5)</f>
        <v>40</v>
      </c>
      <c r="BL15" s="283" t="s">
        <v>205</v>
      </c>
      <c r="BM15" s="13"/>
      <c r="BN15" s="361" t="s">
        <v>2</v>
      </c>
      <c r="BO15" s="362"/>
      <c r="BP15" s="273" t="s">
        <v>199</v>
      </c>
      <c r="BQ15" s="15" t="s">
        <v>4</v>
      </c>
      <c r="BR15" s="16"/>
      <c r="BS15" s="19"/>
      <c r="BT15" s="283" t="s">
        <v>204</v>
      </c>
      <c r="BU15" s="13"/>
      <c r="BV15" s="361" t="s">
        <v>9</v>
      </c>
      <c r="BW15" s="362"/>
      <c r="BX15" s="273" t="s">
        <v>199</v>
      </c>
      <c r="BY15" s="15" t="s">
        <v>4</v>
      </c>
      <c r="BZ15" s="16"/>
      <c r="CA15" s="19"/>
      <c r="CB15" s="283" t="s">
        <v>198</v>
      </c>
      <c r="CC15" s="13"/>
      <c r="CD15" s="361" t="s">
        <v>9</v>
      </c>
      <c r="CE15" s="362"/>
      <c r="CF15" s="273" t="s">
        <v>199</v>
      </c>
      <c r="CG15" s="15" t="s">
        <v>4</v>
      </c>
      <c r="CH15" s="16"/>
      <c r="CI15" s="19"/>
      <c r="CJ15" s="283" t="s">
        <v>197</v>
      </c>
      <c r="CL15" s="361" t="s">
        <v>9</v>
      </c>
      <c r="CM15" s="362"/>
      <c r="CN15" s="273" t="s">
        <v>199</v>
      </c>
      <c r="CO15" s="15" t="s">
        <v>4</v>
      </c>
      <c r="CP15" s="16">
        <v>5</v>
      </c>
      <c r="CQ15" s="19">
        <f>SUM(CP15*125)</f>
        <v>625</v>
      </c>
      <c r="CR15" s="283" t="s">
        <v>196</v>
      </c>
    </row>
    <row r="16" spans="1:96" ht="15" customHeight="1" x14ac:dyDescent="0.25">
      <c r="A16" s="13"/>
      <c r="B16" s="361"/>
      <c r="C16" s="368"/>
      <c r="D16" s="274"/>
      <c r="E16" s="21" t="s">
        <v>5</v>
      </c>
      <c r="F16" s="83">
        <v>16</v>
      </c>
      <c r="G16" s="25">
        <f>SUM(F16*5)</f>
        <v>80</v>
      </c>
      <c r="H16" s="283"/>
      <c r="I16" s="13"/>
      <c r="J16" s="361"/>
      <c r="K16" s="368"/>
      <c r="L16" s="274"/>
      <c r="M16" s="21" t="s">
        <v>5</v>
      </c>
      <c r="N16" s="83"/>
      <c r="O16" s="25">
        <f t="shared" si="0"/>
        <v>0</v>
      </c>
      <c r="P16" s="283"/>
      <c r="Q16" s="13"/>
      <c r="R16" s="361"/>
      <c r="S16" s="368"/>
      <c r="T16" s="274"/>
      <c r="U16" s="21" t="s">
        <v>5</v>
      </c>
      <c r="V16" s="83">
        <v>40</v>
      </c>
      <c r="W16" s="25">
        <f t="shared" si="1"/>
        <v>200</v>
      </c>
      <c r="X16" s="283"/>
      <c r="Y16" s="13"/>
      <c r="Z16" s="361"/>
      <c r="AA16" s="368"/>
      <c r="AB16" s="274"/>
      <c r="AC16" s="21" t="s">
        <v>5</v>
      </c>
      <c r="AD16" s="83">
        <v>15</v>
      </c>
      <c r="AE16" s="25">
        <f t="shared" si="2"/>
        <v>75</v>
      </c>
      <c r="AF16" s="283"/>
      <c r="AG16" s="13"/>
      <c r="AH16" s="361"/>
      <c r="AI16" s="362"/>
      <c r="AJ16" s="274"/>
      <c r="AK16" s="21" t="s">
        <v>5</v>
      </c>
      <c r="AL16" s="83"/>
      <c r="AM16" s="25">
        <f t="shared" ref="AM16:AM49" si="3">SUM(AL16*125)</f>
        <v>0</v>
      </c>
      <c r="AN16" s="283"/>
      <c r="AO16" s="13"/>
      <c r="AP16" s="361"/>
      <c r="AQ16" s="362"/>
      <c r="AR16" s="274"/>
      <c r="AS16" s="21" t="s">
        <v>5</v>
      </c>
      <c r="AT16" s="83"/>
      <c r="AU16" s="25"/>
      <c r="AV16" s="283"/>
      <c r="AW16" s="13"/>
      <c r="AX16" s="361"/>
      <c r="AY16" s="362"/>
      <c r="AZ16" s="274"/>
      <c r="BA16" s="21" t="s">
        <v>5</v>
      </c>
      <c r="BB16" s="83"/>
      <c r="BC16" s="25"/>
      <c r="BD16" s="283"/>
      <c r="BE16" s="13"/>
      <c r="BF16" s="361"/>
      <c r="BG16" s="362"/>
      <c r="BH16" s="274"/>
      <c r="BI16" s="21" t="s">
        <v>5</v>
      </c>
      <c r="BJ16" s="83">
        <v>8</v>
      </c>
      <c r="BK16" s="25">
        <f t="shared" ref="BK16:BK49" si="4">SUM(BJ16*5)</f>
        <v>40</v>
      </c>
      <c r="BL16" s="283"/>
      <c r="BM16" s="13"/>
      <c r="BN16" s="361"/>
      <c r="BO16" s="362"/>
      <c r="BP16" s="274"/>
      <c r="BQ16" s="21" t="s">
        <v>5</v>
      </c>
      <c r="BR16" s="83"/>
      <c r="BS16" s="25"/>
      <c r="BT16" s="283"/>
      <c r="BU16" s="13"/>
      <c r="BV16" s="361"/>
      <c r="BW16" s="362"/>
      <c r="BX16" s="274"/>
      <c r="BY16" s="21" t="s">
        <v>5</v>
      </c>
      <c r="BZ16" s="83"/>
      <c r="CA16" s="25"/>
      <c r="CB16" s="283"/>
      <c r="CC16" s="13"/>
      <c r="CD16" s="361"/>
      <c r="CE16" s="362"/>
      <c r="CF16" s="274"/>
      <c r="CG16" s="21" t="s">
        <v>5</v>
      </c>
      <c r="CH16" s="83"/>
      <c r="CI16" s="25"/>
      <c r="CJ16" s="283"/>
      <c r="CL16" s="361"/>
      <c r="CM16" s="362"/>
      <c r="CN16" s="274"/>
      <c r="CO16" s="21" t="s">
        <v>5</v>
      </c>
      <c r="CP16" s="83">
        <v>5</v>
      </c>
      <c r="CQ16" s="25">
        <f>SUM(CP16*125)</f>
        <v>625</v>
      </c>
      <c r="CR16" s="283"/>
    </row>
    <row r="17" spans="1:96" ht="15" customHeight="1" x14ac:dyDescent="0.25">
      <c r="A17" s="13"/>
      <c r="B17" s="361"/>
      <c r="C17" s="368"/>
      <c r="D17" s="274"/>
      <c r="E17" s="21" t="s">
        <v>6</v>
      </c>
      <c r="F17" s="16">
        <v>16</v>
      </c>
      <c r="G17" s="25">
        <f>SUM(F17*5)</f>
        <v>80</v>
      </c>
      <c r="H17" s="283"/>
      <c r="I17" s="13"/>
      <c r="J17" s="361"/>
      <c r="K17" s="368"/>
      <c r="L17" s="274"/>
      <c r="M17" s="21" t="s">
        <v>6</v>
      </c>
      <c r="N17" s="16">
        <v>10</v>
      </c>
      <c r="O17" s="25">
        <f t="shared" si="0"/>
        <v>50</v>
      </c>
      <c r="P17" s="283"/>
      <c r="Q17" s="13"/>
      <c r="R17" s="361"/>
      <c r="S17" s="368"/>
      <c r="T17" s="274"/>
      <c r="U17" s="21" t="s">
        <v>6</v>
      </c>
      <c r="V17" s="16">
        <v>40</v>
      </c>
      <c r="W17" s="25">
        <f t="shared" si="1"/>
        <v>200</v>
      </c>
      <c r="X17" s="283"/>
      <c r="Y17" s="13"/>
      <c r="Z17" s="361"/>
      <c r="AA17" s="368"/>
      <c r="AB17" s="274"/>
      <c r="AC17" s="21" t="s">
        <v>6</v>
      </c>
      <c r="AD17" s="16">
        <v>15</v>
      </c>
      <c r="AE17" s="25">
        <f t="shared" si="2"/>
        <v>75</v>
      </c>
      <c r="AF17" s="283"/>
      <c r="AG17" s="13"/>
      <c r="AH17" s="361"/>
      <c r="AI17" s="362"/>
      <c r="AJ17" s="274"/>
      <c r="AK17" s="21" t="s">
        <v>6</v>
      </c>
      <c r="AL17" s="16"/>
      <c r="AM17" s="25">
        <f t="shared" si="3"/>
        <v>0</v>
      </c>
      <c r="AN17" s="283"/>
      <c r="AO17" s="13"/>
      <c r="AP17" s="361"/>
      <c r="AQ17" s="362"/>
      <c r="AR17" s="274"/>
      <c r="AS17" s="21" t="s">
        <v>6</v>
      </c>
      <c r="AT17" s="16"/>
      <c r="AU17" s="25"/>
      <c r="AV17" s="283"/>
      <c r="AW17" s="13"/>
      <c r="AX17" s="361"/>
      <c r="AY17" s="362"/>
      <c r="AZ17" s="274"/>
      <c r="BA17" s="21" t="s">
        <v>6</v>
      </c>
      <c r="BB17" s="16"/>
      <c r="BC17" s="25"/>
      <c r="BD17" s="283"/>
      <c r="BE17" s="13"/>
      <c r="BF17" s="361"/>
      <c r="BG17" s="362"/>
      <c r="BH17" s="274"/>
      <c r="BI17" s="21" t="s">
        <v>6</v>
      </c>
      <c r="BJ17" s="16">
        <v>8</v>
      </c>
      <c r="BK17" s="25">
        <f t="shared" si="4"/>
        <v>40</v>
      </c>
      <c r="BL17" s="283"/>
      <c r="BM17" s="13"/>
      <c r="BN17" s="361"/>
      <c r="BO17" s="362"/>
      <c r="BP17" s="274"/>
      <c r="BQ17" s="21" t="s">
        <v>6</v>
      </c>
      <c r="BR17" s="16">
        <v>2</v>
      </c>
      <c r="BS17" s="25">
        <f>BR17*5</f>
        <v>10</v>
      </c>
      <c r="BT17" s="283"/>
      <c r="BU17" s="13"/>
      <c r="BV17" s="361"/>
      <c r="BW17" s="362"/>
      <c r="BX17" s="274"/>
      <c r="BY17" s="21" t="s">
        <v>6</v>
      </c>
      <c r="BZ17" s="16"/>
      <c r="CA17" s="25"/>
      <c r="CB17" s="283"/>
      <c r="CC17" s="13"/>
      <c r="CD17" s="361"/>
      <c r="CE17" s="362"/>
      <c r="CF17" s="274"/>
      <c r="CG17" s="21" t="s">
        <v>6</v>
      </c>
      <c r="CH17" s="16"/>
      <c r="CI17" s="25"/>
      <c r="CJ17" s="283"/>
      <c r="CL17" s="361"/>
      <c r="CM17" s="362"/>
      <c r="CN17" s="274"/>
      <c r="CO17" s="21" t="s">
        <v>6</v>
      </c>
      <c r="CP17" s="16"/>
      <c r="CQ17" s="25"/>
      <c r="CR17" s="283"/>
    </row>
    <row r="18" spans="1:96" ht="15" customHeight="1" x14ac:dyDescent="0.25">
      <c r="A18" s="13"/>
      <c r="B18" s="361"/>
      <c r="C18" s="368"/>
      <c r="D18" s="274"/>
      <c r="E18" s="21" t="s">
        <v>5</v>
      </c>
      <c r="F18" s="83">
        <v>20</v>
      </c>
      <c r="G18" s="25">
        <f>SUM(F18*5)</f>
        <v>100</v>
      </c>
      <c r="H18" s="283"/>
      <c r="I18" s="13"/>
      <c r="J18" s="361"/>
      <c r="K18" s="368"/>
      <c r="L18" s="274"/>
      <c r="M18" s="21" t="s">
        <v>5</v>
      </c>
      <c r="N18" s="83">
        <v>10</v>
      </c>
      <c r="O18" s="25">
        <f t="shared" si="0"/>
        <v>50</v>
      </c>
      <c r="P18" s="283"/>
      <c r="Q18" s="13"/>
      <c r="R18" s="361"/>
      <c r="S18" s="368"/>
      <c r="T18" s="274"/>
      <c r="U18" s="21" t="s">
        <v>5</v>
      </c>
      <c r="V18" s="83">
        <v>40</v>
      </c>
      <c r="W18" s="25">
        <f t="shared" si="1"/>
        <v>200</v>
      </c>
      <c r="X18" s="283"/>
      <c r="Y18" s="13"/>
      <c r="Z18" s="361"/>
      <c r="AA18" s="368"/>
      <c r="AB18" s="274"/>
      <c r="AC18" s="21" t="s">
        <v>5</v>
      </c>
      <c r="AD18" s="83">
        <v>15</v>
      </c>
      <c r="AE18" s="25">
        <f t="shared" si="2"/>
        <v>75</v>
      </c>
      <c r="AF18" s="283"/>
      <c r="AG18" s="13"/>
      <c r="AH18" s="361"/>
      <c r="AI18" s="362"/>
      <c r="AJ18" s="274"/>
      <c r="AK18" s="21" t="s">
        <v>5</v>
      </c>
      <c r="AL18" s="83"/>
      <c r="AM18" s="25">
        <f t="shared" si="3"/>
        <v>0</v>
      </c>
      <c r="AN18" s="283"/>
      <c r="AO18" s="13"/>
      <c r="AP18" s="361"/>
      <c r="AQ18" s="362"/>
      <c r="AR18" s="274"/>
      <c r="AS18" s="21" t="s">
        <v>5</v>
      </c>
      <c r="AT18" s="83"/>
      <c r="AU18" s="25"/>
      <c r="AV18" s="283"/>
      <c r="AW18" s="13"/>
      <c r="AX18" s="361"/>
      <c r="AY18" s="362"/>
      <c r="AZ18" s="274"/>
      <c r="BA18" s="21" t="s">
        <v>5</v>
      </c>
      <c r="BB18" s="83"/>
      <c r="BC18" s="25"/>
      <c r="BD18" s="283"/>
      <c r="BE18" s="13"/>
      <c r="BF18" s="361"/>
      <c r="BG18" s="362"/>
      <c r="BH18" s="274"/>
      <c r="BI18" s="21" t="s">
        <v>5</v>
      </c>
      <c r="BJ18" s="83">
        <v>8</v>
      </c>
      <c r="BK18" s="25">
        <f t="shared" si="4"/>
        <v>40</v>
      </c>
      <c r="BL18" s="283"/>
      <c r="BM18" s="13"/>
      <c r="BN18" s="361"/>
      <c r="BO18" s="362"/>
      <c r="BP18" s="274"/>
      <c r="BQ18" s="21" t="s">
        <v>5</v>
      </c>
      <c r="BR18" s="83">
        <v>2</v>
      </c>
      <c r="BS18" s="25">
        <f>BR18*5</f>
        <v>10</v>
      </c>
      <c r="BT18" s="283"/>
      <c r="BU18" s="13"/>
      <c r="BV18" s="361"/>
      <c r="BW18" s="362"/>
      <c r="BX18" s="274"/>
      <c r="BY18" s="21" t="s">
        <v>5</v>
      </c>
      <c r="BZ18" s="83"/>
      <c r="CA18" s="25"/>
      <c r="CB18" s="283"/>
      <c r="CC18" s="13"/>
      <c r="CD18" s="361"/>
      <c r="CE18" s="362"/>
      <c r="CF18" s="274"/>
      <c r="CG18" s="21" t="s">
        <v>5</v>
      </c>
      <c r="CH18" s="83"/>
      <c r="CI18" s="25"/>
      <c r="CJ18" s="283"/>
      <c r="CL18" s="361"/>
      <c r="CM18" s="362"/>
      <c r="CN18" s="274"/>
      <c r="CO18" s="21" t="s">
        <v>5</v>
      </c>
      <c r="CP18" s="83"/>
      <c r="CQ18" s="25"/>
      <c r="CR18" s="283"/>
    </row>
    <row r="19" spans="1:96" ht="15" customHeight="1" x14ac:dyDescent="0.25">
      <c r="A19" s="13"/>
      <c r="B19" s="361"/>
      <c r="C19" s="368"/>
      <c r="D19" s="274"/>
      <c r="E19" s="21" t="s">
        <v>7</v>
      </c>
      <c r="F19" s="16">
        <v>20</v>
      </c>
      <c r="G19" s="25">
        <f>SUM(F19*5)</f>
        <v>100</v>
      </c>
      <c r="H19" s="283"/>
      <c r="I19" s="13"/>
      <c r="J19" s="361"/>
      <c r="K19" s="368"/>
      <c r="L19" s="274"/>
      <c r="M19" s="21" t="s">
        <v>7</v>
      </c>
      <c r="N19" s="16">
        <v>10</v>
      </c>
      <c r="O19" s="25">
        <f t="shared" si="0"/>
        <v>50</v>
      </c>
      <c r="P19" s="283"/>
      <c r="Q19" s="13"/>
      <c r="R19" s="361"/>
      <c r="S19" s="368"/>
      <c r="T19" s="274"/>
      <c r="U19" s="21" t="s">
        <v>7</v>
      </c>
      <c r="V19" s="16">
        <v>40</v>
      </c>
      <c r="W19" s="25">
        <f t="shared" si="1"/>
        <v>200</v>
      </c>
      <c r="X19" s="283"/>
      <c r="Y19" s="13"/>
      <c r="Z19" s="361"/>
      <c r="AA19" s="368"/>
      <c r="AB19" s="274"/>
      <c r="AC19" s="21" t="s">
        <v>7</v>
      </c>
      <c r="AD19" s="16"/>
      <c r="AE19" s="25"/>
      <c r="AF19" s="283"/>
      <c r="AG19" s="13"/>
      <c r="AH19" s="361"/>
      <c r="AI19" s="362"/>
      <c r="AJ19" s="274"/>
      <c r="AK19" s="21" t="s">
        <v>7</v>
      </c>
      <c r="AL19" s="16"/>
      <c r="AM19" s="25">
        <f t="shared" si="3"/>
        <v>0</v>
      </c>
      <c r="AN19" s="283"/>
      <c r="AO19" s="13"/>
      <c r="AP19" s="361"/>
      <c r="AQ19" s="362"/>
      <c r="AR19" s="274"/>
      <c r="AS19" s="21" t="s">
        <v>7</v>
      </c>
      <c r="AT19" s="16"/>
      <c r="AU19" s="25"/>
      <c r="AV19" s="283"/>
      <c r="AW19" s="13"/>
      <c r="AX19" s="361"/>
      <c r="AY19" s="362"/>
      <c r="AZ19" s="274"/>
      <c r="BA19" s="21" t="s">
        <v>7</v>
      </c>
      <c r="BB19" s="16"/>
      <c r="BC19" s="25"/>
      <c r="BD19" s="283"/>
      <c r="BE19" s="13"/>
      <c r="BF19" s="361"/>
      <c r="BG19" s="362"/>
      <c r="BH19" s="274"/>
      <c r="BI19" s="21" t="s">
        <v>7</v>
      </c>
      <c r="BJ19" s="16">
        <v>8</v>
      </c>
      <c r="BK19" s="25">
        <f t="shared" si="4"/>
        <v>40</v>
      </c>
      <c r="BL19" s="283"/>
      <c r="BM19" s="13"/>
      <c r="BN19" s="361"/>
      <c r="BO19" s="362"/>
      <c r="BP19" s="274"/>
      <c r="BQ19" s="21" t="s">
        <v>7</v>
      </c>
      <c r="BR19" s="16">
        <v>2</v>
      </c>
      <c r="BS19" s="25">
        <f>BR19*5</f>
        <v>10</v>
      </c>
      <c r="BT19" s="283"/>
      <c r="BU19" s="13"/>
      <c r="BV19" s="361"/>
      <c r="BW19" s="362"/>
      <c r="BX19" s="274"/>
      <c r="BY19" s="21" t="s">
        <v>7</v>
      </c>
      <c r="BZ19" s="16">
        <v>2</v>
      </c>
      <c r="CA19" s="25">
        <f>BZ19*125</f>
        <v>250</v>
      </c>
      <c r="CB19" s="283"/>
      <c r="CC19" s="13"/>
      <c r="CD19" s="361"/>
      <c r="CE19" s="362"/>
      <c r="CF19" s="274"/>
      <c r="CG19" s="21" t="s">
        <v>7</v>
      </c>
      <c r="CH19" s="16"/>
      <c r="CI19" s="25"/>
      <c r="CJ19" s="283"/>
      <c r="CL19" s="361"/>
      <c r="CM19" s="362"/>
      <c r="CN19" s="274"/>
      <c r="CO19" s="21" t="s">
        <v>7</v>
      </c>
      <c r="CP19" s="16"/>
      <c r="CQ19" s="25"/>
      <c r="CR19" s="283"/>
    </row>
    <row r="20" spans="1:96" ht="15" customHeight="1" x14ac:dyDescent="0.25">
      <c r="A20" s="13"/>
      <c r="B20" s="361"/>
      <c r="C20" s="368"/>
      <c r="D20" s="274"/>
      <c r="E20" s="27" t="s">
        <v>8</v>
      </c>
      <c r="F20" s="22"/>
      <c r="G20" s="25"/>
      <c r="H20" s="283"/>
      <c r="I20" s="13"/>
      <c r="J20" s="361"/>
      <c r="K20" s="368"/>
      <c r="L20" s="274"/>
      <c r="M20" s="27" t="s">
        <v>8</v>
      </c>
      <c r="N20" s="22"/>
      <c r="O20" s="25"/>
      <c r="P20" s="283"/>
      <c r="Q20" s="13"/>
      <c r="R20" s="361"/>
      <c r="S20" s="368"/>
      <c r="T20" s="274"/>
      <c r="U20" s="27" t="s">
        <v>8</v>
      </c>
      <c r="V20" s="22">
        <v>20</v>
      </c>
      <c r="W20" s="25">
        <f t="shared" si="1"/>
        <v>100</v>
      </c>
      <c r="X20" s="283"/>
      <c r="Y20" s="13"/>
      <c r="Z20" s="361"/>
      <c r="AA20" s="368"/>
      <c r="AB20" s="274"/>
      <c r="AC20" s="27" t="s">
        <v>8</v>
      </c>
      <c r="AD20" s="22"/>
      <c r="AE20" s="25"/>
      <c r="AF20" s="283"/>
      <c r="AG20" s="13"/>
      <c r="AH20" s="361"/>
      <c r="AI20" s="362"/>
      <c r="AJ20" s="274"/>
      <c r="AK20" s="27" t="s">
        <v>8</v>
      </c>
      <c r="AL20" s="22"/>
      <c r="AM20" s="25">
        <f t="shared" si="3"/>
        <v>0</v>
      </c>
      <c r="AN20" s="283"/>
      <c r="AO20" s="13"/>
      <c r="AP20" s="361"/>
      <c r="AQ20" s="362"/>
      <c r="AR20" s="274"/>
      <c r="AS20" s="27" t="s">
        <v>8</v>
      </c>
      <c r="AT20" s="22"/>
      <c r="AU20" s="25"/>
      <c r="AV20" s="283"/>
      <c r="AW20" s="13"/>
      <c r="AX20" s="361"/>
      <c r="AY20" s="362"/>
      <c r="AZ20" s="274"/>
      <c r="BA20" s="27" t="s">
        <v>8</v>
      </c>
      <c r="BB20" s="22"/>
      <c r="BC20" s="25"/>
      <c r="BD20" s="283"/>
      <c r="BE20" s="13"/>
      <c r="BF20" s="361"/>
      <c r="BG20" s="362"/>
      <c r="BH20" s="274"/>
      <c r="BI20" s="27" t="s">
        <v>8</v>
      </c>
      <c r="BJ20" s="22">
        <v>8</v>
      </c>
      <c r="BK20" s="25">
        <f t="shared" si="4"/>
        <v>40</v>
      </c>
      <c r="BL20" s="283"/>
      <c r="BM20" s="13"/>
      <c r="BN20" s="361"/>
      <c r="BO20" s="362"/>
      <c r="BP20" s="274"/>
      <c r="BQ20" s="27" t="s">
        <v>8</v>
      </c>
      <c r="BR20" s="22"/>
      <c r="BS20" s="25"/>
      <c r="BT20" s="283"/>
      <c r="BU20" s="13"/>
      <c r="BV20" s="361"/>
      <c r="BW20" s="362"/>
      <c r="BX20" s="274"/>
      <c r="BY20" s="27" t="s">
        <v>8</v>
      </c>
      <c r="BZ20" s="22"/>
      <c r="CA20" s="25"/>
      <c r="CB20" s="283"/>
      <c r="CC20" s="13"/>
      <c r="CD20" s="361"/>
      <c r="CE20" s="362"/>
      <c r="CF20" s="274"/>
      <c r="CG20" s="27" t="s">
        <v>8</v>
      </c>
      <c r="CH20" s="22"/>
      <c r="CI20" s="25"/>
      <c r="CJ20" s="283"/>
      <c r="CL20" s="361"/>
      <c r="CM20" s="362"/>
      <c r="CN20" s="274"/>
      <c r="CO20" s="27" t="s">
        <v>8</v>
      </c>
      <c r="CP20" s="22"/>
      <c r="CQ20" s="25"/>
      <c r="CR20" s="283"/>
    </row>
    <row r="21" spans="1:96" ht="15" customHeight="1" thickBot="1" x14ac:dyDescent="0.3">
      <c r="A21" s="13"/>
      <c r="B21" s="363"/>
      <c r="C21" s="369"/>
      <c r="D21" s="275"/>
      <c r="E21" s="15" t="s">
        <v>8</v>
      </c>
      <c r="F21" s="28"/>
      <c r="G21" s="29"/>
      <c r="H21" s="284"/>
      <c r="I21" s="13"/>
      <c r="J21" s="363"/>
      <c r="K21" s="369"/>
      <c r="L21" s="275"/>
      <c r="M21" s="15" t="s">
        <v>8</v>
      </c>
      <c r="N21" s="28"/>
      <c r="O21" s="29"/>
      <c r="P21" s="284"/>
      <c r="Q21" s="13"/>
      <c r="R21" s="363"/>
      <c r="S21" s="369"/>
      <c r="T21" s="275"/>
      <c r="U21" s="15" t="s">
        <v>8</v>
      </c>
      <c r="V21" s="28"/>
      <c r="W21" s="29"/>
      <c r="X21" s="284"/>
      <c r="Y21" s="13"/>
      <c r="Z21" s="363"/>
      <c r="AA21" s="369"/>
      <c r="AB21" s="275"/>
      <c r="AC21" s="15" t="s">
        <v>8</v>
      </c>
      <c r="AD21" s="28"/>
      <c r="AE21" s="29"/>
      <c r="AF21" s="284"/>
      <c r="AG21" s="13"/>
      <c r="AH21" s="363"/>
      <c r="AI21" s="364"/>
      <c r="AJ21" s="275"/>
      <c r="AK21" s="15" t="s">
        <v>8</v>
      </c>
      <c r="AL21" s="28"/>
      <c r="AM21" s="29">
        <f t="shared" si="3"/>
        <v>0</v>
      </c>
      <c r="AN21" s="284"/>
      <c r="AO21" s="13"/>
      <c r="AP21" s="363"/>
      <c r="AQ21" s="364"/>
      <c r="AR21" s="275"/>
      <c r="AS21" s="15" t="s">
        <v>8</v>
      </c>
      <c r="AT21" s="28"/>
      <c r="AU21" s="29"/>
      <c r="AV21" s="284"/>
      <c r="AW21" s="13"/>
      <c r="AX21" s="363"/>
      <c r="AY21" s="364"/>
      <c r="AZ21" s="275"/>
      <c r="BA21" s="15" t="s">
        <v>8</v>
      </c>
      <c r="BB21" s="28"/>
      <c r="BC21" s="29"/>
      <c r="BD21" s="284"/>
      <c r="BE21" s="13"/>
      <c r="BF21" s="363"/>
      <c r="BG21" s="364"/>
      <c r="BH21" s="275"/>
      <c r="BI21" s="15" t="s">
        <v>8</v>
      </c>
      <c r="BJ21" s="28">
        <v>8</v>
      </c>
      <c r="BK21" s="29">
        <f t="shared" si="4"/>
        <v>40</v>
      </c>
      <c r="BL21" s="284"/>
      <c r="BM21" s="13"/>
      <c r="BN21" s="363"/>
      <c r="BO21" s="364"/>
      <c r="BP21" s="275"/>
      <c r="BQ21" s="15" t="s">
        <v>8</v>
      </c>
      <c r="BR21" s="28"/>
      <c r="BS21" s="29"/>
      <c r="BT21" s="284"/>
      <c r="BU21" s="13"/>
      <c r="BV21" s="363"/>
      <c r="BW21" s="364"/>
      <c r="BX21" s="275"/>
      <c r="BY21" s="15" t="s">
        <v>8</v>
      </c>
      <c r="BZ21" s="28"/>
      <c r="CA21" s="29"/>
      <c r="CB21" s="284"/>
      <c r="CC21" s="13"/>
      <c r="CD21" s="363"/>
      <c r="CE21" s="364"/>
      <c r="CF21" s="275"/>
      <c r="CG21" s="15" t="s">
        <v>8</v>
      </c>
      <c r="CH21" s="28"/>
      <c r="CI21" s="29"/>
      <c r="CJ21" s="284"/>
      <c r="CL21" s="363"/>
      <c r="CM21" s="364"/>
      <c r="CN21" s="275"/>
      <c r="CO21" s="15" t="s">
        <v>8</v>
      </c>
      <c r="CP21" s="28"/>
      <c r="CQ21" s="29"/>
      <c r="CR21" s="284"/>
    </row>
    <row r="22" spans="1:96" ht="15" customHeight="1" x14ac:dyDescent="0.25">
      <c r="A22" s="13"/>
      <c r="B22" s="359" t="s">
        <v>2</v>
      </c>
      <c r="C22" s="367"/>
      <c r="D22" s="273" t="s">
        <v>200</v>
      </c>
      <c r="E22" s="30" t="s">
        <v>4</v>
      </c>
      <c r="F22" s="16">
        <v>20</v>
      </c>
      <c r="G22" s="19">
        <f>SUM(F22*5)</f>
        <v>100</v>
      </c>
      <c r="H22" s="282" t="s">
        <v>208</v>
      </c>
      <c r="I22" s="13"/>
      <c r="J22" s="359" t="s">
        <v>2</v>
      </c>
      <c r="K22" s="367"/>
      <c r="L22" s="273" t="s">
        <v>200</v>
      </c>
      <c r="M22" s="30" t="s">
        <v>4</v>
      </c>
      <c r="N22" s="16"/>
      <c r="O22" s="19">
        <f>SUM(N22*5)</f>
        <v>0</v>
      </c>
      <c r="P22" s="282" t="s">
        <v>207</v>
      </c>
      <c r="Q22" s="13"/>
      <c r="R22" s="359" t="s">
        <v>2</v>
      </c>
      <c r="S22" s="367"/>
      <c r="T22" s="273" t="s">
        <v>200</v>
      </c>
      <c r="U22" s="30" t="s">
        <v>4</v>
      </c>
      <c r="V22" s="16">
        <v>40</v>
      </c>
      <c r="W22" s="19">
        <f t="shared" si="1"/>
        <v>200</v>
      </c>
      <c r="X22" s="282" t="s">
        <v>155</v>
      </c>
      <c r="Y22" s="13"/>
      <c r="Z22" s="359" t="s">
        <v>2</v>
      </c>
      <c r="AA22" s="367"/>
      <c r="AB22" s="273" t="s">
        <v>200</v>
      </c>
      <c r="AC22" s="30" t="s">
        <v>4</v>
      </c>
      <c r="AD22" s="16">
        <v>15</v>
      </c>
      <c r="AE22" s="19">
        <f t="shared" si="2"/>
        <v>75</v>
      </c>
      <c r="AF22" s="282" t="s">
        <v>156</v>
      </c>
      <c r="AG22" s="13"/>
      <c r="AH22" s="359" t="s">
        <v>9</v>
      </c>
      <c r="AI22" s="360"/>
      <c r="AJ22" s="273" t="s">
        <v>200</v>
      </c>
      <c r="AK22" s="30" t="s">
        <v>4</v>
      </c>
      <c r="AL22" s="16"/>
      <c r="AM22" s="19">
        <f t="shared" si="3"/>
        <v>0</v>
      </c>
      <c r="AN22" s="283" t="s">
        <v>205</v>
      </c>
      <c r="AO22" s="13"/>
      <c r="AP22" s="361" t="s">
        <v>2</v>
      </c>
      <c r="AQ22" s="362"/>
      <c r="AR22" s="273" t="s">
        <v>200</v>
      </c>
      <c r="AS22" s="30" t="s">
        <v>4</v>
      </c>
      <c r="AT22" s="16"/>
      <c r="AU22" s="19"/>
      <c r="AV22" s="283" t="s">
        <v>163</v>
      </c>
      <c r="AW22" s="13"/>
      <c r="AX22" s="359" t="s">
        <v>9</v>
      </c>
      <c r="AY22" s="360"/>
      <c r="AZ22" s="273" t="s">
        <v>200</v>
      </c>
      <c r="BA22" s="30" t="s">
        <v>4</v>
      </c>
      <c r="BB22" s="16"/>
      <c r="BC22" s="19"/>
      <c r="BD22" s="283" t="s">
        <v>206</v>
      </c>
      <c r="BE22" s="13"/>
      <c r="BF22" s="361" t="s">
        <v>2</v>
      </c>
      <c r="BG22" s="362"/>
      <c r="BH22" s="273" t="s">
        <v>200</v>
      </c>
      <c r="BI22" s="30" t="s">
        <v>4</v>
      </c>
      <c r="BJ22" s="16">
        <v>10</v>
      </c>
      <c r="BK22" s="19">
        <f t="shared" si="4"/>
        <v>50</v>
      </c>
      <c r="BL22" s="283" t="s">
        <v>205</v>
      </c>
      <c r="BM22" s="13"/>
      <c r="BN22" s="361" t="s">
        <v>2</v>
      </c>
      <c r="BO22" s="362"/>
      <c r="BP22" s="273" t="s">
        <v>200</v>
      </c>
      <c r="BQ22" s="30" t="s">
        <v>4</v>
      </c>
      <c r="BR22" s="16"/>
      <c r="BS22" s="19"/>
      <c r="BT22" s="283" t="s">
        <v>204</v>
      </c>
      <c r="BU22" s="13"/>
      <c r="BV22" s="361" t="s">
        <v>9</v>
      </c>
      <c r="BW22" s="362"/>
      <c r="BX22" s="273" t="s">
        <v>200</v>
      </c>
      <c r="BY22" s="30" t="s">
        <v>4</v>
      </c>
      <c r="BZ22" s="16"/>
      <c r="CA22" s="19"/>
      <c r="CB22" s="282"/>
      <c r="CC22" s="13"/>
      <c r="CD22" s="361" t="s">
        <v>9</v>
      </c>
      <c r="CE22" s="362"/>
      <c r="CF22" s="273" t="s">
        <v>200</v>
      </c>
      <c r="CG22" s="30" t="s">
        <v>4</v>
      </c>
      <c r="CH22" s="16"/>
      <c r="CI22" s="19"/>
      <c r="CJ22" s="282"/>
      <c r="CL22" s="361" t="s">
        <v>9</v>
      </c>
      <c r="CM22" s="362"/>
      <c r="CN22" s="273" t="s">
        <v>200</v>
      </c>
      <c r="CO22" s="30" t="s">
        <v>4</v>
      </c>
      <c r="CP22" s="16">
        <v>5</v>
      </c>
      <c r="CQ22" s="19">
        <f>SUM(CP22*125)</f>
        <v>625</v>
      </c>
      <c r="CR22" s="283" t="s">
        <v>196</v>
      </c>
    </row>
    <row r="23" spans="1:96" ht="15" customHeight="1" x14ac:dyDescent="0.25">
      <c r="A23" s="13"/>
      <c r="B23" s="361"/>
      <c r="C23" s="368"/>
      <c r="D23" s="274"/>
      <c r="E23" s="21" t="s">
        <v>5</v>
      </c>
      <c r="F23" s="83">
        <v>20</v>
      </c>
      <c r="G23" s="25">
        <f>SUM(F23*5)</f>
        <v>100</v>
      </c>
      <c r="H23" s="283"/>
      <c r="I23" s="13"/>
      <c r="J23" s="361"/>
      <c r="K23" s="368"/>
      <c r="L23" s="274"/>
      <c r="M23" s="21" t="s">
        <v>5</v>
      </c>
      <c r="N23" s="83"/>
      <c r="O23" s="25">
        <f>SUM(N23*5)</f>
        <v>0</v>
      </c>
      <c r="P23" s="283"/>
      <c r="Q23" s="13"/>
      <c r="R23" s="361"/>
      <c r="S23" s="368"/>
      <c r="T23" s="274"/>
      <c r="U23" s="21" t="s">
        <v>5</v>
      </c>
      <c r="V23" s="83">
        <v>40</v>
      </c>
      <c r="W23" s="25">
        <f t="shared" si="1"/>
        <v>200</v>
      </c>
      <c r="X23" s="283"/>
      <c r="Y23" s="13"/>
      <c r="Z23" s="361"/>
      <c r="AA23" s="368"/>
      <c r="AB23" s="274"/>
      <c r="AC23" s="21" t="s">
        <v>5</v>
      </c>
      <c r="AD23" s="83">
        <v>15</v>
      </c>
      <c r="AE23" s="25">
        <f t="shared" si="2"/>
        <v>75</v>
      </c>
      <c r="AF23" s="283"/>
      <c r="AG23" s="13"/>
      <c r="AH23" s="361"/>
      <c r="AI23" s="362"/>
      <c r="AJ23" s="274"/>
      <c r="AK23" s="21" t="s">
        <v>5</v>
      </c>
      <c r="AL23" s="83"/>
      <c r="AM23" s="25">
        <f t="shared" si="3"/>
        <v>0</v>
      </c>
      <c r="AN23" s="283"/>
      <c r="AO23" s="13"/>
      <c r="AP23" s="361"/>
      <c r="AQ23" s="362"/>
      <c r="AR23" s="274"/>
      <c r="AS23" s="21" t="s">
        <v>5</v>
      </c>
      <c r="AT23" s="83"/>
      <c r="AU23" s="25"/>
      <c r="AV23" s="283"/>
      <c r="AW23" s="13"/>
      <c r="AX23" s="361"/>
      <c r="AY23" s="362"/>
      <c r="AZ23" s="274"/>
      <c r="BA23" s="21" t="s">
        <v>5</v>
      </c>
      <c r="BB23" s="83"/>
      <c r="BC23" s="25"/>
      <c r="BD23" s="283"/>
      <c r="BE23" s="13"/>
      <c r="BF23" s="361"/>
      <c r="BG23" s="362"/>
      <c r="BH23" s="274"/>
      <c r="BI23" s="21" t="s">
        <v>5</v>
      </c>
      <c r="BJ23" s="83">
        <v>10</v>
      </c>
      <c r="BK23" s="25">
        <f t="shared" si="4"/>
        <v>50</v>
      </c>
      <c r="BL23" s="283"/>
      <c r="BM23" s="13"/>
      <c r="BN23" s="361"/>
      <c r="BO23" s="362"/>
      <c r="BP23" s="274"/>
      <c r="BQ23" s="21" t="s">
        <v>5</v>
      </c>
      <c r="BR23" s="83"/>
      <c r="BS23" s="25"/>
      <c r="BT23" s="283"/>
      <c r="BU23" s="13"/>
      <c r="BV23" s="361"/>
      <c r="BW23" s="362"/>
      <c r="BX23" s="274"/>
      <c r="BY23" s="21" t="s">
        <v>5</v>
      </c>
      <c r="BZ23" s="83"/>
      <c r="CA23" s="25"/>
      <c r="CB23" s="283"/>
      <c r="CC23" s="13"/>
      <c r="CD23" s="361"/>
      <c r="CE23" s="362"/>
      <c r="CF23" s="274"/>
      <c r="CG23" s="21" t="s">
        <v>5</v>
      </c>
      <c r="CH23" s="83"/>
      <c r="CI23" s="25"/>
      <c r="CJ23" s="283"/>
      <c r="CL23" s="361"/>
      <c r="CM23" s="362"/>
      <c r="CN23" s="274"/>
      <c r="CO23" s="21" t="s">
        <v>5</v>
      </c>
      <c r="CP23" s="83">
        <v>5</v>
      </c>
      <c r="CQ23" s="25">
        <f>SUM(CP23*125)</f>
        <v>625</v>
      </c>
      <c r="CR23" s="283"/>
    </row>
    <row r="24" spans="1:96" ht="15" customHeight="1" x14ac:dyDescent="0.25">
      <c r="A24" s="13"/>
      <c r="B24" s="361"/>
      <c r="C24" s="368"/>
      <c r="D24" s="274"/>
      <c r="E24" s="21" t="s">
        <v>6</v>
      </c>
      <c r="F24" s="16">
        <v>20</v>
      </c>
      <c r="G24" s="25">
        <f>SUM(F24*5)</f>
        <v>100</v>
      </c>
      <c r="H24" s="283"/>
      <c r="I24" s="13"/>
      <c r="J24" s="361"/>
      <c r="K24" s="368"/>
      <c r="L24" s="274"/>
      <c r="M24" s="21" t="s">
        <v>6</v>
      </c>
      <c r="N24" s="16">
        <v>10</v>
      </c>
      <c r="O24" s="25">
        <f t="shared" si="0"/>
        <v>50</v>
      </c>
      <c r="P24" s="283"/>
      <c r="Q24" s="13"/>
      <c r="R24" s="361"/>
      <c r="S24" s="368"/>
      <c r="T24" s="274"/>
      <c r="U24" s="21" t="s">
        <v>6</v>
      </c>
      <c r="V24" s="16">
        <v>40</v>
      </c>
      <c r="W24" s="25">
        <f t="shared" si="1"/>
        <v>200</v>
      </c>
      <c r="X24" s="283"/>
      <c r="Y24" s="13"/>
      <c r="Z24" s="361"/>
      <c r="AA24" s="368"/>
      <c r="AB24" s="274"/>
      <c r="AC24" s="21" t="s">
        <v>6</v>
      </c>
      <c r="AD24" s="16">
        <v>15</v>
      </c>
      <c r="AE24" s="25">
        <f t="shared" si="2"/>
        <v>75</v>
      </c>
      <c r="AF24" s="283"/>
      <c r="AG24" s="13"/>
      <c r="AH24" s="361"/>
      <c r="AI24" s="362"/>
      <c r="AJ24" s="274"/>
      <c r="AK24" s="21" t="s">
        <v>6</v>
      </c>
      <c r="AL24" s="16"/>
      <c r="AM24" s="25">
        <f t="shared" si="3"/>
        <v>0</v>
      </c>
      <c r="AN24" s="283"/>
      <c r="AO24" s="13"/>
      <c r="AP24" s="361"/>
      <c r="AQ24" s="362"/>
      <c r="AR24" s="274"/>
      <c r="AS24" s="21" t="s">
        <v>6</v>
      </c>
      <c r="AT24" s="16"/>
      <c r="AU24" s="25"/>
      <c r="AV24" s="283"/>
      <c r="AW24" s="13"/>
      <c r="AX24" s="361"/>
      <c r="AY24" s="362"/>
      <c r="AZ24" s="274"/>
      <c r="BA24" s="21" t="s">
        <v>6</v>
      </c>
      <c r="BB24" s="16"/>
      <c r="BC24" s="25"/>
      <c r="BD24" s="283"/>
      <c r="BE24" s="13"/>
      <c r="BF24" s="361"/>
      <c r="BG24" s="362"/>
      <c r="BH24" s="274"/>
      <c r="BI24" s="21" t="s">
        <v>6</v>
      </c>
      <c r="BJ24" s="16">
        <v>10</v>
      </c>
      <c r="BK24" s="25">
        <f t="shared" si="4"/>
        <v>50</v>
      </c>
      <c r="BL24" s="283"/>
      <c r="BM24" s="13"/>
      <c r="BN24" s="361"/>
      <c r="BO24" s="362"/>
      <c r="BP24" s="274"/>
      <c r="BQ24" s="21" t="s">
        <v>6</v>
      </c>
      <c r="BR24" s="16">
        <v>2</v>
      </c>
      <c r="BS24" s="25">
        <f>BR24*5</f>
        <v>10</v>
      </c>
      <c r="BT24" s="283"/>
      <c r="BU24" s="13"/>
      <c r="BV24" s="361"/>
      <c r="BW24" s="362"/>
      <c r="BX24" s="274"/>
      <c r="BY24" s="21" t="s">
        <v>6</v>
      </c>
      <c r="BZ24" s="16"/>
      <c r="CA24" s="25"/>
      <c r="CB24" s="283"/>
      <c r="CC24" s="13"/>
      <c r="CD24" s="361"/>
      <c r="CE24" s="362"/>
      <c r="CF24" s="274"/>
      <c r="CG24" s="21" t="s">
        <v>6</v>
      </c>
      <c r="CH24" s="16"/>
      <c r="CI24" s="25"/>
      <c r="CJ24" s="283"/>
      <c r="CL24" s="361"/>
      <c r="CM24" s="362"/>
      <c r="CN24" s="274"/>
      <c r="CO24" s="21" t="s">
        <v>6</v>
      </c>
      <c r="CP24" s="16"/>
      <c r="CQ24" s="25"/>
      <c r="CR24" s="283"/>
    </row>
    <row r="25" spans="1:96" ht="15" customHeight="1" x14ac:dyDescent="0.25">
      <c r="A25" s="13"/>
      <c r="B25" s="361"/>
      <c r="C25" s="368"/>
      <c r="D25" s="274"/>
      <c r="E25" s="21" t="s">
        <v>5</v>
      </c>
      <c r="F25" s="83">
        <v>20</v>
      </c>
      <c r="G25" s="25">
        <f>SUM(F25*5)</f>
        <v>100</v>
      </c>
      <c r="H25" s="283"/>
      <c r="I25" s="13"/>
      <c r="J25" s="361"/>
      <c r="K25" s="368"/>
      <c r="L25" s="274"/>
      <c r="M25" s="21" t="s">
        <v>5</v>
      </c>
      <c r="N25" s="83">
        <v>10</v>
      </c>
      <c r="O25" s="25">
        <f t="shared" si="0"/>
        <v>50</v>
      </c>
      <c r="P25" s="283"/>
      <c r="Q25" s="13"/>
      <c r="R25" s="361"/>
      <c r="S25" s="368"/>
      <c r="T25" s="274"/>
      <c r="U25" s="21" t="s">
        <v>5</v>
      </c>
      <c r="V25" s="83">
        <v>40</v>
      </c>
      <c r="W25" s="25">
        <f t="shared" si="1"/>
        <v>200</v>
      </c>
      <c r="X25" s="283"/>
      <c r="Y25" s="13"/>
      <c r="Z25" s="361"/>
      <c r="AA25" s="368"/>
      <c r="AB25" s="274"/>
      <c r="AC25" s="21" t="s">
        <v>5</v>
      </c>
      <c r="AD25" s="83">
        <v>15</v>
      </c>
      <c r="AE25" s="25">
        <f t="shared" si="2"/>
        <v>75</v>
      </c>
      <c r="AF25" s="283"/>
      <c r="AG25" s="13"/>
      <c r="AH25" s="361"/>
      <c r="AI25" s="362"/>
      <c r="AJ25" s="274"/>
      <c r="AK25" s="21" t="s">
        <v>5</v>
      </c>
      <c r="AL25" s="83"/>
      <c r="AM25" s="25">
        <f t="shared" si="3"/>
        <v>0</v>
      </c>
      <c r="AN25" s="283"/>
      <c r="AO25" s="13"/>
      <c r="AP25" s="361"/>
      <c r="AQ25" s="362"/>
      <c r="AR25" s="274"/>
      <c r="AS25" s="21" t="s">
        <v>5</v>
      </c>
      <c r="AT25" s="83">
        <v>2</v>
      </c>
      <c r="AU25" s="25">
        <f>AT25*5</f>
        <v>10</v>
      </c>
      <c r="AV25" s="283"/>
      <c r="AW25" s="13"/>
      <c r="AX25" s="361"/>
      <c r="AY25" s="362"/>
      <c r="AZ25" s="274"/>
      <c r="BA25" s="21" t="s">
        <v>5</v>
      </c>
      <c r="BB25" s="83"/>
      <c r="BC25" s="25"/>
      <c r="BD25" s="283"/>
      <c r="BE25" s="13"/>
      <c r="BF25" s="361"/>
      <c r="BG25" s="362"/>
      <c r="BH25" s="274"/>
      <c r="BI25" s="21" t="s">
        <v>5</v>
      </c>
      <c r="BJ25" s="83">
        <v>10</v>
      </c>
      <c r="BK25" s="25">
        <f t="shared" si="4"/>
        <v>50</v>
      </c>
      <c r="BL25" s="283"/>
      <c r="BM25" s="13"/>
      <c r="BN25" s="361"/>
      <c r="BO25" s="362"/>
      <c r="BP25" s="274"/>
      <c r="BQ25" s="21" t="s">
        <v>5</v>
      </c>
      <c r="BR25" s="83">
        <v>2</v>
      </c>
      <c r="BS25" s="25">
        <f>BR25*5</f>
        <v>10</v>
      </c>
      <c r="BT25" s="283"/>
      <c r="BU25" s="13"/>
      <c r="BV25" s="361"/>
      <c r="BW25" s="362"/>
      <c r="BX25" s="274"/>
      <c r="BY25" s="21" t="s">
        <v>5</v>
      </c>
      <c r="BZ25" s="83"/>
      <c r="CA25" s="25"/>
      <c r="CB25" s="283"/>
      <c r="CC25" s="13"/>
      <c r="CD25" s="361"/>
      <c r="CE25" s="362"/>
      <c r="CF25" s="274"/>
      <c r="CG25" s="21" t="s">
        <v>5</v>
      </c>
      <c r="CH25" s="83"/>
      <c r="CI25" s="25"/>
      <c r="CJ25" s="283"/>
      <c r="CL25" s="361"/>
      <c r="CM25" s="362"/>
      <c r="CN25" s="274"/>
      <c r="CO25" s="21" t="s">
        <v>5</v>
      </c>
      <c r="CP25" s="83"/>
      <c r="CQ25" s="25"/>
      <c r="CR25" s="283"/>
    </row>
    <row r="26" spans="1:96" ht="15" customHeight="1" x14ac:dyDescent="0.25">
      <c r="A26" s="13"/>
      <c r="B26" s="361"/>
      <c r="C26" s="368"/>
      <c r="D26" s="274"/>
      <c r="E26" s="21" t="s">
        <v>7</v>
      </c>
      <c r="F26" s="16">
        <v>20</v>
      </c>
      <c r="G26" s="25">
        <f>SUM(F26*5)</f>
        <v>100</v>
      </c>
      <c r="H26" s="283"/>
      <c r="I26" s="13"/>
      <c r="J26" s="361"/>
      <c r="K26" s="368"/>
      <c r="L26" s="274"/>
      <c r="M26" s="21" t="s">
        <v>7</v>
      </c>
      <c r="N26" s="16">
        <v>10</v>
      </c>
      <c r="O26" s="25">
        <f t="shared" si="0"/>
        <v>50</v>
      </c>
      <c r="P26" s="283"/>
      <c r="Q26" s="13"/>
      <c r="R26" s="361"/>
      <c r="S26" s="368"/>
      <c r="T26" s="274"/>
      <c r="U26" s="21" t="s">
        <v>7</v>
      </c>
      <c r="V26" s="16">
        <v>40</v>
      </c>
      <c r="W26" s="25">
        <f t="shared" si="1"/>
        <v>200</v>
      </c>
      <c r="X26" s="283"/>
      <c r="Y26" s="13"/>
      <c r="Z26" s="361"/>
      <c r="AA26" s="368"/>
      <c r="AB26" s="274"/>
      <c r="AC26" s="21" t="s">
        <v>7</v>
      </c>
      <c r="AD26" s="16"/>
      <c r="AE26" s="25"/>
      <c r="AF26" s="283"/>
      <c r="AG26" s="13"/>
      <c r="AH26" s="361"/>
      <c r="AI26" s="362"/>
      <c r="AJ26" s="274"/>
      <c r="AK26" s="21" t="s">
        <v>7</v>
      </c>
      <c r="AL26" s="16"/>
      <c r="AM26" s="25">
        <f t="shared" si="3"/>
        <v>0</v>
      </c>
      <c r="AN26" s="283"/>
      <c r="AO26" s="13"/>
      <c r="AP26" s="361"/>
      <c r="AQ26" s="362"/>
      <c r="AR26" s="274"/>
      <c r="AS26" s="21" t="s">
        <v>7</v>
      </c>
      <c r="AT26" s="16">
        <v>2</v>
      </c>
      <c r="AU26" s="25">
        <f>AT26*5</f>
        <v>10</v>
      </c>
      <c r="AV26" s="283"/>
      <c r="AW26" s="13"/>
      <c r="AX26" s="361"/>
      <c r="AY26" s="362"/>
      <c r="AZ26" s="274"/>
      <c r="BA26" s="21" t="s">
        <v>7</v>
      </c>
      <c r="BB26" s="16"/>
      <c r="BC26" s="25"/>
      <c r="BD26" s="283"/>
      <c r="BE26" s="13"/>
      <c r="BF26" s="361"/>
      <c r="BG26" s="362"/>
      <c r="BH26" s="274"/>
      <c r="BI26" s="21" t="s">
        <v>7</v>
      </c>
      <c r="BJ26" s="16">
        <v>10</v>
      </c>
      <c r="BK26" s="25">
        <f t="shared" si="4"/>
        <v>50</v>
      </c>
      <c r="BL26" s="283"/>
      <c r="BM26" s="13"/>
      <c r="BN26" s="361"/>
      <c r="BO26" s="362"/>
      <c r="BP26" s="274"/>
      <c r="BQ26" s="21" t="s">
        <v>7</v>
      </c>
      <c r="BR26" s="16">
        <v>2</v>
      </c>
      <c r="BS26" s="25">
        <f>BR26*5</f>
        <v>10</v>
      </c>
      <c r="BT26" s="283"/>
      <c r="BU26" s="13"/>
      <c r="BV26" s="361"/>
      <c r="BW26" s="362"/>
      <c r="BX26" s="274"/>
      <c r="BY26" s="21" t="s">
        <v>7</v>
      </c>
      <c r="BZ26" s="16">
        <v>2</v>
      </c>
      <c r="CA26" s="25">
        <f>BZ26*125</f>
        <v>250</v>
      </c>
      <c r="CB26" s="283"/>
      <c r="CC26" s="13"/>
      <c r="CD26" s="361"/>
      <c r="CE26" s="362"/>
      <c r="CF26" s="274"/>
      <c r="CG26" s="21" t="s">
        <v>7</v>
      </c>
      <c r="CH26" s="16"/>
      <c r="CI26" s="25"/>
      <c r="CJ26" s="283"/>
      <c r="CL26" s="361"/>
      <c r="CM26" s="362"/>
      <c r="CN26" s="274"/>
      <c r="CO26" s="21" t="s">
        <v>7</v>
      </c>
      <c r="CP26" s="16"/>
      <c r="CQ26" s="25"/>
      <c r="CR26" s="283"/>
    </row>
    <row r="27" spans="1:96" ht="15" customHeight="1" x14ac:dyDescent="0.25">
      <c r="A27" s="13"/>
      <c r="B27" s="361"/>
      <c r="C27" s="368"/>
      <c r="D27" s="274"/>
      <c r="E27" s="27" t="s">
        <v>8</v>
      </c>
      <c r="F27" s="22"/>
      <c r="G27" s="25"/>
      <c r="H27" s="283"/>
      <c r="I27" s="13"/>
      <c r="J27" s="361"/>
      <c r="K27" s="368"/>
      <c r="L27" s="274"/>
      <c r="M27" s="27" t="s">
        <v>8</v>
      </c>
      <c r="N27" s="22"/>
      <c r="O27" s="25"/>
      <c r="P27" s="283"/>
      <c r="Q27" s="13"/>
      <c r="R27" s="361"/>
      <c r="S27" s="368"/>
      <c r="T27" s="274"/>
      <c r="U27" s="27" t="s">
        <v>8</v>
      </c>
      <c r="V27" s="22">
        <v>20</v>
      </c>
      <c r="W27" s="25">
        <f t="shared" si="1"/>
        <v>100</v>
      </c>
      <c r="X27" s="283"/>
      <c r="Y27" s="13"/>
      <c r="Z27" s="361"/>
      <c r="AA27" s="368"/>
      <c r="AB27" s="274"/>
      <c r="AC27" s="27" t="s">
        <v>8</v>
      </c>
      <c r="AD27" s="22"/>
      <c r="AE27" s="25"/>
      <c r="AF27" s="283"/>
      <c r="AG27" s="13"/>
      <c r="AH27" s="361"/>
      <c r="AI27" s="362"/>
      <c r="AJ27" s="274"/>
      <c r="AK27" s="27" t="s">
        <v>8</v>
      </c>
      <c r="AL27" s="22"/>
      <c r="AM27" s="25">
        <f t="shared" si="3"/>
        <v>0</v>
      </c>
      <c r="AN27" s="283"/>
      <c r="AO27" s="13"/>
      <c r="AP27" s="361"/>
      <c r="AQ27" s="362"/>
      <c r="AR27" s="274"/>
      <c r="AS27" s="27" t="s">
        <v>8</v>
      </c>
      <c r="AT27" s="22"/>
      <c r="AU27" s="25"/>
      <c r="AV27" s="283"/>
      <c r="AW27" s="13"/>
      <c r="AX27" s="361"/>
      <c r="AY27" s="362"/>
      <c r="AZ27" s="274"/>
      <c r="BA27" s="27" t="s">
        <v>8</v>
      </c>
      <c r="BB27" s="22"/>
      <c r="BC27" s="25"/>
      <c r="BD27" s="283"/>
      <c r="BE27" s="13"/>
      <c r="BF27" s="361"/>
      <c r="BG27" s="362"/>
      <c r="BH27" s="274"/>
      <c r="BI27" s="27" t="s">
        <v>8</v>
      </c>
      <c r="BJ27" s="22">
        <v>10</v>
      </c>
      <c r="BK27" s="25">
        <f t="shared" si="4"/>
        <v>50</v>
      </c>
      <c r="BL27" s="283"/>
      <c r="BM27" s="13"/>
      <c r="BN27" s="361"/>
      <c r="BO27" s="362"/>
      <c r="BP27" s="274"/>
      <c r="BQ27" s="27" t="s">
        <v>8</v>
      </c>
      <c r="BR27" s="22"/>
      <c r="BS27" s="25"/>
      <c r="BT27" s="283"/>
      <c r="BU27" s="13"/>
      <c r="BV27" s="361"/>
      <c r="BW27" s="362"/>
      <c r="BX27" s="274"/>
      <c r="BY27" s="27" t="s">
        <v>8</v>
      </c>
      <c r="BZ27" s="22"/>
      <c r="CA27" s="25"/>
      <c r="CB27" s="283"/>
      <c r="CC27" s="13"/>
      <c r="CD27" s="361"/>
      <c r="CE27" s="362"/>
      <c r="CF27" s="274"/>
      <c r="CG27" s="27" t="s">
        <v>8</v>
      </c>
      <c r="CH27" s="22"/>
      <c r="CI27" s="25"/>
      <c r="CJ27" s="283"/>
      <c r="CL27" s="361"/>
      <c r="CM27" s="362"/>
      <c r="CN27" s="274"/>
      <c r="CO27" s="27" t="s">
        <v>8</v>
      </c>
      <c r="CP27" s="22"/>
      <c r="CQ27" s="25"/>
      <c r="CR27" s="283"/>
    </row>
    <row r="28" spans="1:96" ht="15" customHeight="1" thickBot="1" x14ac:dyDescent="0.3">
      <c r="A28" s="13"/>
      <c r="B28" s="363"/>
      <c r="C28" s="369"/>
      <c r="D28" s="275"/>
      <c r="E28" s="15" t="s">
        <v>8</v>
      </c>
      <c r="F28" s="28"/>
      <c r="G28" s="29"/>
      <c r="H28" s="284"/>
      <c r="I28" s="13"/>
      <c r="J28" s="363"/>
      <c r="K28" s="369"/>
      <c r="L28" s="275"/>
      <c r="M28" s="15" t="s">
        <v>8</v>
      </c>
      <c r="N28" s="28"/>
      <c r="O28" s="29"/>
      <c r="P28" s="284"/>
      <c r="Q28" s="13"/>
      <c r="R28" s="363"/>
      <c r="S28" s="369"/>
      <c r="T28" s="275"/>
      <c r="U28" s="15" t="s">
        <v>8</v>
      </c>
      <c r="V28" s="28"/>
      <c r="W28" s="29"/>
      <c r="X28" s="284"/>
      <c r="Y28" s="13"/>
      <c r="Z28" s="363"/>
      <c r="AA28" s="369"/>
      <c r="AB28" s="275"/>
      <c r="AC28" s="15" t="s">
        <v>8</v>
      </c>
      <c r="AD28" s="28"/>
      <c r="AE28" s="29"/>
      <c r="AF28" s="284"/>
      <c r="AG28" s="13"/>
      <c r="AH28" s="363"/>
      <c r="AI28" s="364"/>
      <c r="AJ28" s="275"/>
      <c r="AK28" s="15" t="s">
        <v>8</v>
      </c>
      <c r="AL28" s="28"/>
      <c r="AM28" s="29">
        <f t="shared" si="3"/>
        <v>0</v>
      </c>
      <c r="AN28" s="284"/>
      <c r="AO28" s="13"/>
      <c r="AP28" s="363"/>
      <c r="AQ28" s="364"/>
      <c r="AR28" s="275"/>
      <c r="AS28" s="15" t="s">
        <v>8</v>
      </c>
      <c r="AT28" s="28"/>
      <c r="AU28" s="29"/>
      <c r="AV28" s="284"/>
      <c r="AW28" s="13"/>
      <c r="AX28" s="363"/>
      <c r="AY28" s="364"/>
      <c r="AZ28" s="275"/>
      <c r="BA28" s="15" t="s">
        <v>8</v>
      </c>
      <c r="BB28" s="28"/>
      <c r="BC28" s="29"/>
      <c r="BD28" s="284"/>
      <c r="BE28" s="13"/>
      <c r="BF28" s="363"/>
      <c r="BG28" s="364"/>
      <c r="BH28" s="275"/>
      <c r="BI28" s="15" t="s">
        <v>8</v>
      </c>
      <c r="BJ28" s="28">
        <v>10</v>
      </c>
      <c r="BK28" s="29">
        <f t="shared" si="4"/>
        <v>50</v>
      </c>
      <c r="BL28" s="284"/>
      <c r="BM28" s="13"/>
      <c r="BN28" s="363"/>
      <c r="BO28" s="364"/>
      <c r="BP28" s="275"/>
      <c r="BQ28" s="15" t="s">
        <v>8</v>
      </c>
      <c r="BR28" s="28"/>
      <c r="BS28" s="29"/>
      <c r="BT28" s="284"/>
      <c r="BU28" s="13"/>
      <c r="BV28" s="363"/>
      <c r="BW28" s="364"/>
      <c r="BX28" s="275"/>
      <c r="BY28" s="15" t="s">
        <v>8</v>
      </c>
      <c r="BZ28" s="28"/>
      <c r="CA28" s="29"/>
      <c r="CB28" s="284"/>
      <c r="CC28" s="13"/>
      <c r="CD28" s="363"/>
      <c r="CE28" s="364"/>
      <c r="CF28" s="275"/>
      <c r="CG28" s="15" t="s">
        <v>8</v>
      </c>
      <c r="CH28" s="28"/>
      <c r="CI28" s="29"/>
      <c r="CJ28" s="284"/>
      <c r="CL28" s="363"/>
      <c r="CM28" s="364"/>
      <c r="CN28" s="275"/>
      <c r="CO28" s="15" t="s">
        <v>8</v>
      </c>
      <c r="CP28" s="28"/>
      <c r="CQ28" s="29"/>
      <c r="CR28" s="284"/>
    </row>
    <row r="29" spans="1:96" ht="15" customHeight="1" x14ac:dyDescent="0.25">
      <c r="A29" s="13"/>
      <c r="B29" s="359" t="s">
        <v>2</v>
      </c>
      <c r="C29" s="367"/>
      <c r="D29" s="273" t="s">
        <v>201</v>
      </c>
      <c r="E29" s="30" t="s">
        <v>4</v>
      </c>
      <c r="F29" s="16">
        <v>20</v>
      </c>
      <c r="G29" s="19">
        <f>SUM(F29*5)</f>
        <v>100</v>
      </c>
      <c r="H29" s="282" t="s">
        <v>208</v>
      </c>
      <c r="I29" s="13"/>
      <c r="J29" s="359" t="s">
        <v>2</v>
      </c>
      <c r="K29" s="367"/>
      <c r="L29" s="273" t="s">
        <v>201</v>
      </c>
      <c r="M29" s="30" t="s">
        <v>4</v>
      </c>
      <c r="N29" s="16"/>
      <c r="O29" s="19">
        <f>SUM(N29*5)</f>
        <v>0</v>
      </c>
      <c r="P29" s="282" t="s">
        <v>207</v>
      </c>
      <c r="Q29" s="13"/>
      <c r="R29" s="359" t="s">
        <v>2</v>
      </c>
      <c r="S29" s="367"/>
      <c r="T29" s="273" t="s">
        <v>201</v>
      </c>
      <c r="U29" s="30" t="s">
        <v>4</v>
      </c>
      <c r="V29" s="16">
        <v>40</v>
      </c>
      <c r="W29" s="19">
        <f t="shared" si="1"/>
        <v>200</v>
      </c>
      <c r="X29" s="282" t="s">
        <v>155</v>
      </c>
      <c r="Y29" s="13"/>
      <c r="Z29" s="359" t="s">
        <v>2</v>
      </c>
      <c r="AA29" s="367"/>
      <c r="AB29" s="273" t="s">
        <v>201</v>
      </c>
      <c r="AC29" s="30" t="s">
        <v>4</v>
      </c>
      <c r="AD29" s="16">
        <v>20</v>
      </c>
      <c r="AE29" s="19">
        <f t="shared" si="2"/>
        <v>100</v>
      </c>
      <c r="AF29" s="282" t="s">
        <v>156</v>
      </c>
      <c r="AG29" s="13"/>
      <c r="AH29" s="359" t="s">
        <v>9</v>
      </c>
      <c r="AI29" s="360"/>
      <c r="AJ29" s="273" t="s">
        <v>201</v>
      </c>
      <c r="AK29" s="30" t="s">
        <v>4</v>
      </c>
      <c r="AL29" s="16"/>
      <c r="AM29" s="19">
        <f t="shared" si="3"/>
        <v>0</v>
      </c>
      <c r="AN29" s="283" t="s">
        <v>205</v>
      </c>
      <c r="AO29" s="13"/>
      <c r="AP29" s="361" t="s">
        <v>2</v>
      </c>
      <c r="AQ29" s="362"/>
      <c r="AR29" s="273" t="s">
        <v>201</v>
      </c>
      <c r="AS29" s="30" t="s">
        <v>4</v>
      </c>
      <c r="AT29" s="16"/>
      <c r="AU29" s="19"/>
      <c r="AV29" s="283" t="s">
        <v>163</v>
      </c>
      <c r="AW29" s="13"/>
      <c r="AX29" s="359" t="s">
        <v>9</v>
      </c>
      <c r="AY29" s="360"/>
      <c r="AZ29" s="273" t="s">
        <v>201</v>
      </c>
      <c r="BA29" s="30" t="s">
        <v>4</v>
      </c>
      <c r="BB29" s="16"/>
      <c r="BC29" s="19"/>
      <c r="BD29" s="283" t="s">
        <v>206</v>
      </c>
      <c r="BE29" s="13"/>
      <c r="BF29" s="361" t="s">
        <v>2</v>
      </c>
      <c r="BG29" s="362"/>
      <c r="BH29" s="273" t="s">
        <v>201</v>
      </c>
      <c r="BI29" s="30" t="s">
        <v>4</v>
      </c>
      <c r="BJ29" s="16">
        <v>10</v>
      </c>
      <c r="BK29" s="19">
        <f t="shared" si="4"/>
        <v>50</v>
      </c>
      <c r="BL29" s="283" t="s">
        <v>205</v>
      </c>
      <c r="BM29" s="13"/>
      <c r="BN29" s="361" t="s">
        <v>2</v>
      </c>
      <c r="BO29" s="362"/>
      <c r="BP29" s="273" t="s">
        <v>201</v>
      </c>
      <c r="BQ29" s="30" t="s">
        <v>4</v>
      </c>
      <c r="BR29" s="16"/>
      <c r="BS29" s="19"/>
      <c r="BT29" s="283" t="s">
        <v>204</v>
      </c>
      <c r="BU29" s="13"/>
      <c r="BV29" s="361" t="s">
        <v>9</v>
      </c>
      <c r="BW29" s="362"/>
      <c r="BX29" s="273" t="s">
        <v>201</v>
      </c>
      <c r="BY29" s="30" t="s">
        <v>4</v>
      </c>
      <c r="BZ29" s="16"/>
      <c r="CA29" s="19"/>
      <c r="CB29" s="282" t="s">
        <v>161</v>
      </c>
      <c r="CC29" s="13"/>
      <c r="CD29" s="361" t="s">
        <v>9</v>
      </c>
      <c r="CE29" s="362"/>
      <c r="CF29" s="273" t="s">
        <v>201</v>
      </c>
      <c r="CG29" s="30" t="s">
        <v>4</v>
      </c>
      <c r="CH29" s="16"/>
      <c r="CI29" s="19"/>
      <c r="CJ29" s="282"/>
      <c r="CL29" s="361" t="s">
        <v>9</v>
      </c>
      <c r="CM29" s="362"/>
      <c r="CN29" s="273" t="s">
        <v>201</v>
      </c>
      <c r="CO29" s="30" t="s">
        <v>4</v>
      </c>
      <c r="CP29" s="16">
        <v>10</v>
      </c>
      <c r="CQ29" s="19">
        <f>SUM(CP29*125)</f>
        <v>1250</v>
      </c>
      <c r="CR29" s="283" t="s">
        <v>196</v>
      </c>
    </row>
    <row r="30" spans="1:96" ht="15" customHeight="1" x14ac:dyDescent="0.25">
      <c r="A30" s="13"/>
      <c r="B30" s="361"/>
      <c r="C30" s="368"/>
      <c r="D30" s="274"/>
      <c r="E30" s="21" t="s">
        <v>5</v>
      </c>
      <c r="F30" s="83">
        <v>20</v>
      </c>
      <c r="G30" s="25">
        <f>SUM(F30*5)</f>
        <v>100</v>
      </c>
      <c r="H30" s="283"/>
      <c r="I30" s="13"/>
      <c r="J30" s="361"/>
      <c r="K30" s="368"/>
      <c r="L30" s="274"/>
      <c r="M30" s="21" t="s">
        <v>5</v>
      </c>
      <c r="N30" s="83"/>
      <c r="O30" s="25">
        <f>SUM(N30*5)</f>
        <v>0</v>
      </c>
      <c r="P30" s="283"/>
      <c r="Q30" s="13"/>
      <c r="R30" s="361"/>
      <c r="S30" s="368"/>
      <c r="T30" s="274"/>
      <c r="U30" s="21" t="s">
        <v>5</v>
      </c>
      <c r="V30" s="83">
        <v>40</v>
      </c>
      <c r="W30" s="25">
        <f t="shared" si="1"/>
        <v>200</v>
      </c>
      <c r="X30" s="283"/>
      <c r="Y30" s="13"/>
      <c r="Z30" s="361"/>
      <c r="AA30" s="368"/>
      <c r="AB30" s="274"/>
      <c r="AC30" s="21" t="s">
        <v>5</v>
      </c>
      <c r="AD30" s="83">
        <v>20</v>
      </c>
      <c r="AE30" s="25">
        <f t="shared" si="2"/>
        <v>100</v>
      </c>
      <c r="AF30" s="283"/>
      <c r="AG30" s="13"/>
      <c r="AH30" s="361"/>
      <c r="AI30" s="362"/>
      <c r="AJ30" s="274"/>
      <c r="AK30" s="21" t="s">
        <v>5</v>
      </c>
      <c r="AL30" s="83"/>
      <c r="AM30" s="25">
        <f t="shared" si="3"/>
        <v>0</v>
      </c>
      <c r="AN30" s="283"/>
      <c r="AO30" s="13"/>
      <c r="AP30" s="361"/>
      <c r="AQ30" s="362"/>
      <c r="AR30" s="274"/>
      <c r="AS30" s="21" t="s">
        <v>5</v>
      </c>
      <c r="AT30" s="83"/>
      <c r="AU30" s="25"/>
      <c r="AV30" s="283"/>
      <c r="AW30" s="13"/>
      <c r="AX30" s="361"/>
      <c r="AY30" s="362"/>
      <c r="AZ30" s="274"/>
      <c r="BA30" s="21" t="s">
        <v>5</v>
      </c>
      <c r="BB30" s="83">
        <v>1</v>
      </c>
      <c r="BC30" s="25">
        <f>SUM(BB30*125)</f>
        <v>125</v>
      </c>
      <c r="BD30" s="283"/>
      <c r="BE30" s="13"/>
      <c r="BF30" s="361"/>
      <c r="BG30" s="362"/>
      <c r="BH30" s="274"/>
      <c r="BI30" s="21" t="s">
        <v>5</v>
      </c>
      <c r="BJ30" s="83">
        <v>10</v>
      </c>
      <c r="BK30" s="25">
        <f t="shared" si="4"/>
        <v>50</v>
      </c>
      <c r="BL30" s="283"/>
      <c r="BM30" s="13"/>
      <c r="BN30" s="361"/>
      <c r="BO30" s="362"/>
      <c r="BP30" s="274"/>
      <c r="BQ30" s="21" t="s">
        <v>5</v>
      </c>
      <c r="BR30" s="83"/>
      <c r="BS30" s="25"/>
      <c r="BT30" s="283"/>
      <c r="BU30" s="13"/>
      <c r="BV30" s="361"/>
      <c r="BW30" s="362"/>
      <c r="BX30" s="274"/>
      <c r="BY30" s="21" t="s">
        <v>5</v>
      </c>
      <c r="BZ30" s="83"/>
      <c r="CA30" s="25"/>
      <c r="CB30" s="283"/>
      <c r="CC30" s="13"/>
      <c r="CD30" s="361"/>
      <c r="CE30" s="362"/>
      <c r="CF30" s="274"/>
      <c r="CG30" s="21" t="s">
        <v>5</v>
      </c>
      <c r="CH30" s="83"/>
      <c r="CI30" s="25"/>
      <c r="CJ30" s="283"/>
      <c r="CL30" s="361"/>
      <c r="CM30" s="362"/>
      <c r="CN30" s="274"/>
      <c r="CO30" s="21" t="s">
        <v>5</v>
      </c>
      <c r="CP30" s="83">
        <v>10</v>
      </c>
      <c r="CQ30" s="25">
        <f>SUM(CP30*125)</f>
        <v>1250</v>
      </c>
      <c r="CR30" s="283"/>
    </row>
    <row r="31" spans="1:96" ht="15" customHeight="1" x14ac:dyDescent="0.25">
      <c r="A31" s="13"/>
      <c r="B31" s="361"/>
      <c r="C31" s="368"/>
      <c r="D31" s="274"/>
      <c r="E31" s="21" t="s">
        <v>6</v>
      </c>
      <c r="F31" s="16">
        <v>20</v>
      </c>
      <c r="G31" s="25">
        <f>SUM(F31*5)</f>
        <v>100</v>
      </c>
      <c r="H31" s="283"/>
      <c r="I31" s="13"/>
      <c r="J31" s="361"/>
      <c r="K31" s="368"/>
      <c r="L31" s="274"/>
      <c r="M31" s="21" t="s">
        <v>6</v>
      </c>
      <c r="N31" s="16">
        <v>10</v>
      </c>
      <c r="O31" s="25">
        <f t="shared" si="0"/>
        <v>50</v>
      </c>
      <c r="P31" s="283"/>
      <c r="Q31" s="13"/>
      <c r="R31" s="361"/>
      <c r="S31" s="368"/>
      <c r="T31" s="274"/>
      <c r="U31" s="21" t="s">
        <v>6</v>
      </c>
      <c r="V31" s="16">
        <v>40</v>
      </c>
      <c r="W31" s="25">
        <f t="shared" si="1"/>
        <v>200</v>
      </c>
      <c r="X31" s="283"/>
      <c r="Y31" s="13"/>
      <c r="Z31" s="361"/>
      <c r="AA31" s="368"/>
      <c r="AB31" s="274"/>
      <c r="AC31" s="21" t="s">
        <v>6</v>
      </c>
      <c r="AD31" s="16">
        <v>20</v>
      </c>
      <c r="AE31" s="25">
        <f t="shared" si="2"/>
        <v>100</v>
      </c>
      <c r="AF31" s="283"/>
      <c r="AG31" s="13"/>
      <c r="AH31" s="361"/>
      <c r="AI31" s="362"/>
      <c r="AJ31" s="274"/>
      <c r="AK31" s="21" t="s">
        <v>6</v>
      </c>
      <c r="AL31" s="16"/>
      <c r="AM31" s="25">
        <f t="shared" si="3"/>
        <v>0</v>
      </c>
      <c r="AN31" s="283"/>
      <c r="AO31" s="13"/>
      <c r="AP31" s="361"/>
      <c r="AQ31" s="362"/>
      <c r="AR31" s="274"/>
      <c r="AS31" s="21" t="s">
        <v>6</v>
      </c>
      <c r="AT31" s="16"/>
      <c r="AU31" s="25"/>
      <c r="AV31" s="283"/>
      <c r="AW31" s="13"/>
      <c r="AX31" s="361"/>
      <c r="AY31" s="362"/>
      <c r="AZ31" s="274"/>
      <c r="BA31" s="21" t="s">
        <v>6</v>
      </c>
      <c r="BB31" s="16"/>
      <c r="BC31" s="25"/>
      <c r="BD31" s="283"/>
      <c r="BE31" s="13"/>
      <c r="BF31" s="361"/>
      <c r="BG31" s="362"/>
      <c r="BH31" s="274"/>
      <c r="BI31" s="21" t="s">
        <v>6</v>
      </c>
      <c r="BJ31" s="16">
        <v>10</v>
      </c>
      <c r="BK31" s="25">
        <f t="shared" si="4"/>
        <v>50</v>
      </c>
      <c r="BL31" s="283"/>
      <c r="BM31" s="13"/>
      <c r="BN31" s="361"/>
      <c r="BO31" s="362"/>
      <c r="BP31" s="274"/>
      <c r="BQ31" s="21" t="s">
        <v>6</v>
      </c>
      <c r="BR31" s="16">
        <v>2</v>
      </c>
      <c r="BS31" s="25">
        <f>BR31*5</f>
        <v>10</v>
      </c>
      <c r="BT31" s="283"/>
      <c r="BU31" s="13"/>
      <c r="BV31" s="361"/>
      <c r="BW31" s="362"/>
      <c r="BX31" s="274"/>
      <c r="BY31" s="21" t="s">
        <v>6</v>
      </c>
      <c r="BZ31" s="16"/>
      <c r="CA31" s="25"/>
      <c r="CB31" s="283"/>
      <c r="CC31" s="13"/>
      <c r="CD31" s="361"/>
      <c r="CE31" s="362"/>
      <c r="CF31" s="274"/>
      <c r="CG31" s="21" t="s">
        <v>6</v>
      </c>
      <c r="CH31" s="16"/>
      <c r="CI31" s="25"/>
      <c r="CJ31" s="283"/>
      <c r="CL31" s="361"/>
      <c r="CM31" s="362"/>
      <c r="CN31" s="274"/>
      <c r="CO31" s="21" t="s">
        <v>6</v>
      </c>
      <c r="CP31" s="16"/>
      <c r="CQ31" s="25"/>
      <c r="CR31" s="283"/>
    </row>
    <row r="32" spans="1:96" ht="15" customHeight="1" x14ac:dyDescent="0.25">
      <c r="A32" s="13"/>
      <c r="B32" s="361"/>
      <c r="C32" s="368"/>
      <c r="D32" s="274"/>
      <c r="E32" s="21" t="s">
        <v>5</v>
      </c>
      <c r="F32" s="83">
        <v>20</v>
      </c>
      <c r="G32" s="25">
        <f>SUM(F32*5)</f>
        <v>100</v>
      </c>
      <c r="H32" s="283"/>
      <c r="I32" s="13"/>
      <c r="J32" s="361"/>
      <c r="K32" s="368"/>
      <c r="L32" s="274"/>
      <c r="M32" s="21" t="s">
        <v>5</v>
      </c>
      <c r="N32" s="83">
        <v>10</v>
      </c>
      <c r="O32" s="25">
        <f t="shared" si="0"/>
        <v>50</v>
      </c>
      <c r="P32" s="283"/>
      <c r="Q32" s="13"/>
      <c r="R32" s="361"/>
      <c r="S32" s="368"/>
      <c r="T32" s="274"/>
      <c r="U32" s="21" t="s">
        <v>5</v>
      </c>
      <c r="V32" s="83">
        <v>40</v>
      </c>
      <c r="W32" s="25">
        <f t="shared" si="1"/>
        <v>200</v>
      </c>
      <c r="X32" s="283"/>
      <c r="Y32" s="13"/>
      <c r="Z32" s="361"/>
      <c r="AA32" s="368"/>
      <c r="AB32" s="274"/>
      <c r="AC32" s="21" t="s">
        <v>5</v>
      </c>
      <c r="AD32" s="83">
        <v>20</v>
      </c>
      <c r="AE32" s="25">
        <f t="shared" si="2"/>
        <v>100</v>
      </c>
      <c r="AF32" s="283"/>
      <c r="AG32" s="13"/>
      <c r="AH32" s="361"/>
      <c r="AI32" s="362"/>
      <c r="AJ32" s="274"/>
      <c r="AK32" s="21" t="s">
        <v>5</v>
      </c>
      <c r="AL32" s="83"/>
      <c r="AM32" s="25">
        <f t="shared" si="3"/>
        <v>0</v>
      </c>
      <c r="AN32" s="283"/>
      <c r="AO32" s="13"/>
      <c r="AP32" s="361"/>
      <c r="AQ32" s="362"/>
      <c r="AR32" s="274"/>
      <c r="AS32" s="21" t="s">
        <v>5</v>
      </c>
      <c r="AT32" s="83">
        <v>2</v>
      </c>
      <c r="AU32" s="25">
        <f>AT32*5</f>
        <v>10</v>
      </c>
      <c r="AV32" s="283"/>
      <c r="AW32" s="13"/>
      <c r="AX32" s="361"/>
      <c r="AY32" s="362"/>
      <c r="AZ32" s="274"/>
      <c r="BA32" s="21" t="s">
        <v>5</v>
      </c>
      <c r="BB32" s="83"/>
      <c r="BC32" s="25"/>
      <c r="BD32" s="283"/>
      <c r="BE32" s="13"/>
      <c r="BF32" s="361"/>
      <c r="BG32" s="362"/>
      <c r="BH32" s="274"/>
      <c r="BI32" s="21" t="s">
        <v>5</v>
      </c>
      <c r="BJ32" s="83">
        <v>10</v>
      </c>
      <c r="BK32" s="25">
        <f t="shared" si="4"/>
        <v>50</v>
      </c>
      <c r="BL32" s="283"/>
      <c r="BM32" s="13"/>
      <c r="BN32" s="361"/>
      <c r="BO32" s="362"/>
      <c r="BP32" s="274"/>
      <c r="BQ32" s="21" t="s">
        <v>5</v>
      </c>
      <c r="BR32" s="83">
        <v>2</v>
      </c>
      <c r="BS32" s="25">
        <f>BR32*5</f>
        <v>10</v>
      </c>
      <c r="BT32" s="283"/>
      <c r="BU32" s="13"/>
      <c r="BV32" s="361"/>
      <c r="BW32" s="362"/>
      <c r="BX32" s="274"/>
      <c r="BY32" s="21" t="s">
        <v>5</v>
      </c>
      <c r="BZ32" s="83"/>
      <c r="CA32" s="25"/>
      <c r="CB32" s="283"/>
      <c r="CC32" s="13"/>
      <c r="CD32" s="361"/>
      <c r="CE32" s="362"/>
      <c r="CF32" s="274"/>
      <c r="CG32" s="21" t="s">
        <v>5</v>
      </c>
      <c r="CH32" s="83"/>
      <c r="CI32" s="25"/>
      <c r="CJ32" s="283"/>
      <c r="CL32" s="361"/>
      <c r="CM32" s="362"/>
      <c r="CN32" s="274"/>
      <c r="CO32" s="21" t="s">
        <v>5</v>
      </c>
      <c r="CP32" s="83"/>
      <c r="CQ32" s="25"/>
      <c r="CR32" s="283"/>
    </row>
    <row r="33" spans="1:96" ht="15" customHeight="1" x14ac:dyDescent="0.25">
      <c r="A33" s="13"/>
      <c r="B33" s="361"/>
      <c r="C33" s="368"/>
      <c r="D33" s="274"/>
      <c r="E33" s="21" t="s">
        <v>7</v>
      </c>
      <c r="F33" s="16">
        <v>20</v>
      </c>
      <c r="G33" s="25">
        <f>SUM(F33*5)</f>
        <v>100</v>
      </c>
      <c r="H33" s="283"/>
      <c r="I33" s="13"/>
      <c r="J33" s="361"/>
      <c r="K33" s="368"/>
      <c r="L33" s="274"/>
      <c r="M33" s="21" t="s">
        <v>7</v>
      </c>
      <c r="N33" s="16">
        <v>10</v>
      </c>
      <c r="O33" s="25">
        <f t="shared" si="0"/>
        <v>50</v>
      </c>
      <c r="P33" s="283"/>
      <c r="Q33" s="13"/>
      <c r="R33" s="361"/>
      <c r="S33" s="368"/>
      <c r="T33" s="274"/>
      <c r="U33" s="21" t="s">
        <v>7</v>
      </c>
      <c r="V33" s="16">
        <v>40</v>
      </c>
      <c r="W33" s="25">
        <f t="shared" si="1"/>
        <v>200</v>
      </c>
      <c r="X33" s="283"/>
      <c r="Y33" s="13"/>
      <c r="Z33" s="361"/>
      <c r="AA33" s="368"/>
      <c r="AB33" s="274"/>
      <c r="AC33" s="21" t="s">
        <v>7</v>
      </c>
      <c r="AD33" s="16"/>
      <c r="AE33" s="25"/>
      <c r="AF33" s="283"/>
      <c r="AG33" s="13"/>
      <c r="AH33" s="361"/>
      <c r="AI33" s="362"/>
      <c r="AJ33" s="274"/>
      <c r="AK33" s="21" t="s">
        <v>7</v>
      </c>
      <c r="AL33" s="16">
        <v>2</v>
      </c>
      <c r="AM33" s="25">
        <f t="shared" si="3"/>
        <v>250</v>
      </c>
      <c r="AN33" s="283"/>
      <c r="AO33" s="13"/>
      <c r="AP33" s="361"/>
      <c r="AQ33" s="362"/>
      <c r="AR33" s="274"/>
      <c r="AS33" s="21" t="s">
        <v>7</v>
      </c>
      <c r="AT33" s="16">
        <v>2</v>
      </c>
      <c r="AU33" s="25">
        <f>AT33*5</f>
        <v>10</v>
      </c>
      <c r="AV33" s="283"/>
      <c r="AW33" s="13"/>
      <c r="AX33" s="361"/>
      <c r="AY33" s="362"/>
      <c r="AZ33" s="274"/>
      <c r="BA33" s="21" t="s">
        <v>7</v>
      </c>
      <c r="BB33" s="16"/>
      <c r="BC33" s="25"/>
      <c r="BD33" s="283"/>
      <c r="BE33" s="13"/>
      <c r="BF33" s="361"/>
      <c r="BG33" s="362"/>
      <c r="BH33" s="274"/>
      <c r="BI33" s="21" t="s">
        <v>7</v>
      </c>
      <c r="BJ33" s="16">
        <v>10</v>
      </c>
      <c r="BK33" s="25">
        <f t="shared" si="4"/>
        <v>50</v>
      </c>
      <c r="BL33" s="283"/>
      <c r="BM33" s="13"/>
      <c r="BN33" s="361"/>
      <c r="BO33" s="362"/>
      <c r="BP33" s="274"/>
      <c r="BQ33" s="21" t="s">
        <v>7</v>
      </c>
      <c r="BR33" s="16">
        <v>2</v>
      </c>
      <c r="BS33" s="25">
        <f>BR33*5</f>
        <v>10</v>
      </c>
      <c r="BT33" s="283"/>
      <c r="BU33" s="13"/>
      <c r="BV33" s="361"/>
      <c r="BW33" s="362"/>
      <c r="BX33" s="274"/>
      <c r="BY33" s="21" t="s">
        <v>7</v>
      </c>
      <c r="BZ33" s="16">
        <v>2</v>
      </c>
      <c r="CA33" s="25">
        <f>BZ33*125</f>
        <v>250</v>
      </c>
      <c r="CB33" s="283"/>
      <c r="CC33" s="13"/>
      <c r="CD33" s="361"/>
      <c r="CE33" s="362"/>
      <c r="CF33" s="274"/>
      <c r="CG33" s="21" t="s">
        <v>7</v>
      </c>
      <c r="CH33" s="16"/>
      <c r="CI33" s="25"/>
      <c r="CJ33" s="283"/>
      <c r="CL33" s="361"/>
      <c r="CM33" s="362"/>
      <c r="CN33" s="274"/>
      <c r="CO33" s="21" t="s">
        <v>7</v>
      </c>
      <c r="CP33" s="16"/>
      <c r="CQ33" s="25"/>
      <c r="CR33" s="283"/>
    </row>
    <row r="34" spans="1:96" ht="15" customHeight="1" x14ac:dyDescent="0.25">
      <c r="A34" s="13"/>
      <c r="B34" s="361"/>
      <c r="C34" s="368"/>
      <c r="D34" s="274"/>
      <c r="E34" s="27" t="s">
        <v>8</v>
      </c>
      <c r="F34" s="22"/>
      <c r="G34" s="25"/>
      <c r="H34" s="283"/>
      <c r="I34" s="13"/>
      <c r="J34" s="361"/>
      <c r="K34" s="368"/>
      <c r="L34" s="274"/>
      <c r="M34" s="27" t="s">
        <v>8</v>
      </c>
      <c r="N34" s="22"/>
      <c r="O34" s="25"/>
      <c r="P34" s="283"/>
      <c r="Q34" s="13"/>
      <c r="R34" s="361"/>
      <c r="S34" s="368"/>
      <c r="T34" s="274"/>
      <c r="U34" s="27" t="s">
        <v>8</v>
      </c>
      <c r="V34" s="22">
        <v>20</v>
      </c>
      <c r="W34" s="25">
        <f t="shared" si="1"/>
        <v>100</v>
      </c>
      <c r="X34" s="283"/>
      <c r="Y34" s="13"/>
      <c r="Z34" s="361"/>
      <c r="AA34" s="368"/>
      <c r="AB34" s="274"/>
      <c r="AC34" s="27" t="s">
        <v>8</v>
      </c>
      <c r="AD34" s="22"/>
      <c r="AE34" s="25"/>
      <c r="AF34" s="283"/>
      <c r="AG34" s="13"/>
      <c r="AH34" s="361"/>
      <c r="AI34" s="362"/>
      <c r="AJ34" s="274"/>
      <c r="AK34" s="27" t="s">
        <v>8</v>
      </c>
      <c r="AL34" s="22"/>
      <c r="AM34" s="25">
        <f t="shared" si="3"/>
        <v>0</v>
      </c>
      <c r="AN34" s="283"/>
      <c r="AO34" s="13"/>
      <c r="AP34" s="361"/>
      <c r="AQ34" s="362"/>
      <c r="AR34" s="274"/>
      <c r="AS34" s="27" t="s">
        <v>8</v>
      </c>
      <c r="AT34" s="22"/>
      <c r="AU34" s="25"/>
      <c r="AV34" s="283"/>
      <c r="AW34" s="13"/>
      <c r="AX34" s="361"/>
      <c r="AY34" s="362"/>
      <c r="AZ34" s="274"/>
      <c r="BA34" s="27" t="s">
        <v>8</v>
      </c>
      <c r="BB34" s="22"/>
      <c r="BC34" s="25"/>
      <c r="BD34" s="283"/>
      <c r="BE34" s="13"/>
      <c r="BF34" s="361"/>
      <c r="BG34" s="362"/>
      <c r="BH34" s="274"/>
      <c r="BI34" s="27" t="s">
        <v>8</v>
      </c>
      <c r="BJ34" s="22">
        <v>10</v>
      </c>
      <c r="BK34" s="25">
        <f t="shared" si="4"/>
        <v>50</v>
      </c>
      <c r="BL34" s="283"/>
      <c r="BM34" s="13"/>
      <c r="BN34" s="361"/>
      <c r="BO34" s="362"/>
      <c r="BP34" s="274"/>
      <c r="BQ34" s="27" t="s">
        <v>8</v>
      </c>
      <c r="BR34" s="22"/>
      <c r="BS34" s="25"/>
      <c r="BT34" s="283"/>
      <c r="BU34" s="13"/>
      <c r="BV34" s="361"/>
      <c r="BW34" s="362"/>
      <c r="BX34" s="274"/>
      <c r="BY34" s="27" t="s">
        <v>8</v>
      </c>
      <c r="BZ34" s="22"/>
      <c r="CA34" s="25"/>
      <c r="CB34" s="283"/>
      <c r="CC34" s="13"/>
      <c r="CD34" s="361"/>
      <c r="CE34" s="362"/>
      <c r="CF34" s="274"/>
      <c r="CG34" s="27" t="s">
        <v>8</v>
      </c>
      <c r="CH34" s="22"/>
      <c r="CI34" s="25"/>
      <c r="CJ34" s="283"/>
      <c r="CL34" s="361"/>
      <c r="CM34" s="362"/>
      <c r="CN34" s="274"/>
      <c r="CO34" s="27" t="s">
        <v>8</v>
      </c>
      <c r="CP34" s="22"/>
      <c r="CQ34" s="25"/>
      <c r="CR34" s="283"/>
    </row>
    <row r="35" spans="1:96" ht="15" customHeight="1" thickBot="1" x14ac:dyDescent="0.3">
      <c r="A35" s="13"/>
      <c r="B35" s="363"/>
      <c r="C35" s="369"/>
      <c r="D35" s="275"/>
      <c r="E35" s="35" t="s">
        <v>8</v>
      </c>
      <c r="F35" s="28"/>
      <c r="G35" s="29"/>
      <c r="H35" s="284"/>
      <c r="I35" s="13"/>
      <c r="J35" s="363"/>
      <c r="K35" s="369"/>
      <c r="L35" s="275"/>
      <c r="M35" s="35" t="s">
        <v>8</v>
      </c>
      <c r="N35" s="28"/>
      <c r="O35" s="29"/>
      <c r="P35" s="284"/>
      <c r="Q35" s="13"/>
      <c r="R35" s="363"/>
      <c r="S35" s="369"/>
      <c r="T35" s="275"/>
      <c r="U35" s="35" t="s">
        <v>8</v>
      </c>
      <c r="V35" s="28"/>
      <c r="W35" s="29"/>
      <c r="X35" s="284"/>
      <c r="Y35" s="13"/>
      <c r="Z35" s="363"/>
      <c r="AA35" s="369"/>
      <c r="AB35" s="275"/>
      <c r="AC35" s="35" t="s">
        <v>8</v>
      </c>
      <c r="AD35" s="28"/>
      <c r="AE35" s="29"/>
      <c r="AF35" s="284"/>
      <c r="AG35" s="13"/>
      <c r="AH35" s="363"/>
      <c r="AI35" s="364"/>
      <c r="AJ35" s="275"/>
      <c r="AK35" s="35" t="s">
        <v>8</v>
      </c>
      <c r="AL35" s="28"/>
      <c r="AM35" s="29">
        <f t="shared" si="3"/>
        <v>0</v>
      </c>
      <c r="AN35" s="284"/>
      <c r="AO35" s="13"/>
      <c r="AP35" s="363"/>
      <c r="AQ35" s="364"/>
      <c r="AR35" s="275"/>
      <c r="AS35" s="35" t="s">
        <v>8</v>
      </c>
      <c r="AT35" s="28"/>
      <c r="AU35" s="29"/>
      <c r="AV35" s="284"/>
      <c r="AW35" s="13"/>
      <c r="AX35" s="363"/>
      <c r="AY35" s="364"/>
      <c r="AZ35" s="275"/>
      <c r="BA35" s="35" t="s">
        <v>8</v>
      </c>
      <c r="BB35" s="28"/>
      <c r="BC35" s="29"/>
      <c r="BD35" s="284"/>
      <c r="BE35" s="13"/>
      <c r="BF35" s="363"/>
      <c r="BG35" s="364"/>
      <c r="BH35" s="275"/>
      <c r="BI35" s="35" t="s">
        <v>8</v>
      </c>
      <c r="BJ35" s="28">
        <v>10</v>
      </c>
      <c r="BK35" s="29">
        <f t="shared" si="4"/>
        <v>50</v>
      </c>
      <c r="BL35" s="284"/>
      <c r="BM35" s="13"/>
      <c r="BN35" s="363"/>
      <c r="BO35" s="364"/>
      <c r="BP35" s="275"/>
      <c r="BQ35" s="35" t="s">
        <v>8</v>
      </c>
      <c r="BR35" s="28"/>
      <c r="BS35" s="29"/>
      <c r="BT35" s="284"/>
      <c r="BU35" s="13"/>
      <c r="BV35" s="363"/>
      <c r="BW35" s="364"/>
      <c r="BX35" s="275"/>
      <c r="BY35" s="35" t="s">
        <v>8</v>
      </c>
      <c r="BZ35" s="28"/>
      <c r="CA35" s="29"/>
      <c r="CB35" s="284"/>
      <c r="CC35" s="13"/>
      <c r="CD35" s="363"/>
      <c r="CE35" s="364"/>
      <c r="CF35" s="275"/>
      <c r="CG35" s="35" t="s">
        <v>8</v>
      </c>
      <c r="CH35" s="28"/>
      <c r="CI35" s="29"/>
      <c r="CJ35" s="284"/>
      <c r="CL35" s="363"/>
      <c r="CM35" s="364"/>
      <c r="CN35" s="275"/>
      <c r="CO35" s="35" t="s">
        <v>8</v>
      </c>
      <c r="CP35" s="28"/>
      <c r="CQ35" s="29"/>
      <c r="CR35" s="284"/>
    </row>
    <row r="36" spans="1:96" ht="15" customHeight="1" x14ac:dyDescent="0.25">
      <c r="A36" s="13"/>
      <c r="B36" s="359" t="s">
        <v>2</v>
      </c>
      <c r="C36" s="367"/>
      <c r="D36" s="273" t="s">
        <v>202</v>
      </c>
      <c r="E36" s="30" t="s">
        <v>4</v>
      </c>
      <c r="F36" s="16">
        <v>16</v>
      </c>
      <c r="G36" s="19">
        <f>SUM(F36*5)</f>
        <v>80</v>
      </c>
      <c r="H36" s="282" t="s">
        <v>208</v>
      </c>
      <c r="I36" s="13"/>
      <c r="J36" s="359" t="s">
        <v>2</v>
      </c>
      <c r="K36" s="367"/>
      <c r="L36" s="273" t="s">
        <v>202</v>
      </c>
      <c r="M36" s="30" t="s">
        <v>4</v>
      </c>
      <c r="N36" s="16">
        <v>10</v>
      </c>
      <c r="O36" s="19">
        <f>SUM(N36*5)</f>
        <v>50</v>
      </c>
      <c r="P36" s="282" t="s">
        <v>207</v>
      </c>
      <c r="Q36" s="13"/>
      <c r="R36" s="359" t="s">
        <v>2</v>
      </c>
      <c r="S36" s="367"/>
      <c r="T36" s="273" t="s">
        <v>202</v>
      </c>
      <c r="U36" s="30" t="s">
        <v>4</v>
      </c>
      <c r="V36" s="16">
        <v>40</v>
      </c>
      <c r="W36" s="19">
        <f t="shared" ref="W36:W41" si="5">SUM(V36*5)</f>
        <v>200</v>
      </c>
      <c r="X36" s="282" t="s">
        <v>155</v>
      </c>
      <c r="Y36" s="13"/>
      <c r="Z36" s="359" t="s">
        <v>2</v>
      </c>
      <c r="AA36" s="367"/>
      <c r="AB36" s="273" t="s">
        <v>202</v>
      </c>
      <c r="AC36" s="30" t="s">
        <v>4</v>
      </c>
      <c r="AD36" s="16">
        <v>20</v>
      </c>
      <c r="AE36" s="19">
        <f>SUM(AD36*5)</f>
        <v>100</v>
      </c>
      <c r="AF36" s="282" t="s">
        <v>156</v>
      </c>
      <c r="AG36" s="13"/>
      <c r="AH36" s="359" t="s">
        <v>9</v>
      </c>
      <c r="AI36" s="360"/>
      <c r="AJ36" s="273" t="s">
        <v>202</v>
      </c>
      <c r="AK36" s="30" t="s">
        <v>4</v>
      </c>
      <c r="AL36" s="16"/>
      <c r="AM36" s="19">
        <f t="shared" ref="AM36:AM42" si="6">SUM(AL36*125)</f>
        <v>0</v>
      </c>
      <c r="AN36" s="283" t="s">
        <v>205</v>
      </c>
      <c r="AO36" s="13"/>
      <c r="AP36" s="361" t="s">
        <v>2</v>
      </c>
      <c r="AQ36" s="362"/>
      <c r="AR36" s="273" t="s">
        <v>202</v>
      </c>
      <c r="AS36" s="30" t="s">
        <v>4</v>
      </c>
      <c r="AT36" s="16"/>
      <c r="AU36" s="19"/>
      <c r="AV36" s="283" t="s">
        <v>163</v>
      </c>
      <c r="AW36" s="13"/>
      <c r="AX36" s="359" t="s">
        <v>9</v>
      </c>
      <c r="AY36" s="360"/>
      <c r="AZ36" s="273" t="s">
        <v>202</v>
      </c>
      <c r="BA36" s="30" t="s">
        <v>4</v>
      </c>
      <c r="BB36" s="16"/>
      <c r="BC36" s="19"/>
      <c r="BD36" s="283" t="s">
        <v>206</v>
      </c>
      <c r="BE36" s="13"/>
      <c r="BF36" s="361" t="s">
        <v>2</v>
      </c>
      <c r="BG36" s="362"/>
      <c r="BH36" s="273" t="s">
        <v>202</v>
      </c>
      <c r="BI36" s="30" t="s">
        <v>4</v>
      </c>
      <c r="BJ36" s="16">
        <v>10</v>
      </c>
      <c r="BK36" s="19">
        <f t="shared" ref="BK36:BK42" si="7">SUM(BJ36*5)</f>
        <v>50</v>
      </c>
      <c r="BL36" s="283" t="s">
        <v>205</v>
      </c>
      <c r="BM36" s="13"/>
      <c r="BN36" s="361" t="s">
        <v>2</v>
      </c>
      <c r="BO36" s="362"/>
      <c r="BP36" s="273" t="s">
        <v>202</v>
      </c>
      <c r="BQ36" s="30" t="s">
        <v>4</v>
      </c>
      <c r="BR36" s="16"/>
      <c r="BS36" s="19"/>
      <c r="BT36" s="283" t="s">
        <v>204</v>
      </c>
      <c r="BU36" s="13"/>
      <c r="BV36" s="361" t="s">
        <v>9</v>
      </c>
      <c r="BW36" s="362"/>
      <c r="BX36" s="273" t="s">
        <v>202</v>
      </c>
      <c r="BY36" s="30" t="s">
        <v>4</v>
      </c>
      <c r="BZ36" s="16"/>
      <c r="CA36" s="19"/>
      <c r="CB36" s="282" t="s">
        <v>161</v>
      </c>
      <c r="CC36" s="13"/>
      <c r="CD36" s="361" t="s">
        <v>9</v>
      </c>
      <c r="CE36" s="362"/>
      <c r="CF36" s="273" t="s">
        <v>202</v>
      </c>
      <c r="CG36" s="30" t="s">
        <v>4</v>
      </c>
      <c r="CH36" s="16"/>
      <c r="CI36" s="19"/>
      <c r="CJ36" s="282"/>
      <c r="CL36" s="361" t="s">
        <v>9</v>
      </c>
      <c r="CM36" s="362"/>
      <c r="CN36" s="273" t="s">
        <v>202</v>
      </c>
      <c r="CO36" s="30" t="s">
        <v>4</v>
      </c>
      <c r="CP36" s="16">
        <v>10</v>
      </c>
      <c r="CQ36" s="19">
        <f>SUM(CP36*125)</f>
        <v>1250</v>
      </c>
      <c r="CR36" s="283" t="s">
        <v>196</v>
      </c>
    </row>
    <row r="37" spans="1:96" ht="15" customHeight="1" x14ac:dyDescent="0.25">
      <c r="A37" s="13"/>
      <c r="B37" s="361"/>
      <c r="C37" s="368"/>
      <c r="D37" s="274"/>
      <c r="E37" s="21" t="s">
        <v>5</v>
      </c>
      <c r="F37" s="83">
        <v>16</v>
      </c>
      <c r="G37" s="25">
        <f>SUM(F37*5)</f>
        <v>80</v>
      </c>
      <c r="H37" s="283"/>
      <c r="I37" s="13"/>
      <c r="J37" s="361"/>
      <c r="K37" s="368"/>
      <c r="L37" s="274"/>
      <c r="M37" s="21" t="s">
        <v>5</v>
      </c>
      <c r="N37" s="83"/>
      <c r="O37" s="25">
        <f>SUM(N37*5)</f>
        <v>0</v>
      </c>
      <c r="P37" s="283"/>
      <c r="Q37" s="13"/>
      <c r="R37" s="361"/>
      <c r="S37" s="368"/>
      <c r="T37" s="274"/>
      <c r="U37" s="21" t="s">
        <v>5</v>
      </c>
      <c r="V37" s="83">
        <v>40</v>
      </c>
      <c r="W37" s="25">
        <f t="shared" si="5"/>
        <v>200</v>
      </c>
      <c r="X37" s="283"/>
      <c r="Y37" s="13"/>
      <c r="Z37" s="361"/>
      <c r="AA37" s="368"/>
      <c r="AB37" s="274"/>
      <c r="AC37" s="21" t="s">
        <v>5</v>
      </c>
      <c r="AD37" s="83">
        <v>20</v>
      </c>
      <c r="AE37" s="25">
        <f>SUM(AD37*5)</f>
        <v>100</v>
      </c>
      <c r="AF37" s="283"/>
      <c r="AG37" s="13"/>
      <c r="AH37" s="361"/>
      <c r="AI37" s="362"/>
      <c r="AJ37" s="274"/>
      <c r="AK37" s="21" t="s">
        <v>5</v>
      </c>
      <c r="AL37" s="83"/>
      <c r="AM37" s="25">
        <f t="shared" si="6"/>
        <v>0</v>
      </c>
      <c r="AN37" s="283"/>
      <c r="AO37" s="13"/>
      <c r="AP37" s="361"/>
      <c r="AQ37" s="362"/>
      <c r="AR37" s="274"/>
      <c r="AS37" s="21" t="s">
        <v>5</v>
      </c>
      <c r="AT37" s="83"/>
      <c r="AU37" s="25"/>
      <c r="AV37" s="283"/>
      <c r="AW37" s="13"/>
      <c r="AX37" s="361"/>
      <c r="AY37" s="362"/>
      <c r="AZ37" s="274"/>
      <c r="BA37" s="21" t="s">
        <v>5</v>
      </c>
      <c r="BB37" s="83"/>
      <c r="BC37" s="25"/>
      <c r="BD37" s="283"/>
      <c r="BE37" s="13"/>
      <c r="BF37" s="361"/>
      <c r="BG37" s="362"/>
      <c r="BH37" s="274"/>
      <c r="BI37" s="21" t="s">
        <v>5</v>
      </c>
      <c r="BJ37" s="83">
        <v>10</v>
      </c>
      <c r="BK37" s="25">
        <f t="shared" si="7"/>
        <v>50</v>
      </c>
      <c r="BL37" s="283"/>
      <c r="BM37" s="13"/>
      <c r="BN37" s="361"/>
      <c r="BO37" s="362"/>
      <c r="BP37" s="274"/>
      <c r="BQ37" s="21" t="s">
        <v>5</v>
      </c>
      <c r="BR37" s="83"/>
      <c r="BS37" s="25"/>
      <c r="BT37" s="283"/>
      <c r="BU37" s="13"/>
      <c r="BV37" s="361"/>
      <c r="BW37" s="362"/>
      <c r="BX37" s="274"/>
      <c r="BY37" s="21" t="s">
        <v>5</v>
      </c>
      <c r="BZ37" s="83"/>
      <c r="CA37" s="25"/>
      <c r="CB37" s="283"/>
      <c r="CC37" s="13"/>
      <c r="CD37" s="361"/>
      <c r="CE37" s="362"/>
      <c r="CF37" s="274"/>
      <c r="CG37" s="21" t="s">
        <v>5</v>
      </c>
      <c r="CH37" s="83"/>
      <c r="CI37" s="25"/>
      <c r="CJ37" s="283"/>
      <c r="CL37" s="361"/>
      <c r="CM37" s="362"/>
      <c r="CN37" s="274"/>
      <c r="CO37" s="21" t="s">
        <v>5</v>
      </c>
      <c r="CP37" s="83">
        <v>10</v>
      </c>
      <c r="CQ37" s="25">
        <f>SUM(CP37*125)</f>
        <v>1250</v>
      </c>
      <c r="CR37" s="283"/>
    </row>
    <row r="38" spans="1:96" ht="15" customHeight="1" x14ac:dyDescent="0.25">
      <c r="A38" s="13"/>
      <c r="B38" s="361"/>
      <c r="C38" s="368"/>
      <c r="D38" s="274"/>
      <c r="E38" s="21" t="s">
        <v>6</v>
      </c>
      <c r="F38" s="16">
        <v>16</v>
      </c>
      <c r="G38" s="25">
        <f>SUM(F38*5)</f>
        <v>80</v>
      </c>
      <c r="H38" s="283"/>
      <c r="I38" s="13"/>
      <c r="J38" s="361"/>
      <c r="K38" s="368"/>
      <c r="L38" s="274"/>
      <c r="M38" s="21" t="s">
        <v>6</v>
      </c>
      <c r="N38" s="16"/>
      <c r="O38" s="25">
        <f>SUM(N38*5)</f>
        <v>0</v>
      </c>
      <c r="P38" s="283"/>
      <c r="Q38" s="13"/>
      <c r="R38" s="361"/>
      <c r="S38" s="368"/>
      <c r="T38" s="274"/>
      <c r="U38" s="21" t="s">
        <v>6</v>
      </c>
      <c r="V38" s="16">
        <v>40</v>
      </c>
      <c r="W38" s="25">
        <f t="shared" si="5"/>
        <v>200</v>
      </c>
      <c r="X38" s="283"/>
      <c r="Y38" s="13"/>
      <c r="Z38" s="361"/>
      <c r="AA38" s="368"/>
      <c r="AB38" s="274"/>
      <c r="AC38" s="21" t="s">
        <v>6</v>
      </c>
      <c r="AD38" s="16">
        <v>10</v>
      </c>
      <c r="AE38" s="25">
        <f>SUM(AD38*5)</f>
        <v>50</v>
      </c>
      <c r="AF38" s="283"/>
      <c r="AG38" s="13"/>
      <c r="AH38" s="361"/>
      <c r="AI38" s="362"/>
      <c r="AJ38" s="274"/>
      <c r="AK38" s="21" t="s">
        <v>6</v>
      </c>
      <c r="AL38" s="16"/>
      <c r="AM38" s="25">
        <f t="shared" si="6"/>
        <v>0</v>
      </c>
      <c r="AN38" s="283"/>
      <c r="AO38" s="13"/>
      <c r="AP38" s="361"/>
      <c r="AQ38" s="362"/>
      <c r="AR38" s="274"/>
      <c r="AS38" s="21" t="s">
        <v>6</v>
      </c>
      <c r="AT38" s="83"/>
      <c r="AU38" s="25"/>
      <c r="AV38" s="283"/>
      <c r="AW38" s="13"/>
      <c r="AX38" s="361"/>
      <c r="AY38" s="362"/>
      <c r="AZ38" s="274"/>
      <c r="BA38" s="21" t="s">
        <v>6</v>
      </c>
      <c r="BB38" s="83"/>
      <c r="BC38" s="25"/>
      <c r="BD38" s="283"/>
      <c r="BE38" s="13"/>
      <c r="BF38" s="361"/>
      <c r="BG38" s="362"/>
      <c r="BH38" s="274"/>
      <c r="BI38" s="21" t="s">
        <v>6</v>
      </c>
      <c r="BJ38" s="16">
        <v>10</v>
      </c>
      <c r="BK38" s="25">
        <f t="shared" si="7"/>
        <v>50</v>
      </c>
      <c r="BL38" s="283"/>
      <c r="BM38" s="13"/>
      <c r="BN38" s="361"/>
      <c r="BO38" s="362"/>
      <c r="BP38" s="274"/>
      <c r="BQ38" s="21" t="s">
        <v>6</v>
      </c>
      <c r="BR38" s="16">
        <v>2</v>
      </c>
      <c r="BS38" s="25">
        <f>BR38*5</f>
        <v>10</v>
      </c>
      <c r="BT38" s="283"/>
      <c r="BU38" s="13"/>
      <c r="BV38" s="361"/>
      <c r="BW38" s="362"/>
      <c r="BX38" s="274"/>
      <c r="BY38" s="21" t="s">
        <v>6</v>
      </c>
      <c r="BZ38" s="16"/>
      <c r="CA38" s="25"/>
      <c r="CB38" s="283"/>
      <c r="CC38" s="13"/>
      <c r="CD38" s="361"/>
      <c r="CE38" s="362"/>
      <c r="CF38" s="274"/>
      <c r="CG38" s="21" t="s">
        <v>6</v>
      </c>
      <c r="CH38" s="16"/>
      <c r="CI38" s="25"/>
      <c r="CJ38" s="283"/>
      <c r="CL38" s="361"/>
      <c r="CM38" s="362"/>
      <c r="CN38" s="274"/>
      <c r="CO38" s="21" t="s">
        <v>6</v>
      </c>
      <c r="CP38" s="16"/>
      <c r="CQ38" s="25"/>
      <c r="CR38" s="283"/>
    </row>
    <row r="39" spans="1:96" ht="15" customHeight="1" x14ac:dyDescent="0.25">
      <c r="A39" s="13"/>
      <c r="B39" s="361"/>
      <c r="C39" s="368"/>
      <c r="D39" s="274"/>
      <c r="E39" s="21" t="s">
        <v>5</v>
      </c>
      <c r="F39" s="83">
        <v>16</v>
      </c>
      <c r="G39" s="25">
        <f>SUM(F39*5)</f>
        <v>80</v>
      </c>
      <c r="H39" s="283"/>
      <c r="I39" s="13"/>
      <c r="J39" s="361"/>
      <c r="K39" s="368"/>
      <c r="L39" s="274"/>
      <c r="M39" s="21" t="s">
        <v>5</v>
      </c>
      <c r="N39" s="83"/>
      <c r="O39" s="25">
        <f>SUM(N39*5)</f>
        <v>0</v>
      </c>
      <c r="P39" s="283"/>
      <c r="Q39" s="13"/>
      <c r="R39" s="361"/>
      <c r="S39" s="368"/>
      <c r="T39" s="274"/>
      <c r="U39" s="21" t="s">
        <v>5</v>
      </c>
      <c r="V39" s="83">
        <v>40</v>
      </c>
      <c r="W39" s="25">
        <f t="shared" si="5"/>
        <v>200</v>
      </c>
      <c r="X39" s="283"/>
      <c r="Y39" s="13"/>
      <c r="Z39" s="361"/>
      <c r="AA39" s="368"/>
      <c r="AB39" s="274"/>
      <c r="AC39" s="21" t="s">
        <v>5</v>
      </c>
      <c r="AD39" s="83">
        <v>20</v>
      </c>
      <c r="AE39" s="25">
        <f>SUM(AD39*5)</f>
        <v>100</v>
      </c>
      <c r="AF39" s="283"/>
      <c r="AG39" s="13"/>
      <c r="AH39" s="361"/>
      <c r="AI39" s="362"/>
      <c r="AJ39" s="274"/>
      <c r="AK39" s="21" t="s">
        <v>5</v>
      </c>
      <c r="AL39" s="83"/>
      <c r="AM39" s="25">
        <f t="shared" si="6"/>
        <v>0</v>
      </c>
      <c r="AN39" s="283"/>
      <c r="AO39" s="13"/>
      <c r="AP39" s="361"/>
      <c r="AQ39" s="362"/>
      <c r="AR39" s="274"/>
      <c r="AS39" s="21" t="s">
        <v>5</v>
      </c>
      <c r="AT39" s="83"/>
      <c r="AU39" s="25"/>
      <c r="AV39" s="283"/>
      <c r="AW39" s="13"/>
      <c r="AX39" s="361"/>
      <c r="AY39" s="362"/>
      <c r="AZ39" s="274"/>
      <c r="BA39" s="21" t="s">
        <v>5</v>
      </c>
      <c r="BB39" s="83"/>
      <c r="BC39" s="25"/>
      <c r="BD39" s="283"/>
      <c r="BE39" s="13"/>
      <c r="BF39" s="361"/>
      <c r="BG39" s="362"/>
      <c r="BH39" s="274"/>
      <c r="BI39" s="21" t="s">
        <v>5</v>
      </c>
      <c r="BJ39" s="83">
        <v>10</v>
      </c>
      <c r="BK39" s="25">
        <f t="shared" si="7"/>
        <v>50</v>
      </c>
      <c r="BL39" s="283"/>
      <c r="BM39" s="13"/>
      <c r="BN39" s="361"/>
      <c r="BO39" s="362"/>
      <c r="BP39" s="274"/>
      <c r="BQ39" s="21" t="s">
        <v>5</v>
      </c>
      <c r="BR39" s="83">
        <v>2</v>
      </c>
      <c r="BS39" s="25">
        <f>BR39*5</f>
        <v>10</v>
      </c>
      <c r="BT39" s="283"/>
      <c r="BU39" s="13"/>
      <c r="BV39" s="361"/>
      <c r="BW39" s="362"/>
      <c r="BX39" s="274"/>
      <c r="BY39" s="21" t="s">
        <v>5</v>
      </c>
      <c r="BZ39" s="83"/>
      <c r="CA39" s="25"/>
      <c r="CB39" s="283"/>
      <c r="CC39" s="13"/>
      <c r="CD39" s="361"/>
      <c r="CE39" s="362"/>
      <c r="CF39" s="274"/>
      <c r="CG39" s="21" t="s">
        <v>5</v>
      </c>
      <c r="CH39" s="83"/>
      <c r="CI39" s="25"/>
      <c r="CJ39" s="283"/>
      <c r="CL39" s="361"/>
      <c r="CM39" s="362"/>
      <c r="CN39" s="274"/>
      <c r="CO39" s="21" t="s">
        <v>5</v>
      </c>
      <c r="CP39" s="83"/>
      <c r="CQ39" s="25"/>
      <c r="CR39" s="283"/>
    </row>
    <row r="40" spans="1:96" ht="15" customHeight="1" x14ac:dyDescent="0.25">
      <c r="A40" s="13"/>
      <c r="B40" s="361"/>
      <c r="C40" s="368"/>
      <c r="D40" s="274"/>
      <c r="E40" s="21" t="s">
        <v>7</v>
      </c>
      <c r="F40" s="16">
        <v>16</v>
      </c>
      <c r="G40" s="25">
        <f>SUM(F40*5)</f>
        <v>80</v>
      </c>
      <c r="H40" s="283"/>
      <c r="I40" s="13"/>
      <c r="J40" s="361"/>
      <c r="K40" s="368"/>
      <c r="L40" s="274"/>
      <c r="M40" s="21" t="s">
        <v>7</v>
      </c>
      <c r="N40" s="16">
        <v>10</v>
      </c>
      <c r="O40" s="25">
        <f>SUM(N40*5)</f>
        <v>50</v>
      </c>
      <c r="P40" s="283"/>
      <c r="Q40" s="13"/>
      <c r="R40" s="361"/>
      <c r="S40" s="368"/>
      <c r="T40" s="274"/>
      <c r="U40" s="21" t="s">
        <v>7</v>
      </c>
      <c r="V40" s="16">
        <v>40</v>
      </c>
      <c r="W40" s="25">
        <f t="shared" si="5"/>
        <v>200</v>
      </c>
      <c r="X40" s="283"/>
      <c r="Y40" s="13"/>
      <c r="Z40" s="361"/>
      <c r="AA40" s="368"/>
      <c r="AB40" s="274"/>
      <c r="AC40" s="21" t="s">
        <v>7</v>
      </c>
      <c r="AD40" s="16"/>
      <c r="AE40" s="25"/>
      <c r="AF40" s="283"/>
      <c r="AG40" s="13"/>
      <c r="AH40" s="361"/>
      <c r="AI40" s="362"/>
      <c r="AJ40" s="274"/>
      <c r="AK40" s="21" t="s">
        <v>7</v>
      </c>
      <c r="AL40" s="16"/>
      <c r="AM40" s="25">
        <f t="shared" si="6"/>
        <v>0</v>
      </c>
      <c r="AN40" s="283"/>
      <c r="AO40" s="13"/>
      <c r="AP40" s="361"/>
      <c r="AQ40" s="362"/>
      <c r="AR40" s="274"/>
      <c r="AS40" s="21" t="s">
        <v>7</v>
      </c>
      <c r="AT40" s="83">
        <v>2</v>
      </c>
      <c r="AU40" s="25">
        <f>AT40*5</f>
        <v>10</v>
      </c>
      <c r="AV40" s="283"/>
      <c r="AW40" s="13"/>
      <c r="AX40" s="361"/>
      <c r="AY40" s="362"/>
      <c r="AZ40" s="274"/>
      <c r="BA40" s="21" t="s">
        <v>7</v>
      </c>
      <c r="BB40" s="83">
        <v>1</v>
      </c>
      <c r="BC40" s="25">
        <f>SUM(BB40*125)</f>
        <v>125</v>
      </c>
      <c r="BD40" s="283"/>
      <c r="BE40" s="13"/>
      <c r="BF40" s="361"/>
      <c r="BG40" s="362"/>
      <c r="BH40" s="274"/>
      <c r="BI40" s="21" t="s">
        <v>7</v>
      </c>
      <c r="BJ40" s="16">
        <v>10</v>
      </c>
      <c r="BK40" s="25">
        <f t="shared" si="7"/>
        <v>50</v>
      </c>
      <c r="BL40" s="283"/>
      <c r="BM40" s="13"/>
      <c r="BN40" s="361"/>
      <c r="BO40" s="362"/>
      <c r="BP40" s="274"/>
      <c r="BQ40" s="21" t="s">
        <v>7</v>
      </c>
      <c r="BR40" s="16">
        <v>2</v>
      </c>
      <c r="BS40" s="25">
        <f>BR40*5</f>
        <v>10</v>
      </c>
      <c r="BT40" s="283"/>
      <c r="BU40" s="13"/>
      <c r="BV40" s="361"/>
      <c r="BW40" s="362"/>
      <c r="BX40" s="274"/>
      <c r="BY40" s="21" t="s">
        <v>7</v>
      </c>
      <c r="BZ40" s="16">
        <v>2</v>
      </c>
      <c r="CA40" s="25">
        <f>BZ40*125</f>
        <v>250</v>
      </c>
      <c r="CB40" s="283"/>
      <c r="CC40" s="13"/>
      <c r="CD40" s="361"/>
      <c r="CE40" s="362"/>
      <c r="CF40" s="274"/>
      <c r="CG40" s="21" t="s">
        <v>7</v>
      </c>
      <c r="CH40" s="16"/>
      <c r="CI40" s="25"/>
      <c r="CJ40" s="283"/>
      <c r="CL40" s="361"/>
      <c r="CM40" s="362"/>
      <c r="CN40" s="274"/>
      <c r="CO40" s="21" t="s">
        <v>7</v>
      </c>
      <c r="CP40" s="16"/>
      <c r="CQ40" s="25"/>
      <c r="CR40" s="283"/>
    </row>
    <row r="41" spans="1:96" ht="15" customHeight="1" x14ac:dyDescent="0.25">
      <c r="A41" s="13"/>
      <c r="B41" s="361"/>
      <c r="C41" s="368"/>
      <c r="D41" s="274"/>
      <c r="E41" s="27" t="s">
        <v>8</v>
      </c>
      <c r="F41" s="22"/>
      <c r="G41" s="25"/>
      <c r="H41" s="283"/>
      <c r="I41" s="13"/>
      <c r="J41" s="361"/>
      <c r="K41" s="368"/>
      <c r="L41" s="274"/>
      <c r="M41" s="27" t="s">
        <v>8</v>
      </c>
      <c r="N41" s="22"/>
      <c r="O41" s="25"/>
      <c r="P41" s="283"/>
      <c r="Q41" s="13"/>
      <c r="R41" s="361"/>
      <c r="S41" s="368"/>
      <c r="T41" s="274"/>
      <c r="U41" s="27" t="s">
        <v>8</v>
      </c>
      <c r="V41" s="22">
        <v>20</v>
      </c>
      <c r="W41" s="25">
        <f t="shared" si="5"/>
        <v>100</v>
      </c>
      <c r="X41" s="283"/>
      <c r="Y41" s="13"/>
      <c r="Z41" s="361"/>
      <c r="AA41" s="368"/>
      <c r="AB41" s="274"/>
      <c r="AC41" s="27" t="s">
        <v>8</v>
      </c>
      <c r="AD41" s="22"/>
      <c r="AE41" s="25"/>
      <c r="AF41" s="283"/>
      <c r="AG41" s="13"/>
      <c r="AH41" s="361"/>
      <c r="AI41" s="362"/>
      <c r="AJ41" s="274"/>
      <c r="AK41" s="27" t="s">
        <v>8</v>
      </c>
      <c r="AL41" s="22"/>
      <c r="AM41" s="25">
        <f t="shared" si="6"/>
        <v>0</v>
      </c>
      <c r="AN41" s="283"/>
      <c r="AO41" s="13"/>
      <c r="AP41" s="361"/>
      <c r="AQ41" s="362"/>
      <c r="AR41" s="274"/>
      <c r="AS41" s="27" t="s">
        <v>8</v>
      </c>
      <c r="AT41" s="83">
        <v>2</v>
      </c>
      <c r="AU41" s="25">
        <f>AT41*5</f>
        <v>10</v>
      </c>
      <c r="AV41" s="283"/>
      <c r="AW41" s="13"/>
      <c r="AX41" s="361"/>
      <c r="AY41" s="362"/>
      <c r="AZ41" s="274"/>
      <c r="BA41" s="27" t="s">
        <v>8</v>
      </c>
      <c r="BB41" s="83"/>
      <c r="BC41" s="25"/>
      <c r="BD41" s="283"/>
      <c r="BE41" s="13"/>
      <c r="BF41" s="361"/>
      <c r="BG41" s="362"/>
      <c r="BH41" s="274"/>
      <c r="BI41" s="27" t="s">
        <v>8</v>
      </c>
      <c r="BJ41" s="22">
        <v>10</v>
      </c>
      <c r="BK41" s="25">
        <f t="shared" si="7"/>
        <v>50</v>
      </c>
      <c r="BL41" s="283"/>
      <c r="BM41" s="13"/>
      <c r="BN41" s="361"/>
      <c r="BO41" s="362"/>
      <c r="BP41" s="274"/>
      <c r="BQ41" s="27" t="s">
        <v>8</v>
      </c>
      <c r="BR41" s="22"/>
      <c r="BS41" s="25"/>
      <c r="BT41" s="283"/>
      <c r="BU41" s="13"/>
      <c r="BV41" s="361"/>
      <c r="BW41" s="362"/>
      <c r="BX41" s="274"/>
      <c r="BY41" s="27" t="s">
        <v>8</v>
      </c>
      <c r="BZ41" s="22"/>
      <c r="CA41" s="25"/>
      <c r="CB41" s="283"/>
      <c r="CC41" s="13"/>
      <c r="CD41" s="361"/>
      <c r="CE41" s="362"/>
      <c r="CF41" s="274"/>
      <c r="CG41" s="27" t="s">
        <v>8</v>
      </c>
      <c r="CH41" s="22"/>
      <c r="CI41" s="25"/>
      <c r="CJ41" s="283"/>
      <c r="CL41" s="361"/>
      <c r="CM41" s="362"/>
      <c r="CN41" s="274"/>
      <c r="CO41" s="27" t="s">
        <v>8</v>
      </c>
      <c r="CP41" s="22"/>
      <c r="CQ41" s="25"/>
      <c r="CR41" s="283"/>
    </row>
    <row r="42" spans="1:96" ht="15" customHeight="1" thickBot="1" x14ac:dyDescent="0.3">
      <c r="A42" s="13"/>
      <c r="B42" s="363"/>
      <c r="C42" s="369"/>
      <c r="D42" s="275"/>
      <c r="E42" s="35" t="s">
        <v>8</v>
      </c>
      <c r="F42" s="28"/>
      <c r="G42" s="29"/>
      <c r="H42" s="284"/>
      <c r="I42" s="13"/>
      <c r="J42" s="363"/>
      <c r="K42" s="369"/>
      <c r="L42" s="275"/>
      <c r="M42" s="35" t="s">
        <v>8</v>
      </c>
      <c r="N42" s="28"/>
      <c r="O42" s="29"/>
      <c r="P42" s="284"/>
      <c r="Q42" s="13"/>
      <c r="R42" s="363"/>
      <c r="S42" s="369"/>
      <c r="T42" s="275"/>
      <c r="U42" s="35" t="s">
        <v>8</v>
      </c>
      <c r="V42" s="28"/>
      <c r="W42" s="29"/>
      <c r="X42" s="284"/>
      <c r="Y42" s="13"/>
      <c r="Z42" s="363"/>
      <c r="AA42" s="369"/>
      <c r="AB42" s="275"/>
      <c r="AC42" s="35" t="s">
        <v>8</v>
      </c>
      <c r="AD42" s="28"/>
      <c r="AE42" s="29"/>
      <c r="AF42" s="284"/>
      <c r="AG42" s="13"/>
      <c r="AH42" s="363"/>
      <c r="AI42" s="364"/>
      <c r="AJ42" s="275"/>
      <c r="AK42" s="35" t="s">
        <v>8</v>
      </c>
      <c r="AL42" s="28"/>
      <c r="AM42" s="29">
        <f t="shared" si="6"/>
        <v>0</v>
      </c>
      <c r="AN42" s="284"/>
      <c r="AO42" s="13"/>
      <c r="AP42" s="363"/>
      <c r="AQ42" s="364"/>
      <c r="AR42" s="275"/>
      <c r="AS42" s="35" t="s">
        <v>8</v>
      </c>
      <c r="AT42" s="28"/>
      <c r="AU42" s="29"/>
      <c r="AV42" s="284"/>
      <c r="AW42" s="13"/>
      <c r="AX42" s="363"/>
      <c r="AY42" s="364"/>
      <c r="AZ42" s="275"/>
      <c r="BA42" s="35" t="s">
        <v>8</v>
      </c>
      <c r="BB42" s="28"/>
      <c r="BC42" s="29"/>
      <c r="BD42" s="284"/>
      <c r="BE42" s="13"/>
      <c r="BF42" s="363"/>
      <c r="BG42" s="364"/>
      <c r="BH42" s="275"/>
      <c r="BI42" s="35" t="s">
        <v>8</v>
      </c>
      <c r="BJ42" s="28">
        <v>10</v>
      </c>
      <c r="BK42" s="29">
        <f t="shared" si="7"/>
        <v>50</v>
      </c>
      <c r="BL42" s="284"/>
      <c r="BM42" s="13"/>
      <c r="BN42" s="363"/>
      <c r="BO42" s="364"/>
      <c r="BP42" s="275"/>
      <c r="BQ42" s="35" t="s">
        <v>8</v>
      </c>
      <c r="BR42" s="28"/>
      <c r="BS42" s="29"/>
      <c r="BT42" s="284"/>
      <c r="BU42" s="13"/>
      <c r="BV42" s="363"/>
      <c r="BW42" s="364"/>
      <c r="BX42" s="275"/>
      <c r="BY42" s="35" t="s">
        <v>8</v>
      </c>
      <c r="BZ42" s="28"/>
      <c r="CA42" s="29"/>
      <c r="CB42" s="284"/>
      <c r="CC42" s="13"/>
      <c r="CD42" s="363"/>
      <c r="CE42" s="364"/>
      <c r="CF42" s="275"/>
      <c r="CG42" s="35" t="s">
        <v>8</v>
      </c>
      <c r="CH42" s="28"/>
      <c r="CI42" s="29"/>
      <c r="CJ42" s="284"/>
      <c r="CL42" s="363"/>
      <c r="CM42" s="364"/>
      <c r="CN42" s="275"/>
      <c r="CO42" s="35" t="s">
        <v>8</v>
      </c>
      <c r="CP42" s="28"/>
      <c r="CQ42" s="29"/>
      <c r="CR42" s="284"/>
    </row>
    <row r="43" spans="1:96" ht="15" customHeight="1" x14ac:dyDescent="0.25">
      <c r="A43" s="13"/>
      <c r="B43" s="359" t="s">
        <v>2</v>
      </c>
      <c r="C43" s="367"/>
      <c r="D43" s="273" t="s">
        <v>203</v>
      </c>
      <c r="E43" s="30" t="s">
        <v>4</v>
      </c>
      <c r="F43" s="16">
        <v>16</v>
      </c>
      <c r="G43" s="19">
        <f>SUM(F43*5)</f>
        <v>80</v>
      </c>
      <c r="H43" s="282" t="s">
        <v>208</v>
      </c>
      <c r="I43" s="13"/>
      <c r="J43" s="359" t="s">
        <v>2</v>
      </c>
      <c r="K43" s="367"/>
      <c r="L43" s="273" t="s">
        <v>203</v>
      </c>
      <c r="M43" s="30" t="s">
        <v>4</v>
      </c>
      <c r="N43" s="16"/>
      <c r="O43" s="19">
        <f>SUM(N43*5)</f>
        <v>0</v>
      </c>
      <c r="P43" s="282" t="s">
        <v>207</v>
      </c>
      <c r="Q43" s="13"/>
      <c r="R43" s="359" t="s">
        <v>2</v>
      </c>
      <c r="S43" s="367"/>
      <c r="T43" s="273" t="s">
        <v>203</v>
      </c>
      <c r="U43" s="30" t="s">
        <v>4</v>
      </c>
      <c r="V43" s="16">
        <v>40</v>
      </c>
      <c r="W43" s="19">
        <f t="shared" si="1"/>
        <v>200</v>
      </c>
      <c r="X43" s="282" t="s">
        <v>155</v>
      </c>
      <c r="Y43" s="13"/>
      <c r="Z43" s="359" t="s">
        <v>2</v>
      </c>
      <c r="AA43" s="367"/>
      <c r="AB43" s="273" t="s">
        <v>203</v>
      </c>
      <c r="AC43" s="30" t="s">
        <v>4</v>
      </c>
      <c r="AD43" s="16">
        <v>15</v>
      </c>
      <c r="AE43" s="19">
        <f t="shared" si="2"/>
        <v>75</v>
      </c>
      <c r="AF43" s="282" t="s">
        <v>156</v>
      </c>
      <c r="AG43" s="13"/>
      <c r="AH43" s="359" t="s">
        <v>9</v>
      </c>
      <c r="AI43" s="360"/>
      <c r="AJ43" s="273" t="s">
        <v>203</v>
      </c>
      <c r="AK43" s="30" t="s">
        <v>4</v>
      </c>
      <c r="AL43" s="16"/>
      <c r="AM43" s="19">
        <f t="shared" si="3"/>
        <v>0</v>
      </c>
      <c r="AN43" s="283" t="s">
        <v>205</v>
      </c>
      <c r="AO43" s="13"/>
      <c r="AP43" s="361" t="s">
        <v>2</v>
      </c>
      <c r="AQ43" s="362"/>
      <c r="AR43" s="273" t="s">
        <v>203</v>
      </c>
      <c r="AS43" s="30" t="s">
        <v>4</v>
      </c>
      <c r="AT43" s="16"/>
      <c r="AU43" s="19"/>
      <c r="AV43" s="283" t="s">
        <v>163</v>
      </c>
      <c r="AW43" s="13"/>
      <c r="AX43" s="359" t="s">
        <v>9</v>
      </c>
      <c r="AY43" s="360"/>
      <c r="AZ43" s="273" t="s">
        <v>203</v>
      </c>
      <c r="BA43" s="30" t="s">
        <v>4</v>
      </c>
      <c r="BB43" s="16"/>
      <c r="BC43" s="19"/>
      <c r="BD43" s="283" t="s">
        <v>206</v>
      </c>
      <c r="BE43" s="13"/>
      <c r="BF43" s="361" t="s">
        <v>2</v>
      </c>
      <c r="BG43" s="362"/>
      <c r="BH43" s="273" t="s">
        <v>203</v>
      </c>
      <c r="BI43" s="30" t="s">
        <v>4</v>
      </c>
      <c r="BJ43" s="16">
        <v>10</v>
      </c>
      <c r="BK43" s="19">
        <f t="shared" si="4"/>
        <v>50</v>
      </c>
      <c r="BL43" s="283" t="s">
        <v>205</v>
      </c>
      <c r="BM43" s="13"/>
      <c r="BN43" s="361" t="s">
        <v>2</v>
      </c>
      <c r="BO43" s="362"/>
      <c r="BP43" s="273" t="s">
        <v>203</v>
      </c>
      <c r="BQ43" s="30" t="s">
        <v>4</v>
      </c>
      <c r="BR43" s="16"/>
      <c r="BS43" s="19"/>
      <c r="BT43" s="283" t="s">
        <v>204</v>
      </c>
      <c r="BU43" s="13"/>
      <c r="BV43" s="361" t="s">
        <v>9</v>
      </c>
      <c r="BW43" s="362"/>
      <c r="BX43" s="273" t="s">
        <v>203</v>
      </c>
      <c r="BY43" s="30" t="s">
        <v>4</v>
      </c>
      <c r="BZ43" s="16"/>
      <c r="CA43" s="19"/>
      <c r="CB43" s="282" t="s">
        <v>161</v>
      </c>
      <c r="CC43" s="13"/>
      <c r="CD43" s="361" t="s">
        <v>9</v>
      </c>
      <c r="CE43" s="362"/>
      <c r="CF43" s="273" t="s">
        <v>203</v>
      </c>
      <c r="CG43" s="30" t="s">
        <v>4</v>
      </c>
      <c r="CH43" s="16"/>
      <c r="CI43" s="19"/>
      <c r="CJ43" s="282"/>
      <c r="CL43" s="361" t="s">
        <v>9</v>
      </c>
      <c r="CM43" s="362"/>
      <c r="CN43" s="273" t="s">
        <v>203</v>
      </c>
      <c r="CO43" s="30" t="s">
        <v>4</v>
      </c>
      <c r="CP43" s="16">
        <v>10</v>
      </c>
      <c r="CQ43" s="19">
        <f>SUM(CP43*125)</f>
        <v>1250</v>
      </c>
      <c r="CR43" s="283" t="s">
        <v>196</v>
      </c>
    </row>
    <row r="44" spans="1:96" ht="15" customHeight="1" x14ac:dyDescent="0.25">
      <c r="A44" s="13"/>
      <c r="B44" s="361"/>
      <c r="C44" s="368"/>
      <c r="D44" s="274"/>
      <c r="E44" s="21" t="s">
        <v>5</v>
      </c>
      <c r="F44" s="83">
        <v>16</v>
      </c>
      <c r="G44" s="25">
        <f>SUM(F44*5)</f>
        <v>80</v>
      </c>
      <c r="H44" s="283"/>
      <c r="I44" s="13"/>
      <c r="J44" s="361"/>
      <c r="K44" s="368"/>
      <c r="L44" s="274"/>
      <c r="M44" s="21" t="s">
        <v>5</v>
      </c>
      <c r="N44" s="83"/>
      <c r="O44" s="25">
        <f>SUM(N44*5)</f>
        <v>0</v>
      </c>
      <c r="P44" s="283"/>
      <c r="Q44" s="13"/>
      <c r="R44" s="361"/>
      <c r="S44" s="368"/>
      <c r="T44" s="274"/>
      <c r="U44" s="21" t="s">
        <v>5</v>
      </c>
      <c r="V44" s="83">
        <v>40</v>
      </c>
      <c r="W44" s="25">
        <f t="shared" si="1"/>
        <v>200</v>
      </c>
      <c r="X44" s="283"/>
      <c r="Y44" s="13"/>
      <c r="Z44" s="361"/>
      <c r="AA44" s="368"/>
      <c r="AB44" s="274"/>
      <c r="AC44" s="21" t="s">
        <v>5</v>
      </c>
      <c r="AD44" s="83">
        <v>20</v>
      </c>
      <c r="AE44" s="25">
        <f t="shared" si="2"/>
        <v>100</v>
      </c>
      <c r="AF44" s="283"/>
      <c r="AG44" s="13"/>
      <c r="AH44" s="361"/>
      <c r="AI44" s="362"/>
      <c r="AJ44" s="274"/>
      <c r="AK44" s="21" t="s">
        <v>5</v>
      </c>
      <c r="AL44" s="83">
        <v>2</v>
      </c>
      <c r="AM44" s="25">
        <f t="shared" si="3"/>
        <v>250</v>
      </c>
      <c r="AN44" s="283"/>
      <c r="AO44" s="13"/>
      <c r="AP44" s="361"/>
      <c r="AQ44" s="362"/>
      <c r="AR44" s="274"/>
      <c r="AS44" s="21" t="s">
        <v>5</v>
      </c>
      <c r="AT44" s="83"/>
      <c r="AU44" s="25"/>
      <c r="AV44" s="283"/>
      <c r="AW44" s="13"/>
      <c r="AX44" s="361"/>
      <c r="AY44" s="362"/>
      <c r="AZ44" s="274"/>
      <c r="BA44" s="21" t="s">
        <v>5</v>
      </c>
      <c r="BB44" s="83">
        <v>1</v>
      </c>
      <c r="BC44" s="25">
        <f>SUM(BB44*125)</f>
        <v>125</v>
      </c>
      <c r="BD44" s="283"/>
      <c r="BE44" s="13"/>
      <c r="BF44" s="361"/>
      <c r="BG44" s="362"/>
      <c r="BH44" s="274"/>
      <c r="BI44" s="21" t="s">
        <v>5</v>
      </c>
      <c r="BJ44" s="83">
        <v>10</v>
      </c>
      <c r="BK44" s="25">
        <f t="shared" si="4"/>
        <v>50</v>
      </c>
      <c r="BL44" s="283"/>
      <c r="BM44" s="13"/>
      <c r="BN44" s="361"/>
      <c r="BO44" s="362"/>
      <c r="BP44" s="274"/>
      <c r="BQ44" s="21" t="s">
        <v>5</v>
      </c>
      <c r="BR44" s="83"/>
      <c r="BS44" s="25"/>
      <c r="BT44" s="283"/>
      <c r="BU44" s="13"/>
      <c r="BV44" s="361"/>
      <c r="BW44" s="362"/>
      <c r="BX44" s="274"/>
      <c r="BY44" s="21" t="s">
        <v>5</v>
      </c>
      <c r="BZ44" s="83"/>
      <c r="CA44" s="25"/>
      <c r="CB44" s="283"/>
      <c r="CC44" s="13"/>
      <c r="CD44" s="361"/>
      <c r="CE44" s="362"/>
      <c r="CF44" s="274"/>
      <c r="CG44" s="21" t="s">
        <v>5</v>
      </c>
      <c r="CH44" s="83"/>
      <c r="CI44" s="25"/>
      <c r="CJ44" s="283"/>
      <c r="CL44" s="361"/>
      <c r="CM44" s="362"/>
      <c r="CN44" s="274"/>
      <c r="CO44" s="21" t="s">
        <v>5</v>
      </c>
      <c r="CP44" s="83">
        <v>10</v>
      </c>
      <c r="CQ44" s="25">
        <f>SUM(CP44*125)</f>
        <v>1250</v>
      </c>
      <c r="CR44" s="283"/>
    </row>
    <row r="45" spans="1:96" ht="15" customHeight="1" x14ac:dyDescent="0.25">
      <c r="A45" s="13"/>
      <c r="B45" s="361"/>
      <c r="C45" s="368"/>
      <c r="D45" s="274"/>
      <c r="E45" s="21" t="s">
        <v>6</v>
      </c>
      <c r="F45" s="16">
        <v>16</v>
      </c>
      <c r="G45" s="25">
        <f>SUM(F45*5)</f>
        <v>80</v>
      </c>
      <c r="H45" s="283"/>
      <c r="I45" s="13"/>
      <c r="J45" s="361"/>
      <c r="K45" s="368"/>
      <c r="L45" s="274"/>
      <c r="M45" s="21" t="s">
        <v>6</v>
      </c>
      <c r="N45" s="16"/>
      <c r="O45" s="25">
        <f>SUM(N45*5)</f>
        <v>0</v>
      </c>
      <c r="P45" s="283"/>
      <c r="Q45" s="13"/>
      <c r="R45" s="361"/>
      <c r="S45" s="368"/>
      <c r="T45" s="274"/>
      <c r="U45" s="21" t="s">
        <v>6</v>
      </c>
      <c r="V45" s="16">
        <v>40</v>
      </c>
      <c r="W45" s="25">
        <f t="shared" si="1"/>
        <v>200</v>
      </c>
      <c r="X45" s="283"/>
      <c r="Y45" s="13"/>
      <c r="Z45" s="361"/>
      <c r="AA45" s="368"/>
      <c r="AB45" s="274"/>
      <c r="AC45" s="21" t="s">
        <v>6</v>
      </c>
      <c r="AD45" s="16">
        <v>15</v>
      </c>
      <c r="AE45" s="25">
        <f t="shared" si="2"/>
        <v>75</v>
      </c>
      <c r="AF45" s="283"/>
      <c r="AG45" s="13"/>
      <c r="AH45" s="361"/>
      <c r="AI45" s="362"/>
      <c r="AJ45" s="274"/>
      <c r="AK45" s="21" t="s">
        <v>6</v>
      </c>
      <c r="AL45" s="16">
        <v>2</v>
      </c>
      <c r="AM45" s="25">
        <f t="shared" si="3"/>
        <v>250</v>
      </c>
      <c r="AN45" s="283"/>
      <c r="AO45" s="13"/>
      <c r="AP45" s="361"/>
      <c r="AQ45" s="362"/>
      <c r="AR45" s="274"/>
      <c r="AS45" s="21" t="s">
        <v>6</v>
      </c>
      <c r="AT45" s="16"/>
      <c r="AU45" s="25"/>
      <c r="AV45" s="283"/>
      <c r="AW45" s="13"/>
      <c r="AX45" s="361"/>
      <c r="AY45" s="362"/>
      <c r="AZ45" s="274"/>
      <c r="BA45" s="21" t="s">
        <v>6</v>
      </c>
      <c r="BB45" s="83"/>
      <c r="BC45" s="25"/>
      <c r="BD45" s="283"/>
      <c r="BE45" s="13"/>
      <c r="BF45" s="361"/>
      <c r="BG45" s="362"/>
      <c r="BH45" s="274"/>
      <c r="BI45" s="21" t="s">
        <v>6</v>
      </c>
      <c r="BJ45" s="16">
        <v>10</v>
      </c>
      <c r="BK45" s="25">
        <f t="shared" si="4"/>
        <v>50</v>
      </c>
      <c r="BL45" s="283"/>
      <c r="BM45" s="13"/>
      <c r="BN45" s="361"/>
      <c r="BO45" s="362"/>
      <c r="BP45" s="274"/>
      <c r="BQ45" s="21" t="s">
        <v>6</v>
      </c>
      <c r="BR45" s="16">
        <v>2</v>
      </c>
      <c r="BS45" s="25">
        <f>BR45*5</f>
        <v>10</v>
      </c>
      <c r="BT45" s="283"/>
      <c r="BU45" s="13"/>
      <c r="BV45" s="361"/>
      <c r="BW45" s="362"/>
      <c r="BX45" s="274"/>
      <c r="BY45" s="21" t="s">
        <v>6</v>
      </c>
      <c r="BZ45" s="16"/>
      <c r="CA45" s="25"/>
      <c r="CB45" s="283"/>
      <c r="CC45" s="13"/>
      <c r="CD45" s="361"/>
      <c r="CE45" s="362"/>
      <c r="CF45" s="274"/>
      <c r="CG45" s="21" t="s">
        <v>6</v>
      </c>
      <c r="CH45" s="16"/>
      <c r="CI45" s="25"/>
      <c r="CJ45" s="283"/>
      <c r="CL45" s="361"/>
      <c r="CM45" s="362"/>
      <c r="CN45" s="274"/>
      <c r="CO45" s="21" t="s">
        <v>6</v>
      </c>
      <c r="CP45" s="16"/>
      <c r="CQ45" s="25"/>
      <c r="CR45" s="283"/>
    </row>
    <row r="46" spans="1:96" ht="15" customHeight="1" x14ac:dyDescent="0.25">
      <c r="A46" s="13"/>
      <c r="B46" s="361"/>
      <c r="C46" s="368"/>
      <c r="D46" s="274"/>
      <c r="E46" s="21" t="s">
        <v>5</v>
      </c>
      <c r="F46" s="83">
        <v>16</v>
      </c>
      <c r="G46" s="25">
        <f>SUM(F46*5)</f>
        <v>80</v>
      </c>
      <c r="H46" s="283"/>
      <c r="I46" s="13"/>
      <c r="J46" s="361"/>
      <c r="K46" s="368"/>
      <c r="L46" s="274"/>
      <c r="M46" s="21" t="s">
        <v>5</v>
      </c>
      <c r="N46" s="83">
        <v>10</v>
      </c>
      <c r="O46" s="25">
        <f>SUM(N46*5)</f>
        <v>50</v>
      </c>
      <c r="P46" s="283"/>
      <c r="Q46" s="13"/>
      <c r="R46" s="361"/>
      <c r="S46" s="368"/>
      <c r="T46" s="274"/>
      <c r="U46" s="21" t="s">
        <v>5</v>
      </c>
      <c r="V46" s="83">
        <v>40</v>
      </c>
      <c r="W46" s="25">
        <f t="shared" si="1"/>
        <v>200</v>
      </c>
      <c r="X46" s="283"/>
      <c r="Y46" s="13"/>
      <c r="Z46" s="361"/>
      <c r="AA46" s="368"/>
      <c r="AB46" s="274"/>
      <c r="AC46" s="21" t="s">
        <v>5</v>
      </c>
      <c r="AD46" s="83">
        <v>20</v>
      </c>
      <c r="AE46" s="25">
        <f t="shared" si="2"/>
        <v>100</v>
      </c>
      <c r="AF46" s="283"/>
      <c r="AG46" s="13"/>
      <c r="AH46" s="361"/>
      <c r="AI46" s="362"/>
      <c r="AJ46" s="274"/>
      <c r="AK46" s="21" t="s">
        <v>5</v>
      </c>
      <c r="AL46" s="83">
        <v>2</v>
      </c>
      <c r="AM46" s="25">
        <f t="shared" si="3"/>
        <v>250</v>
      </c>
      <c r="AN46" s="283"/>
      <c r="AO46" s="13"/>
      <c r="AP46" s="361"/>
      <c r="AQ46" s="362"/>
      <c r="AR46" s="274"/>
      <c r="AS46" s="21" t="s">
        <v>5</v>
      </c>
      <c r="AT46" s="83">
        <v>2</v>
      </c>
      <c r="AU46" s="25">
        <f>AT46*5</f>
        <v>10</v>
      </c>
      <c r="AV46" s="283"/>
      <c r="AW46" s="13"/>
      <c r="AX46" s="361"/>
      <c r="AY46" s="362"/>
      <c r="AZ46" s="274"/>
      <c r="BA46" s="21" t="s">
        <v>5</v>
      </c>
      <c r="BB46" s="83"/>
      <c r="BC46" s="25"/>
      <c r="BD46" s="283"/>
      <c r="BE46" s="13"/>
      <c r="BF46" s="361"/>
      <c r="BG46" s="362"/>
      <c r="BH46" s="274"/>
      <c r="BI46" s="21" t="s">
        <v>5</v>
      </c>
      <c r="BJ46" s="83">
        <v>10</v>
      </c>
      <c r="BK46" s="25">
        <f t="shared" si="4"/>
        <v>50</v>
      </c>
      <c r="BL46" s="283"/>
      <c r="BM46" s="13"/>
      <c r="BN46" s="361"/>
      <c r="BO46" s="362"/>
      <c r="BP46" s="274"/>
      <c r="BQ46" s="21" t="s">
        <v>5</v>
      </c>
      <c r="BR46" s="83">
        <v>2</v>
      </c>
      <c r="BS46" s="25">
        <f>BR46*5</f>
        <v>10</v>
      </c>
      <c r="BT46" s="283"/>
      <c r="BU46" s="13"/>
      <c r="BV46" s="361"/>
      <c r="BW46" s="362"/>
      <c r="BX46" s="274"/>
      <c r="BY46" s="21" t="s">
        <v>5</v>
      </c>
      <c r="BZ46" s="83"/>
      <c r="CA46" s="25"/>
      <c r="CB46" s="283"/>
      <c r="CC46" s="13"/>
      <c r="CD46" s="361"/>
      <c r="CE46" s="362"/>
      <c r="CF46" s="274"/>
      <c r="CG46" s="21" t="s">
        <v>5</v>
      </c>
      <c r="CH46" s="83"/>
      <c r="CI46" s="25"/>
      <c r="CJ46" s="283"/>
      <c r="CL46" s="361"/>
      <c r="CM46" s="362"/>
      <c r="CN46" s="274"/>
      <c r="CO46" s="21" t="s">
        <v>5</v>
      </c>
      <c r="CP46" s="83"/>
      <c r="CQ46" s="25"/>
      <c r="CR46" s="283"/>
    </row>
    <row r="47" spans="1:96" ht="15" customHeight="1" x14ac:dyDescent="0.25">
      <c r="A47" s="13"/>
      <c r="B47" s="361"/>
      <c r="C47" s="368"/>
      <c r="D47" s="274"/>
      <c r="E47" s="21" t="s">
        <v>7</v>
      </c>
      <c r="F47" s="16">
        <v>16</v>
      </c>
      <c r="G47" s="25">
        <f>SUM(F47*5)</f>
        <v>80</v>
      </c>
      <c r="H47" s="283"/>
      <c r="I47" s="13"/>
      <c r="J47" s="361"/>
      <c r="K47" s="368"/>
      <c r="L47" s="274"/>
      <c r="M47" s="21" t="s">
        <v>7</v>
      </c>
      <c r="N47" s="16">
        <v>10</v>
      </c>
      <c r="O47" s="25">
        <f>SUM(N47*5)</f>
        <v>50</v>
      </c>
      <c r="P47" s="283"/>
      <c r="Q47" s="13"/>
      <c r="R47" s="361"/>
      <c r="S47" s="368"/>
      <c r="T47" s="274"/>
      <c r="U47" s="21" t="s">
        <v>7</v>
      </c>
      <c r="V47" s="16">
        <v>40</v>
      </c>
      <c r="W47" s="25">
        <f t="shared" si="1"/>
        <v>200</v>
      </c>
      <c r="X47" s="283"/>
      <c r="Y47" s="13"/>
      <c r="Z47" s="361"/>
      <c r="AA47" s="368"/>
      <c r="AB47" s="274"/>
      <c r="AC47" s="21" t="s">
        <v>7</v>
      </c>
      <c r="AD47" s="16"/>
      <c r="AE47" s="25"/>
      <c r="AF47" s="283"/>
      <c r="AG47" s="13"/>
      <c r="AH47" s="361"/>
      <c r="AI47" s="362"/>
      <c r="AJ47" s="274"/>
      <c r="AK47" s="21" t="s">
        <v>7</v>
      </c>
      <c r="AL47" s="16"/>
      <c r="AM47" s="25">
        <f t="shared" si="3"/>
        <v>0</v>
      </c>
      <c r="AN47" s="283"/>
      <c r="AO47" s="13"/>
      <c r="AP47" s="361"/>
      <c r="AQ47" s="362"/>
      <c r="AR47" s="274"/>
      <c r="AS47" s="21" t="s">
        <v>7</v>
      </c>
      <c r="AT47" s="16">
        <v>2</v>
      </c>
      <c r="AU47" s="25">
        <f>AT47*5</f>
        <v>10</v>
      </c>
      <c r="AV47" s="283"/>
      <c r="AW47" s="13"/>
      <c r="AX47" s="361"/>
      <c r="AY47" s="362"/>
      <c r="AZ47" s="274"/>
      <c r="BA47" s="21" t="s">
        <v>7</v>
      </c>
      <c r="BB47" s="16"/>
      <c r="BC47" s="25"/>
      <c r="BD47" s="283"/>
      <c r="BE47" s="13"/>
      <c r="BF47" s="361"/>
      <c r="BG47" s="362"/>
      <c r="BH47" s="274"/>
      <c r="BI47" s="21" t="s">
        <v>7</v>
      </c>
      <c r="BJ47" s="16">
        <v>10</v>
      </c>
      <c r="BK47" s="25">
        <f t="shared" si="4"/>
        <v>50</v>
      </c>
      <c r="BL47" s="283"/>
      <c r="BM47" s="13"/>
      <c r="BN47" s="361"/>
      <c r="BO47" s="362"/>
      <c r="BP47" s="274"/>
      <c r="BQ47" s="21" t="s">
        <v>7</v>
      </c>
      <c r="BR47" s="16">
        <v>2</v>
      </c>
      <c r="BS47" s="25">
        <f>BR47*5</f>
        <v>10</v>
      </c>
      <c r="BT47" s="283"/>
      <c r="BU47" s="13"/>
      <c r="BV47" s="361"/>
      <c r="BW47" s="362"/>
      <c r="BX47" s="274"/>
      <c r="BY47" s="21" t="s">
        <v>7</v>
      </c>
      <c r="BZ47" s="16">
        <v>2</v>
      </c>
      <c r="CA47" s="25">
        <f>BZ47*125</f>
        <v>250</v>
      </c>
      <c r="CB47" s="283"/>
      <c r="CC47" s="13"/>
      <c r="CD47" s="361"/>
      <c r="CE47" s="362"/>
      <c r="CF47" s="274"/>
      <c r="CG47" s="21" t="s">
        <v>7</v>
      </c>
      <c r="CH47" s="16"/>
      <c r="CI47" s="25"/>
      <c r="CJ47" s="283"/>
      <c r="CL47" s="361"/>
      <c r="CM47" s="362"/>
      <c r="CN47" s="274"/>
      <c r="CO47" s="21" t="s">
        <v>7</v>
      </c>
      <c r="CP47" s="16"/>
      <c r="CQ47" s="25"/>
      <c r="CR47" s="283"/>
    </row>
    <row r="48" spans="1:96" ht="15" customHeight="1" x14ac:dyDescent="0.25">
      <c r="A48" s="13"/>
      <c r="B48" s="361"/>
      <c r="C48" s="368"/>
      <c r="D48" s="274"/>
      <c r="E48" s="27" t="s">
        <v>8</v>
      </c>
      <c r="F48" s="22"/>
      <c r="G48" s="25"/>
      <c r="H48" s="283"/>
      <c r="I48" s="13"/>
      <c r="J48" s="361"/>
      <c r="K48" s="368"/>
      <c r="L48" s="274"/>
      <c r="M48" s="27" t="s">
        <v>8</v>
      </c>
      <c r="N48" s="22"/>
      <c r="O48" s="25"/>
      <c r="P48" s="283"/>
      <c r="Q48" s="13"/>
      <c r="R48" s="361"/>
      <c r="S48" s="368"/>
      <c r="T48" s="274"/>
      <c r="U48" s="27" t="s">
        <v>8</v>
      </c>
      <c r="V48" s="22">
        <v>20</v>
      </c>
      <c r="W48" s="25">
        <f t="shared" si="1"/>
        <v>100</v>
      </c>
      <c r="X48" s="283"/>
      <c r="Y48" s="13"/>
      <c r="Z48" s="361"/>
      <c r="AA48" s="368"/>
      <c r="AB48" s="274"/>
      <c r="AC48" s="27" t="s">
        <v>8</v>
      </c>
      <c r="AD48" s="22"/>
      <c r="AE48" s="25"/>
      <c r="AF48" s="283"/>
      <c r="AG48" s="13"/>
      <c r="AH48" s="361"/>
      <c r="AI48" s="362"/>
      <c r="AJ48" s="274"/>
      <c r="AK48" s="27" t="s">
        <v>8</v>
      </c>
      <c r="AL48" s="22"/>
      <c r="AM48" s="25">
        <f t="shared" si="3"/>
        <v>0</v>
      </c>
      <c r="AN48" s="283"/>
      <c r="AO48" s="13"/>
      <c r="AP48" s="361"/>
      <c r="AQ48" s="362"/>
      <c r="AR48" s="274"/>
      <c r="AS48" s="27" t="s">
        <v>8</v>
      </c>
      <c r="AT48" s="22"/>
      <c r="AU48" s="25"/>
      <c r="AV48" s="283"/>
      <c r="AW48" s="13"/>
      <c r="AX48" s="361"/>
      <c r="AY48" s="362"/>
      <c r="AZ48" s="274"/>
      <c r="BA48" s="27" t="s">
        <v>8</v>
      </c>
      <c r="BB48" s="22"/>
      <c r="BC48" s="25"/>
      <c r="BD48" s="283"/>
      <c r="BE48" s="13"/>
      <c r="BF48" s="361"/>
      <c r="BG48" s="362"/>
      <c r="BH48" s="274"/>
      <c r="BI48" s="27" t="s">
        <v>8</v>
      </c>
      <c r="BJ48" s="22">
        <v>10</v>
      </c>
      <c r="BK48" s="25">
        <f t="shared" si="4"/>
        <v>50</v>
      </c>
      <c r="BL48" s="283"/>
      <c r="BM48" s="13"/>
      <c r="BN48" s="361"/>
      <c r="BO48" s="362"/>
      <c r="BP48" s="274"/>
      <c r="BQ48" s="27" t="s">
        <v>8</v>
      </c>
      <c r="BR48" s="22"/>
      <c r="BS48" s="25"/>
      <c r="BT48" s="283"/>
      <c r="BU48" s="13"/>
      <c r="BV48" s="361"/>
      <c r="BW48" s="362"/>
      <c r="BX48" s="274"/>
      <c r="BY48" s="27" t="s">
        <v>8</v>
      </c>
      <c r="BZ48" s="22"/>
      <c r="CA48" s="25"/>
      <c r="CB48" s="283"/>
      <c r="CC48" s="13"/>
      <c r="CD48" s="361"/>
      <c r="CE48" s="362"/>
      <c r="CF48" s="274"/>
      <c r="CG48" s="27" t="s">
        <v>8</v>
      </c>
      <c r="CH48" s="22"/>
      <c r="CI48" s="25"/>
      <c r="CJ48" s="283"/>
      <c r="CL48" s="361"/>
      <c r="CM48" s="362"/>
      <c r="CN48" s="274"/>
      <c r="CO48" s="27" t="s">
        <v>8</v>
      </c>
      <c r="CP48" s="22"/>
      <c r="CQ48" s="25"/>
      <c r="CR48" s="283"/>
    </row>
    <row r="49" spans="1:96" ht="15" customHeight="1" thickBot="1" x14ac:dyDescent="0.3">
      <c r="A49" s="13"/>
      <c r="B49" s="363"/>
      <c r="C49" s="369"/>
      <c r="D49" s="275"/>
      <c r="E49" s="35" t="s">
        <v>8</v>
      </c>
      <c r="F49" s="28"/>
      <c r="G49" s="29"/>
      <c r="H49" s="284"/>
      <c r="I49" s="13"/>
      <c r="J49" s="363"/>
      <c r="K49" s="369"/>
      <c r="L49" s="275"/>
      <c r="M49" s="35" t="s">
        <v>8</v>
      </c>
      <c r="N49" s="28"/>
      <c r="O49" s="29"/>
      <c r="P49" s="284"/>
      <c r="Q49" s="13"/>
      <c r="R49" s="363"/>
      <c r="S49" s="369"/>
      <c r="T49" s="275"/>
      <c r="U49" s="35" t="s">
        <v>8</v>
      </c>
      <c r="V49" s="28"/>
      <c r="W49" s="29"/>
      <c r="X49" s="284"/>
      <c r="Y49" s="13"/>
      <c r="Z49" s="363"/>
      <c r="AA49" s="369"/>
      <c r="AB49" s="275"/>
      <c r="AC49" s="35" t="s">
        <v>8</v>
      </c>
      <c r="AD49" s="28"/>
      <c r="AE49" s="29"/>
      <c r="AF49" s="284"/>
      <c r="AG49" s="13"/>
      <c r="AH49" s="363"/>
      <c r="AI49" s="364"/>
      <c r="AJ49" s="275"/>
      <c r="AK49" s="35" t="s">
        <v>8</v>
      </c>
      <c r="AL49" s="28"/>
      <c r="AM49" s="29">
        <f t="shared" si="3"/>
        <v>0</v>
      </c>
      <c r="AN49" s="284"/>
      <c r="AO49" s="13"/>
      <c r="AP49" s="363"/>
      <c r="AQ49" s="364"/>
      <c r="AR49" s="275"/>
      <c r="AS49" s="35" t="s">
        <v>8</v>
      </c>
      <c r="AT49" s="28"/>
      <c r="AU49" s="29"/>
      <c r="AV49" s="284"/>
      <c r="AW49" s="13"/>
      <c r="AX49" s="363"/>
      <c r="AY49" s="364"/>
      <c r="AZ49" s="275"/>
      <c r="BA49" s="35" t="s">
        <v>8</v>
      </c>
      <c r="BB49" s="28"/>
      <c r="BC49" s="29"/>
      <c r="BD49" s="284"/>
      <c r="BE49" s="13"/>
      <c r="BF49" s="363"/>
      <c r="BG49" s="364"/>
      <c r="BH49" s="275"/>
      <c r="BI49" s="35" t="s">
        <v>8</v>
      </c>
      <c r="BJ49" s="28">
        <v>10</v>
      </c>
      <c r="BK49" s="29">
        <f t="shared" si="4"/>
        <v>50</v>
      </c>
      <c r="BL49" s="284"/>
      <c r="BM49" s="13"/>
      <c r="BN49" s="363"/>
      <c r="BO49" s="364"/>
      <c r="BP49" s="275"/>
      <c r="BQ49" s="35" t="s">
        <v>8</v>
      </c>
      <c r="BR49" s="28"/>
      <c r="BS49" s="29"/>
      <c r="BT49" s="284"/>
      <c r="BU49" s="13"/>
      <c r="BV49" s="363"/>
      <c r="BW49" s="364"/>
      <c r="BX49" s="275"/>
      <c r="BY49" s="35" t="s">
        <v>8</v>
      </c>
      <c r="BZ49" s="28"/>
      <c r="CA49" s="29"/>
      <c r="CB49" s="284"/>
      <c r="CC49" s="13"/>
      <c r="CD49" s="363"/>
      <c r="CE49" s="364"/>
      <c r="CF49" s="275"/>
      <c r="CG49" s="35" t="s">
        <v>8</v>
      </c>
      <c r="CH49" s="28"/>
      <c r="CI49" s="29"/>
      <c r="CJ49" s="284"/>
      <c r="CL49" s="363"/>
      <c r="CM49" s="364"/>
      <c r="CN49" s="275"/>
      <c r="CO49" s="35" t="s">
        <v>8</v>
      </c>
      <c r="CP49" s="28"/>
      <c r="CQ49" s="29"/>
      <c r="CR49" s="284"/>
    </row>
    <row r="50" spans="1:96" ht="15" customHeight="1" thickBot="1" x14ac:dyDescent="0.3">
      <c r="A50" s="13"/>
      <c r="B50" s="13"/>
      <c r="C50" s="14"/>
      <c r="D50" s="13"/>
      <c r="E50" s="13"/>
      <c r="F50" s="14"/>
      <c r="G50" s="37"/>
      <c r="H50" s="13"/>
      <c r="I50" s="13"/>
      <c r="J50" s="13"/>
      <c r="K50" s="14"/>
      <c r="L50" s="13"/>
      <c r="M50" s="13"/>
      <c r="N50" s="14"/>
      <c r="O50" s="37"/>
      <c r="P50" s="13"/>
      <c r="Q50" s="13"/>
      <c r="R50" s="13"/>
      <c r="S50" s="14"/>
      <c r="T50" s="13"/>
      <c r="U50" s="13"/>
      <c r="V50" s="14"/>
      <c r="W50" s="37"/>
      <c r="X50" s="13"/>
      <c r="Y50" s="13"/>
      <c r="Z50" s="13"/>
      <c r="AA50" s="14"/>
      <c r="AB50" s="13"/>
      <c r="AC50" s="13"/>
      <c r="AD50" s="14"/>
      <c r="AE50" s="37"/>
      <c r="AF50" s="13"/>
      <c r="AG50" s="13"/>
      <c r="AH50" s="13"/>
      <c r="AI50" s="14"/>
      <c r="AJ50" s="13"/>
      <c r="AK50" s="13"/>
      <c r="AL50" s="14"/>
      <c r="AM50" s="37"/>
      <c r="AN50" s="13"/>
      <c r="AO50" s="13"/>
      <c r="AP50" s="13"/>
      <c r="AQ50" s="14"/>
      <c r="AR50" s="13"/>
      <c r="AS50" s="13"/>
      <c r="AT50" s="14"/>
      <c r="AU50" s="37"/>
      <c r="AV50" s="13"/>
      <c r="AW50" s="13"/>
      <c r="AX50" s="13"/>
      <c r="AY50" s="14"/>
      <c r="AZ50" s="13"/>
      <c r="BA50" s="13"/>
      <c r="BB50" s="14"/>
      <c r="BC50" s="37"/>
      <c r="BD50" s="13"/>
      <c r="BE50" s="13"/>
      <c r="BF50" s="13"/>
      <c r="BG50" s="14"/>
      <c r="BH50" s="13"/>
      <c r="BI50" s="13"/>
      <c r="BJ50" s="14"/>
      <c r="BK50" s="37"/>
      <c r="BL50" s="13"/>
      <c r="BM50" s="13"/>
      <c r="BN50" s="13"/>
      <c r="BO50" s="14"/>
      <c r="BP50" s="13"/>
      <c r="BQ50" s="13"/>
      <c r="BR50" s="14"/>
      <c r="BS50" s="37"/>
      <c r="BT50" s="13"/>
      <c r="BU50" s="13"/>
      <c r="BV50" s="13"/>
      <c r="BW50" s="14"/>
      <c r="BX50" s="13"/>
      <c r="BY50" s="13"/>
      <c r="BZ50" s="14"/>
      <c r="CA50" s="37"/>
      <c r="CB50" s="13"/>
      <c r="CC50" s="13"/>
      <c r="CD50" s="13"/>
      <c r="CE50" s="14"/>
      <c r="CF50" s="13"/>
      <c r="CG50" s="13"/>
      <c r="CH50" s="14"/>
      <c r="CI50" s="37"/>
      <c r="CJ50" s="13"/>
      <c r="CL50" s="13"/>
      <c r="CM50" s="14"/>
      <c r="CN50" s="13"/>
      <c r="CO50" s="13"/>
      <c r="CP50" s="14"/>
      <c r="CQ50" s="37"/>
      <c r="CR50" s="13"/>
    </row>
    <row r="51" spans="1:96" ht="15" customHeight="1" x14ac:dyDescent="0.25">
      <c r="A51" s="13"/>
      <c r="B51" s="317" t="s">
        <v>164</v>
      </c>
      <c r="C51" s="318"/>
      <c r="D51" s="329" t="s">
        <v>1</v>
      </c>
      <c r="E51" s="315"/>
      <c r="F51" s="33">
        <f>SUM(F15:F49)</f>
        <v>448</v>
      </c>
      <c r="G51" s="34">
        <f>SUM(G15:G49)</f>
        <v>2240</v>
      </c>
      <c r="H51" s="38"/>
      <c r="I51" s="13"/>
      <c r="J51" s="317" t="s">
        <v>164</v>
      </c>
      <c r="K51" s="318"/>
      <c r="L51" s="329" t="s">
        <v>1</v>
      </c>
      <c r="M51" s="315"/>
      <c r="N51" s="33">
        <f>SUM(N15:N49)</f>
        <v>130</v>
      </c>
      <c r="O51" s="34">
        <f>SUM(O15:O49)</f>
        <v>650</v>
      </c>
      <c r="P51" s="38"/>
      <c r="Q51" s="13"/>
      <c r="R51" s="317" t="s">
        <v>164</v>
      </c>
      <c r="S51" s="318"/>
      <c r="T51" s="329" t="s">
        <v>1</v>
      </c>
      <c r="U51" s="315"/>
      <c r="V51" s="33">
        <f>SUM(V15:V49)</f>
        <v>1100</v>
      </c>
      <c r="W51" s="34">
        <f>SUM(W15:W49)</f>
        <v>5500</v>
      </c>
      <c r="X51" s="38"/>
      <c r="Y51" s="13"/>
      <c r="Z51" s="317" t="s">
        <v>164</v>
      </c>
      <c r="AA51" s="318"/>
      <c r="AB51" s="329" t="s">
        <v>1</v>
      </c>
      <c r="AC51" s="315"/>
      <c r="AD51" s="33">
        <f>SUM(AD15:AD49)</f>
        <v>340</v>
      </c>
      <c r="AE51" s="34">
        <f>SUM(AE15:AE49)</f>
        <v>1700</v>
      </c>
      <c r="AF51" s="38"/>
      <c r="AG51" s="13"/>
      <c r="AH51" s="317" t="s">
        <v>164</v>
      </c>
      <c r="AI51" s="318"/>
      <c r="AJ51" s="315" t="s">
        <v>1</v>
      </c>
      <c r="AK51" s="315"/>
      <c r="AL51" s="33">
        <f>SUM(AL15:AL49)</f>
        <v>8</v>
      </c>
      <c r="AM51" s="34">
        <f>SUM(AM15:AM49)</f>
        <v>1000</v>
      </c>
      <c r="AN51" s="38"/>
      <c r="AO51" s="13"/>
      <c r="AP51" s="317" t="s">
        <v>164</v>
      </c>
      <c r="AQ51" s="318"/>
      <c r="AR51" s="315" t="s">
        <v>1</v>
      </c>
      <c r="AS51" s="315"/>
      <c r="AT51" s="33">
        <f>SUM(AT15:AT49)</f>
        <v>16</v>
      </c>
      <c r="AU51" s="34">
        <f>SUM(AU15:AU49)</f>
        <v>80</v>
      </c>
      <c r="AV51" s="38"/>
      <c r="AW51" s="13"/>
      <c r="AX51" s="317" t="s">
        <v>164</v>
      </c>
      <c r="AY51" s="318"/>
      <c r="AZ51" s="315" t="s">
        <v>1</v>
      </c>
      <c r="BA51" s="315"/>
      <c r="BB51" s="33">
        <f>SUM(BB15:BB49)</f>
        <v>3</v>
      </c>
      <c r="BC51" s="34">
        <f>SUM(BC15:BC49)</f>
        <v>375</v>
      </c>
      <c r="BD51" s="38"/>
      <c r="BE51" s="13"/>
      <c r="BF51" s="317" t="s">
        <v>164</v>
      </c>
      <c r="BG51" s="318"/>
      <c r="BH51" s="315" t="s">
        <v>1</v>
      </c>
      <c r="BI51" s="315"/>
      <c r="BJ51" s="33">
        <f>SUM(BJ15:BJ49)</f>
        <v>336</v>
      </c>
      <c r="BK51" s="34">
        <f>SUM(BK15:BK49)</f>
        <v>1680</v>
      </c>
      <c r="BL51" s="38"/>
      <c r="BM51" s="13"/>
      <c r="BN51" s="317" t="s">
        <v>164</v>
      </c>
      <c r="BO51" s="318"/>
      <c r="BP51" s="315" t="s">
        <v>1</v>
      </c>
      <c r="BQ51" s="315"/>
      <c r="BR51" s="33">
        <f>SUM(BR15:BR49)</f>
        <v>30</v>
      </c>
      <c r="BS51" s="34">
        <f>SUM(BS15:BS49)</f>
        <v>150</v>
      </c>
      <c r="BT51" s="38"/>
      <c r="BU51" s="13"/>
      <c r="BV51" s="317" t="s">
        <v>164</v>
      </c>
      <c r="BW51" s="318"/>
      <c r="BX51" s="315" t="s">
        <v>1</v>
      </c>
      <c r="BY51" s="315"/>
      <c r="BZ51" s="33">
        <f>SUM(BZ15:BZ49)</f>
        <v>10</v>
      </c>
      <c r="CA51" s="34">
        <f>SUM(CA15:CA49)</f>
        <v>1250</v>
      </c>
      <c r="CB51" s="38"/>
      <c r="CC51" s="13"/>
      <c r="CD51" s="317" t="s">
        <v>164</v>
      </c>
      <c r="CE51" s="318"/>
      <c r="CF51" s="315" t="s">
        <v>1</v>
      </c>
      <c r="CG51" s="315"/>
      <c r="CH51" s="33"/>
      <c r="CI51" s="34"/>
      <c r="CJ51" s="38"/>
      <c r="CL51" s="317" t="s">
        <v>164</v>
      </c>
      <c r="CM51" s="318"/>
      <c r="CN51" s="315" t="s">
        <v>1</v>
      </c>
      <c r="CO51" s="315"/>
      <c r="CP51" s="33">
        <f>SUM(CP15:CP49)</f>
        <v>80</v>
      </c>
      <c r="CQ51" s="34">
        <f>SUM(CQ15:CQ49)</f>
        <v>10000</v>
      </c>
      <c r="CR51" s="38"/>
    </row>
    <row r="52" spans="1:96" ht="15" customHeight="1" thickBot="1" x14ac:dyDescent="0.3">
      <c r="A52" s="13"/>
      <c r="B52" s="319"/>
      <c r="C52" s="320"/>
      <c r="D52" s="330" t="s">
        <v>3</v>
      </c>
      <c r="E52" s="316"/>
      <c r="F52" s="39">
        <v>2</v>
      </c>
      <c r="G52" s="40">
        <f>SUM(F52)*300</f>
        <v>600</v>
      </c>
      <c r="H52" s="41"/>
      <c r="I52" s="13"/>
      <c r="J52" s="319"/>
      <c r="K52" s="320"/>
      <c r="L52" s="330" t="s">
        <v>3</v>
      </c>
      <c r="M52" s="316"/>
      <c r="N52" s="39">
        <v>10</v>
      </c>
      <c r="O52" s="40">
        <f>SUM(N52)*300</f>
        <v>3000</v>
      </c>
      <c r="P52" s="41"/>
      <c r="Q52" s="13"/>
      <c r="R52" s="319"/>
      <c r="S52" s="320"/>
      <c r="T52" s="330" t="s">
        <v>3</v>
      </c>
      <c r="U52" s="316"/>
      <c r="V52" s="39">
        <v>20</v>
      </c>
      <c r="W52" s="40">
        <f>SUM(V52)*300</f>
        <v>6000</v>
      </c>
      <c r="X52" s="41"/>
      <c r="Y52" s="13"/>
      <c r="Z52" s="319"/>
      <c r="AA52" s="320"/>
      <c r="AB52" s="330" t="s">
        <v>3</v>
      </c>
      <c r="AC52" s="316"/>
      <c r="AD52" s="39">
        <v>6</v>
      </c>
      <c r="AE52" s="40">
        <f>SUM(AD52)*300</f>
        <v>1800</v>
      </c>
      <c r="AF52" s="41"/>
      <c r="AG52" s="13"/>
      <c r="AH52" s="319"/>
      <c r="AI52" s="320"/>
      <c r="AJ52" s="316" t="s">
        <v>3</v>
      </c>
      <c r="AK52" s="316"/>
      <c r="AL52" s="39">
        <v>8</v>
      </c>
      <c r="AM52" s="40">
        <f>SUM(AL52)*300</f>
        <v>2400</v>
      </c>
      <c r="AN52" s="41"/>
      <c r="AO52" s="13"/>
      <c r="AP52" s="319"/>
      <c r="AQ52" s="320"/>
      <c r="AR52" s="316" t="s">
        <v>3</v>
      </c>
      <c r="AS52" s="316"/>
      <c r="AT52" s="39">
        <v>2</v>
      </c>
      <c r="AU52" s="40">
        <f>SUM(AT52)*300</f>
        <v>600</v>
      </c>
      <c r="AV52" s="41"/>
      <c r="AW52" s="13"/>
      <c r="AX52" s="319"/>
      <c r="AY52" s="320"/>
      <c r="AZ52" s="316" t="s">
        <v>3</v>
      </c>
      <c r="BA52" s="316"/>
      <c r="BB52" s="39">
        <v>3</v>
      </c>
      <c r="BC52" s="40">
        <f>SUM(BB52)*175</f>
        <v>525</v>
      </c>
      <c r="BD52" s="41"/>
      <c r="BE52" s="13"/>
      <c r="BF52" s="319"/>
      <c r="BG52" s="320"/>
      <c r="BH52" s="316" t="s">
        <v>3</v>
      </c>
      <c r="BI52" s="316"/>
      <c r="BJ52" s="39">
        <v>10</v>
      </c>
      <c r="BK52" s="40">
        <f>SUM(BJ52)*300</f>
        <v>3000</v>
      </c>
      <c r="BL52" s="41"/>
      <c r="BM52" s="13"/>
      <c r="BN52" s="319"/>
      <c r="BO52" s="320"/>
      <c r="BP52" s="316" t="s">
        <v>3</v>
      </c>
      <c r="BQ52" s="316"/>
      <c r="BR52" s="39">
        <v>4</v>
      </c>
      <c r="BS52" s="40">
        <f>SUM(BR52)*300</f>
        <v>1200</v>
      </c>
      <c r="BT52" s="41"/>
      <c r="BU52" s="13"/>
      <c r="BV52" s="319"/>
      <c r="BW52" s="320"/>
      <c r="BX52" s="316" t="s">
        <v>3</v>
      </c>
      <c r="BY52" s="316"/>
      <c r="BZ52" s="39">
        <v>10</v>
      </c>
      <c r="CA52" s="40">
        <f>SUM(BZ52)*175</f>
        <v>1750</v>
      </c>
      <c r="CB52" s="41"/>
      <c r="CC52" s="13"/>
      <c r="CD52" s="319"/>
      <c r="CE52" s="320"/>
      <c r="CF52" s="316" t="s">
        <v>3</v>
      </c>
      <c r="CG52" s="316"/>
      <c r="CH52" s="39"/>
      <c r="CI52" s="40"/>
      <c r="CJ52" s="41"/>
      <c r="CL52" s="319"/>
      <c r="CM52" s="320"/>
      <c r="CN52" s="316" t="s">
        <v>3</v>
      </c>
      <c r="CO52" s="316"/>
      <c r="CP52" s="39">
        <v>80</v>
      </c>
      <c r="CQ52" s="40">
        <f>SUM(CP52)*175</f>
        <v>14000</v>
      </c>
      <c r="CR52" s="41"/>
    </row>
    <row r="53" spans="1:96" ht="15" customHeight="1" x14ac:dyDescent="0.25"/>
  </sheetData>
  <mergeCells count="336">
    <mergeCell ref="CD4:CJ4"/>
    <mergeCell ref="AX3:BD3"/>
    <mergeCell ref="BF3:BL3"/>
    <mergeCell ref="BN3:BT3"/>
    <mergeCell ref="BV3:CB3"/>
    <mergeCell ref="CD3:CJ3"/>
    <mergeCell ref="B4:H4"/>
    <mergeCell ref="J4:P4"/>
    <mergeCell ref="R4:X4"/>
    <mergeCell ref="Z4:AF4"/>
    <mergeCell ref="AH4:AN4"/>
    <mergeCell ref="B3:H3"/>
    <mergeCell ref="J3:P3"/>
    <mergeCell ref="R3:X3"/>
    <mergeCell ref="Z3:AF3"/>
    <mergeCell ref="AH3:AN3"/>
    <mergeCell ref="AP3:AV3"/>
    <mergeCell ref="J5:K6"/>
    <mergeCell ref="L5:N6"/>
    <mergeCell ref="R5:S6"/>
    <mergeCell ref="T5:V6"/>
    <mergeCell ref="AP4:AV4"/>
    <mergeCell ref="AX4:BD4"/>
    <mergeCell ref="BF4:BL4"/>
    <mergeCell ref="BN4:BT4"/>
    <mergeCell ref="BV4:CB4"/>
    <mergeCell ref="BV5:BW6"/>
    <mergeCell ref="BX5:BZ6"/>
    <mergeCell ref="CD5:CE6"/>
    <mergeCell ref="CF5:CH6"/>
    <mergeCell ref="B7:C8"/>
    <mergeCell ref="D7:D8"/>
    <mergeCell ref="J7:K8"/>
    <mergeCell ref="L7:L8"/>
    <mergeCell ref="R7:S8"/>
    <mergeCell ref="T7:T8"/>
    <mergeCell ref="AX5:AY6"/>
    <mergeCell ref="AZ5:BB6"/>
    <mergeCell ref="BF5:BG6"/>
    <mergeCell ref="BH5:BJ6"/>
    <mergeCell ref="BN5:BO6"/>
    <mergeCell ref="BP5:BR6"/>
    <mergeCell ref="Z5:AA6"/>
    <mergeCell ref="AB5:AD6"/>
    <mergeCell ref="AH5:AI6"/>
    <mergeCell ref="AJ5:AL6"/>
    <mergeCell ref="AP5:AQ6"/>
    <mergeCell ref="AR5:AT6"/>
    <mergeCell ref="B5:C6"/>
    <mergeCell ref="D5:F6"/>
    <mergeCell ref="BV7:BW8"/>
    <mergeCell ref="BX7:BX8"/>
    <mergeCell ref="CD7:CE8"/>
    <mergeCell ref="CF7:CF8"/>
    <mergeCell ref="B12:H12"/>
    <mergeCell ref="J12:P12"/>
    <mergeCell ref="R12:X12"/>
    <mergeCell ref="Z12:AF12"/>
    <mergeCell ref="AH12:AN12"/>
    <mergeCell ref="AP12:AV12"/>
    <mergeCell ref="AX7:AY8"/>
    <mergeCell ref="AZ7:AZ8"/>
    <mergeCell ref="BF7:BG8"/>
    <mergeCell ref="BH7:BH8"/>
    <mergeCell ref="BN7:BO8"/>
    <mergeCell ref="BP7:BP8"/>
    <mergeCell ref="Z7:AA8"/>
    <mergeCell ref="AB7:AB8"/>
    <mergeCell ref="AH7:AI8"/>
    <mergeCell ref="AJ7:AJ8"/>
    <mergeCell ref="AP7:AQ8"/>
    <mergeCell ref="AR7:AR8"/>
    <mergeCell ref="BF13:BL13"/>
    <mergeCell ref="BN13:BT13"/>
    <mergeCell ref="BV13:CB13"/>
    <mergeCell ref="CD13:CJ13"/>
    <mergeCell ref="AX12:BD12"/>
    <mergeCell ref="BF12:BL12"/>
    <mergeCell ref="BN12:BT12"/>
    <mergeCell ref="BV12:CB12"/>
    <mergeCell ref="CD12:CJ12"/>
    <mergeCell ref="AR14:AS14"/>
    <mergeCell ref="B14:C14"/>
    <mergeCell ref="D14:E14"/>
    <mergeCell ref="J14:K14"/>
    <mergeCell ref="L14:M14"/>
    <mergeCell ref="R14:S14"/>
    <mergeCell ref="T14:U14"/>
    <mergeCell ref="AP13:AV13"/>
    <mergeCell ref="AX13:BD13"/>
    <mergeCell ref="B13:H13"/>
    <mergeCell ref="J13:P13"/>
    <mergeCell ref="R13:X13"/>
    <mergeCell ref="Z13:AF13"/>
    <mergeCell ref="AH13:AN13"/>
    <mergeCell ref="Z15:AA21"/>
    <mergeCell ref="AB15:AB21"/>
    <mergeCell ref="AF15:AF21"/>
    <mergeCell ref="BV14:BW14"/>
    <mergeCell ref="BX14:BY14"/>
    <mergeCell ref="CD14:CE14"/>
    <mergeCell ref="CF14:CG14"/>
    <mergeCell ref="B15:C21"/>
    <mergeCell ref="D15:D21"/>
    <mergeCell ref="H15:H21"/>
    <mergeCell ref="J15:K21"/>
    <mergeCell ref="L15:L21"/>
    <mergeCell ref="P15:P21"/>
    <mergeCell ref="AX14:AY14"/>
    <mergeCell ref="AZ14:BA14"/>
    <mergeCell ref="BF14:BG14"/>
    <mergeCell ref="BH14:BI14"/>
    <mergeCell ref="BN14:BO14"/>
    <mergeCell ref="BP14:BQ14"/>
    <mergeCell ref="Z14:AA14"/>
    <mergeCell ref="AB14:AC14"/>
    <mergeCell ref="AH14:AI14"/>
    <mergeCell ref="AJ14:AK14"/>
    <mergeCell ref="AP14:AQ14"/>
    <mergeCell ref="J22:K28"/>
    <mergeCell ref="L22:L28"/>
    <mergeCell ref="P22:P28"/>
    <mergeCell ref="R22:S28"/>
    <mergeCell ref="BN15:BO21"/>
    <mergeCell ref="BP15:BP21"/>
    <mergeCell ref="BT15:BT21"/>
    <mergeCell ref="BV15:BW21"/>
    <mergeCell ref="BX15:BX21"/>
    <mergeCell ref="AX15:AY21"/>
    <mergeCell ref="AZ15:AZ21"/>
    <mergeCell ref="BD15:BD21"/>
    <mergeCell ref="BF15:BG21"/>
    <mergeCell ref="BH15:BH21"/>
    <mergeCell ref="BL15:BL21"/>
    <mergeCell ref="AH15:AI21"/>
    <mergeCell ref="AJ15:AJ21"/>
    <mergeCell ref="AN15:AN21"/>
    <mergeCell ref="AP15:AQ21"/>
    <mergeCell ref="AR15:AR21"/>
    <mergeCell ref="AV15:AV21"/>
    <mergeCell ref="R15:S21"/>
    <mergeCell ref="T15:T21"/>
    <mergeCell ref="X15:X21"/>
    <mergeCell ref="BT22:BT28"/>
    <mergeCell ref="BV22:BW28"/>
    <mergeCell ref="BX22:BX28"/>
    <mergeCell ref="CB22:CB28"/>
    <mergeCell ref="CD22:CE28"/>
    <mergeCell ref="AZ22:AZ28"/>
    <mergeCell ref="BD22:BD28"/>
    <mergeCell ref="BF22:BG28"/>
    <mergeCell ref="BH22:BH28"/>
    <mergeCell ref="BL22:BL28"/>
    <mergeCell ref="BN22:BO28"/>
    <mergeCell ref="B29:C35"/>
    <mergeCell ref="D29:D35"/>
    <mergeCell ref="H29:H35"/>
    <mergeCell ref="J29:K35"/>
    <mergeCell ref="L29:L35"/>
    <mergeCell ref="P29:P35"/>
    <mergeCell ref="R29:S35"/>
    <mergeCell ref="T29:T35"/>
    <mergeCell ref="BP22:BP28"/>
    <mergeCell ref="AJ22:AJ28"/>
    <mergeCell ref="AN22:AN28"/>
    <mergeCell ref="AP22:AQ28"/>
    <mergeCell ref="AR22:AR28"/>
    <mergeCell ref="AV22:AV28"/>
    <mergeCell ref="AX22:AY28"/>
    <mergeCell ref="T22:T28"/>
    <mergeCell ref="X22:X28"/>
    <mergeCell ref="Z22:AA28"/>
    <mergeCell ref="AB22:AB28"/>
    <mergeCell ref="AF22:AF28"/>
    <mergeCell ref="AH22:AI28"/>
    <mergeCell ref="B22:C28"/>
    <mergeCell ref="D22:D28"/>
    <mergeCell ref="H22:H28"/>
    <mergeCell ref="BP29:BP35"/>
    <mergeCell ref="AN29:AN35"/>
    <mergeCell ref="AP29:AQ35"/>
    <mergeCell ref="AR29:AR35"/>
    <mergeCell ref="AV29:AV35"/>
    <mergeCell ref="AX29:AY35"/>
    <mergeCell ref="AZ29:AZ35"/>
    <mergeCell ref="X29:X35"/>
    <mergeCell ref="Z29:AA35"/>
    <mergeCell ref="AB29:AB35"/>
    <mergeCell ref="AF29:AF35"/>
    <mergeCell ref="AH29:AI35"/>
    <mergeCell ref="AJ29:AJ35"/>
    <mergeCell ref="AH43:AI49"/>
    <mergeCell ref="AJ43:AJ49"/>
    <mergeCell ref="AN43:AN49"/>
    <mergeCell ref="CJ29:CJ35"/>
    <mergeCell ref="B43:C49"/>
    <mergeCell ref="D43:D49"/>
    <mergeCell ref="H43:H49"/>
    <mergeCell ref="J43:K49"/>
    <mergeCell ref="L43:L49"/>
    <mergeCell ref="P43:P49"/>
    <mergeCell ref="R43:S49"/>
    <mergeCell ref="T43:T49"/>
    <mergeCell ref="X43:X49"/>
    <mergeCell ref="BT29:BT35"/>
    <mergeCell ref="BV29:BW35"/>
    <mergeCell ref="BX29:BX35"/>
    <mergeCell ref="CB29:CB35"/>
    <mergeCell ref="CD29:CE35"/>
    <mergeCell ref="CF29:CF35"/>
    <mergeCell ref="BD29:BD35"/>
    <mergeCell ref="BF29:BG35"/>
    <mergeCell ref="BH29:BH35"/>
    <mergeCell ref="BL29:BL35"/>
    <mergeCell ref="BN29:BO35"/>
    <mergeCell ref="AR51:AS51"/>
    <mergeCell ref="B51:C52"/>
    <mergeCell ref="D51:E51"/>
    <mergeCell ref="J51:K52"/>
    <mergeCell ref="L51:M51"/>
    <mergeCell ref="R51:S52"/>
    <mergeCell ref="T51:U51"/>
    <mergeCell ref="BV43:BW49"/>
    <mergeCell ref="BX43:BX49"/>
    <mergeCell ref="BF43:BG49"/>
    <mergeCell ref="BH43:BH49"/>
    <mergeCell ref="BL43:BL49"/>
    <mergeCell ref="BN43:BO49"/>
    <mergeCell ref="BP43:BP49"/>
    <mergeCell ref="BT43:BT49"/>
    <mergeCell ref="AP43:AQ49"/>
    <mergeCell ref="AR43:AR49"/>
    <mergeCell ref="AV43:AV49"/>
    <mergeCell ref="AX43:AY49"/>
    <mergeCell ref="AZ43:AZ49"/>
    <mergeCell ref="BD43:BD49"/>
    <mergeCell ref="Z43:AA49"/>
    <mergeCell ref="AB43:AB49"/>
    <mergeCell ref="AF43:AF49"/>
    <mergeCell ref="BV51:BW52"/>
    <mergeCell ref="BX51:BY51"/>
    <mergeCell ref="CD51:CE52"/>
    <mergeCell ref="CF51:CG51"/>
    <mergeCell ref="D52:E52"/>
    <mergeCell ref="L52:M52"/>
    <mergeCell ref="T52:U52"/>
    <mergeCell ref="AB52:AC52"/>
    <mergeCell ref="AJ52:AK52"/>
    <mergeCell ref="AR52:AS52"/>
    <mergeCell ref="AX51:AY52"/>
    <mergeCell ref="AZ51:BA51"/>
    <mergeCell ref="BF51:BG52"/>
    <mergeCell ref="BH51:BI51"/>
    <mergeCell ref="BN51:BO52"/>
    <mergeCell ref="BP51:BQ51"/>
    <mergeCell ref="AZ52:BA52"/>
    <mergeCell ref="BH52:BI52"/>
    <mergeCell ref="BP52:BQ52"/>
    <mergeCell ref="Z51:AA52"/>
    <mergeCell ref="AB51:AC51"/>
    <mergeCell ref="AH51:AI52"/>
    <mergeCell ref="AJ51:AK51"/>
    <mergeCell ref="AP51:AQ52"/>
    <mergeCell ref="BX52:BY52"/>
    <mergeCell ref="CF52:CG52"/>
    <mergeCell ref="CL12:CR12"/>
    <mergeCell ref="CL13:CR13"/>
    <mergeCell ref="CL14:CM14"/>
    <mergeCell ref="CN14:CO14"/>
    <mergeCell ref="CL15:CM21"/>
    <mergeCell ref="CN15:CN21"/>
    <mergeCell ref="CR15:CR21"/>
    <mergeCell ref="CL22:CM28"/>
    <mergeCell ref="CB43:CB49"/>
    <mergeCell ref="CD43:CE49"/>
    <mergeCell ref="CF43:CF49"/>
    <mergeCell ref="CJ43:CJ49"/>
    <mergeCell ref="CF22:CF28"/>
    <mergeCell ref="CJ22:CJ28"/>
    <mergeCell ref="CD15:CE21"/>
    <mergeCell ref="CF15:CF21"/>
    <mergeCell ref="CJ15:CJ21"/>
    <mergeCell ref="CB15:CB21"/>
    <mergeCell ref="CL51:CM52"/>
    <mergeCell ref="CN51:CO51"/>
    <mergeCell ref="CN52:CO52"/>
    <mergeCell ref="CL43:CM49"/>
    <mergeCell ref="CL3:CR3"/>
    <mergeCell ref="CL4:CR4"/>
    <mergeCell ref="CL5:CM6"/>
    <mergeCell ref="CN5:CP6"/>
    <mergeCell ref="CL7:CM8"/>
    <mergeCell ref="CN7:CN8"/>
    <mergeCell ref="CN22:CN28"/>
    <mergeCell ref="CR22:CR28"/>
    <mergeCell ref="CL29:CM35"/>
    <mergeCell ref="CN29:CN35"/>
    <mergeCell ref="CR29:CR35"/>
    <mergeCell ref="CN43:CN49"/>
    <mergeCell ref="CR43:CR49"/>
    <mergeCell ref="R36:S42"/>
    <mergeCell ref="T36:T42"/>
    <mergeCell ref="X36:X42"/>
    <mergeCell ref="Z36:AA42"/>
    <mergeCell ref="AB36:AB42"/>
    <mergeCell ref="AF36:AF42"/>
    <mergeCell ref="B36:C42"/>
    <mergeCell ref="D36:D42"/>
    <mergeCell ref="H36:H42"/>
    <mergeCell ref="J36:K42"/>
    <mergeCell ref="L36:L42"/>
    <mergeCell ref="P36:P42"/>
    <mergeCell ref="AX36:AY42"/>
    <mergeCell ref="AZ36:AZ42"/>
    <mergeCell ref="BD36:BD42"/>
    <mergeCell ref="BF36:BG42"/>
    <mergeCell ref="BH36:BH42"/>
    <mergeCell ref="BL36:BL42"/>
    <mergeCell ref="AH36:AI42"/>
    <mergeCell ref="AJ36:AJ42"/>
    <mergeCell ref="AN36:AN42"/>
    <mergeCell ref="AP36:AQ42"/>
    <mergeCell ref="AR36:AR42"/>
    <mergeCell ref="AV36:AV42"/>
    <mergeCell ref="CD36:CE42"/>
    <mergeCell ref="CF36:CF42"/>
    <mergeCell ref="CJ36:CJ42"/>
    <mergeCell ref="CL36:CM42"/>
    <mergeCell ref="CN36:CN42"/>
    <mergeCell ref="CR36:CR42"/>
    <mergeCell ref="BN36:BO42"/>
    <mergeCell ref="BP36:BP42"/>
    <mergeCell ref="BT36:BT42"/>
    <mergeCell ref="BV36:BW42"/>
    <mergeCell ref="BX36:BX42"/>
    <mergeCell ref="CB36:CB42"/>
  </mergeCells>
  <phoneticPr fontId="1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R46"/>
  <sheetViews>
    <sheetView topLeftCell="AQ23" zoomScale="80" zoomScaleNormal="80" workbookViewId="0">
      <selection activeCell="BJ22" sqref="BJ22:BL42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5.425781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</cols>
  <sheetData>
    <row r="1" spans="1:96" s="105" customFormat="1" x14ac:dyDescent="0.25">
      <c r="B1" s="107" t="s">
        <v>213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</row>
    <row r="2" spans="1:96" ht="15.75" thickBot="1" x14ac:dyDescent="0.3">
      <c r="B2" s="57" t="s">
        <v>221</v>
      </c>
      <c r="J2" s="57"/>
      <c r="R2" s="57"/>
      <c r="Z2" s="57"/>
      <c r="AH2" s="57"/>
      <c r="AP2" s="57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M2" s="112"/>
      <c r="BN2" s="119"/>
      <c r="BO2" s="112"/>
      <c r="BP2" s="112"/>
      <c r="BQ2" s="112"/>
      <c r="BR2" s="110"/>
      <c r="BS2" s="112"/>
      <c r="BT2" s="112"/>
      <c r="BU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</row>
    <row r="3" spans="1:96" s="85" customFormat="1" ht="60" customHeight="1" x14ac:dyDescent="0.25">
      <c r="B3" s="321" t="s">
        <v>214</v>
      </c>
      <c r="C3" s="322"/>
      <c r="D3" s="322"/>
      <c r="E3" s="322"/>
      <c r="F3" s="322"/>
      <c r="G3" s="322"/>
      <c r="H3" s="323"/>
      <c r="J3" s="321" t="s">
        <v>223</v>
      </c>
      <c r="K3" s="322"/>
      <c r="L3" s="322"/>
      <c r="M3" s="322"/>
      <c r="N3" s="322"/>
      <c r="O3" s="322"/>
      <c r="P3" s="323"/>
      <c r="Q3" s="111"/>
      <c r="R3" s="321" t="s">
        <v>224</v>
      </c>
      <c r="S3" s="322"/>
      <c r="T3" s="322"/>
      <c r="U3" s="322"/>
      <c r="V3" s="322"/>
      <c r="W3" s="322"/>
      <c r="X3" s="323"/>
      <c r="Y3" s="111"/>
      <c r="Z3" s="321" t="s">
        <v>225</v>
      </c>
      <c r="AA3" s="322"/>
      <c r="AB3" s="322"/>
      <c r="AC3" s="322"/>
      <c r="AD3" s="322"/>
      <c r="AE3" s="322"/>
      <c r="AF3" s="323"/>
      <c r="AG3" s="111"/>
      <c r="AH3" s="321" t="s">
        <v>226</v>
      </c>
      <c r="AI3" s="322"/>
      <c r="AJ3" s="322"/>
      <c r="AK3" s="322"/>
      <c r="AL3" s="322"/>
      <c r="AM3" s="322"/>
      <c r="AN3" s="323"/>
      <c r="AP3" s="321" t="s">
        <v>215</v>
      </c>
      <c r="AQ3" s="322"/>
      <c r="AR3" s="322"/>
      <c r="AS3" s="322"/>
      <c r="AT3" s="322"/>
      <c r="AU3" s="322"/>
      <c r="AV3" s="323"/>
      <c r="AW3" s="111"/>
      <c r="AX3" s="321" t="s">
        <v>227</v>
      </c>
      <c r="AY3" s="322"/>
      <c r="AZ3" s="322"/>
      <c r="BA3" s="322"/>
      <c r="BB3" s="322"/>
      <c r="BC3" s="322"/>
      <c r="BD3" s="323"/>
      <c r="BE3" s="111"/>
      <c r="BF3" s="321" t="s">
        <v>217</v>
      </c>
      <c r="BG3" s="322"/>
      <c r="BH3" s="322"/>
      <c r="BI3" s="322"/>
      <c r="BJ3" s="322"/>
      <c r="BK3" s="322"/>
      <c r="BL3" s="323"/>
      <c r="BM3" s="111"/>
      <c r="BN3" s="321" t="s">
        <v>228</v>
      </c>
      <c r="BO3" s="322"/>
      <c r="BP3" s="322"/>
      <c r="BQ3" s="322"/>
      <c r="BR3" s="322"/>
      <c r="BS3" s="322"/>
      <c r="BT3" s="323"/>
      <c r="BU3" s="111"/>
      <c r="BV3" s="321" t="s">
        <v>229</v>
      </c>
      <c r="BW3" s="322"/>
      <c r="BX3" s="322"/>
      <c r="BY3" s="322"/>
      <c r="BZ3" s="322"/>
      <c r="CA3" s="322"/>
      <c r="CB3" s="323"/>
      <c r="CD3" s="321" t="s">
        <v>216</v>
      </c>
      <c r="CE3" s="322"/>
      <c r="CF3" s="322"/>
      <c r="CG3" s="322"/>
      <c r="CH3" s="322"/>
      <c r="CI3" s="322"/>
      <c r="CJ3" s="323"/>
    </row>
    <row r="4" spans="1:96" ht="15.75" thickBot="1" x14ac:dyDescent="0.3">
      <c r="B4" s="304" t="s">
        <v>121</v>
      </c>
      <c r="C4" s="305"/>
      <c r="D4" s="305"/>
      <c r="E4" s="305"/>
      <c r="F4" s="305"/>
      <c r="G4" s="305"/>
      <c r="H4" s="306"/>
      <c r="J4" s="304" t="s">
        <v>178</v>
      </c>
      <c r="K4" s="305"/>
      <c r="L4" s="305"/>
      <c r="M4" s="305"/>
      <c r="N4" s="305"/>
      <c r="O4" s="305"/>
      <c r="P4" s="306"/>
      <c r="Q4" s="112"/>
      <c r="R4" s="304" t="s">
        <v>179</v>
      </c>
      <c r="S4" s="305"/>
      <c r="T4" s="305"/>
      <c r="U4" s="305"/>
      <c r="V4" s="305"/>
      <c r="W4" s="305"/>
      <c r="X4" s="306"/>
      <c r="Y4" s="112"/>
      <c r="Z4" s="304" t="s">
        <v>179</v>
      </c>
      <c r="AA4" s="305"/>
      <c r="AB4" s="305"/>
      <c r="AC4" s="305"/>
      <c r="AD4" s="305"/>
      <c r="AE4" s="305"/>
      <c r="AF4" s="306"/>
      <c r="AG4" s="112"/>
      <c r="AH4" s="304" t="s">
        <v>179</v>
      </c>
      <c r="AI4" s="305"/>
      <c r="AJ4" s="305"/>
      <c r="AK4" s="305"/>
      <c r="AL4" s="305"/>
      <c r="AM4" s="305"/>
      <c r="AN4" s="306"/>
      <c r="AP4" s="304" t="s">
        <v>180</v>
      </c>
      <c r="AQ4" s="305"/>
      <c r="AR4" s="305"/>
      <c r="AS4" s="305"/>
      <c r="AT4" s="305"/>
      <c r="AU4" s="305"/>
      <c r="AV4" s="306"/>
      <c r="AW4" s="112"/>
      <c r="AX4" s="304" t="s">
        <v>182</v>
      </c>
      <c r="AY4" s="305"/>
      <c r="AZ4" s="305"/>
      <c r="BA4" s="305"/>
      <c r="BB4" s="305"/>
      <c r="BC4" s="305"/>
      <c r="BD4" s="306"/>
      <c r="BE4" s="112"/>
      <c r="BF4" s="304" t="s">
        <v>182</v>
      </c>
      <c r="BG4" s="305"/>
      <c r="BH4" s="305"/>
      <c r="BI4" s="305"/>
      <c r="BJ4" s="305"/>
      <c r="BK4" s="305"/>
      <c r="BL4" s="306"/>
      <c r="BM4" s="112"/>
      <c r="BN4" s="304" t="s">
        <v>181</v>
      </c>
      <c r="BO4" s="305"/>
      <c r="BP4" s="305"/>
      <c r="BQ4" s="305"/>
      <c r="BR4" s="305"/>
      <c r="BS4" s="305"/>
      <c r="BT4" s="306"/>
      <c r="BU4" s="112"/>
      <c r="BV4" s="304" t="s">
        <v>180</v>
      </c>
      <c r="BW4" s="305"/>
      <c r="BX4" s="305"/>
      <c r="BY4" s="305"/>
      <c r="BZ4" s="305"/>
      <c r="CA4" s="305"/>
      <c r="CB4" s="306"/>
      <c r="CD4" s="304" t="s">
        <v>183</v>
      </c>
      <c r="CE4" s="305"/>
      <c r="CF4" s="305"/>
      <c r="CG4" s="305"/>
      <c r="CH4" s="305"/>
      <c r="CI4" s="305"/>
      <c r="CJ4" s="306"/>
    </row>
    <row r="5" spans="1:96" x14ac:dyDescent="0.25">
      <c r="B5" s="297" t="s">
        <v>11</v>
      </c>
      <c r="C5" s="298"/>
      <c r="D5" s="297" t="s">
        <v>0</v>
      </c>
      <c r="E5" s="298"/>
      <c r="F5" s="307"/>
      <c r="G5" s="9" t="s">
        <v>13</v>
      </c>
      <c r="H5" s="10"/>
      <c r="J5" s="297" t="s">
        <v>11</v>
      </c>
      <c r="K5" s="298"/>
      <c r="L5" s="297" t="s">
        <v>0</v>
      </c>
      <c r="M5" s="298"/>
      <c r="N5" s="307"/>
      <c r="O5" s="9" t="s">
        <v>13</v>
      </c>
      <c r="P5" s="10"/>
      <c r="Q5" s="112"/>
      <c r="R5" s="297" t="s">
        <v>11</v>
      </c>
      <c r="S5" s="298"/>
      <c r="T5" s="297" t="s">
        <v>0</v>
      </c>
      <c r="U5" s="298"/>
      <c r="V5" s="307"/>
      <c r="W5" s="9" t="s">
        <v>13</v>
      </c>
      <c r="X5" s="10"/>
      <c r="Y5" s="112"/>
      <c r="Z5" s="297" t="s">
        <v>11</v>
      </c>
      <c r="AA5" s="298"/>
      <c r="AB5" s="297" t="s">
        <v>0</v>
      </c>
      <c r="AC5" s="298"/>
      <c r="AD5" s="307"/>
      <c r="AE5" s="9" t="s">
        <v>13</v>
      </c>
      <c r="AF5" s="10"/>
      <c r="AG5" s="112"/>
      <c r="AH5" s="297" t="s">
        <v>11</v>
      </c>
      <c r="AI5" s="298"/>
      <c r="AJ5" s="297" t="s">
        <v>0</v>
      </c>
      <c r="AK5" s="298"/>
      <c r="AL5" s="307"/>
      <c r="AM5" s="9" t="s">
        <v>13</v>
      </c>
      <c r="AN5" s="10"/>
      <c r="AP5" s="297" t="s">
        <v>11</v>
      </c>
      <c r="AQ5" s="298"/>
      <c r="AR5" s="297" t="s">
        <v>0</v>
      </c>
      <c r="AS5" s="298"/>
      <c r="AT5" s="307"/>
      <c r="AU5" s="9" t="s">
        <v>13</v>
      </c>
      <c r="AV5" s="10"/>
      <c r="AW5" s="112"/>
      <c r="AX5" s="297" t="s">
        <v>11</v>
      </c>
      <c r="AY5" s="298"/>
      <c r="AZ5" s="297" t="s">
        <v>0</v>
      </c>
      <c r="BA5" s="298"/>
      <c r="BB5" s="307"/>
      <c r="BC5" s="9" t="s">
        <v>13</v>
      </c>
      <c r="BD5" s="10"/>
      <c r="BE5" s="112"/>
      <c r="BF5" s="297" t="s">
        <v>11</v>
      </c>
      <c r="BG5" s="298"/>
      <c r="BH5" s="297" t="s">
        <v>0</v>
      </c>
      <c r="BI5" s="298"/>
      <c r="BJ5" s="307"/>
      <c r="BK5" s="9" t="s">
        <v>13</v>
      </c>
      <c r="BL5" s="10"/>
      <c r="BM5" s="112"/>
      <c r="BN5" s="297" t="s">
        <v>11</v>
      </c>
      <c r="BO5" s="298"/>
      <c r="BP5" s="297" t="s">
        <v>0</v>
      </c>
      <c r="BQ5" s="298"/>
      <c r="BR5" s="307"/>
      <c r="BS5" s="9" t="s">
        <v>13</v>
      </c>
      <c r="BT5" s="10"/>
      <c r="BU5" s="112"/>
      <c r="BV5" s="297" t="s">
        <v>11</v>
      </c>
      <c r="BW5" s="298"/>
      <c r="BX5" s="297" t="s">
        <v>0</v>
      </c>
      <c r="BY5" s="298"/>
      <c r="BZ5" s="307"/>
      <c r="CA5" s="9" t="s">
        <v>13</v>
      </c>
      <c r="CB5" s="10"/>
      <c r="CD5" s="297" t="s">
        <v>11</v>
      </c>
      <c r="CE5" s="298"/>
      <c r="CF5" s="297" t="s">
        <v>0</v>
      </c>
      <c r="CG5" s="298"/>
      <c r="CH5" s="307"/>
      <c r="CI5" s="9" t="s">
        <v>13</v>
      </c>
      <c r="CJ5" s="10"/>
    </row>
    <row r="6" spans="1:96" ht="15.75" thickBot="1" x14ac:dyDescent="0.3">
      <c r="B6" s="299"/>
      <c r="C6" s="300"/>
      <c r="D6" s="299"/>
      <c r="E6" s="300"/>
      <c r="F6" s="308"/>
      <c r="G6" s="49" t="s">
        <v>14</v>
      </c>
      <c r="H6" s="6" t="s">
        <v>15</v>
      </c>
      <c r="J6" s="299"/>
      <c r="K6" s="300"/>
      <c r="L6" s="299"/>
      <c r="M6" s="300"/>
      <c r="N6" s="308"/>
      <c r="O6" s="49" t="s">
        <v>14</v>
      </c>
      <c r="P6" s="6" t="s">
        <v>15</v>
      </c>
      <c r="Q6" s="112"/>
      <c r="R6" s="299"/>
      <c r="S6" s="300"/>
      <c r="T6" s="299"/>
      <c r="U6" s="300"/>
      <c r="V6" s="308"/>
      <c r="W6" s="49" t="s">
        <v>14</v>
      </c>
      <c r="X6" s="6" t="s">
        <v>15</v>
      </c>
      <c r="Y6" s="112"/>
      <c r="Z6" s="299"/>
      <c r="AA6" s="300"/>
      <c r="AB6" s="299"/>
      <c r="AC6" s="300"/>
      <c r="AD6" s="308"/>
      <c r="AE6" s="49" t="s">
        <v>14</v>
      </c>
      <c r="AF6" s="6" t="s">
        <v>15</v>
      </c>
      <c r="AG6" s="112"/>
      <c r="AH6" s="299"/>
      <c r="AI6" s="300"/>
      <c r="AJ6" s="299"/>
      <c r="AK6" s="300"/>
      <c r="AL6" s="308"/>
      <c r="AM6" s="49" t="s">
        <v>14</v>
      </c>
      <c r="AN6" s="6" t="s">
        <v>15</v>
      </c>
      <c r="AP6" s="299"/>
      <c r="AQ6" s="300"/>
      <c r="AR6" s="299"/>
      <c r="AS6" s="300"/>
      <c r="AT6" s="308"/>
      <c r="AU6" s="49" t="s">
        <v>14</v>
      </c>
      <c r="AV6" s="6" t="s">
        <v>15</v>
      </c>
      <c r="AW6" s="112"/>
      <c r="AX6" s="299"/>
      <c r="AY6" s="300"/>
      <c r="AZ6" s="299"/>
      <c r="BA6" s="300"/>
      <c r="BB6" s="308"/>
      <c r="BC6" s="49" t="s">
        <v>14</v>
      </c>
      <c r="BD6" s="6" t="s">
        <v>15</v>
      </c>
      <c r="BE6" s="112"/>
      <c r="BF6" s="299"/>
      <c r="BG6" s="300"/>
      <c r="BH6" s="299"/>
      <c r="BI6" s="300"/>
      <c r="BJ6" s="308"/>
      <c r="BK6" s="49" t="s">
        <v>14</v>
      </c>
      <c r="BL6" s="6" t="s">
        <v>15</v>
      </c>
      <c r="BM6" s="112"/>
      <c r="BN6" s="299"/>
      <c r="BO6" s="300"/>
      <c r="BP6" s="299"/>
      <c r="BQ6" s="300"/>
      <c r="BR6" s="308"/>
      <c r="BS6" s="49" t="s">
        <v>14</v>
      </c>
      <c r="BT6" s="6" t="s">
        <v>15</v>
      </c>
      <c r="BU6" s="112"/>
      <c r="BV6" s="299"/>
      <c r="BW6" s="300"/>
      <c r="BX6" s="299"/>
      <c r="BY6" s="300"/>
      <c r="BZ6" s="308"/>
      <c r="CA6" s="49" t="s">
        <v>14</v>
      </c>
      <c r="CB6" s="6" t="s">
        <v>15</v>
      </c>
      <c r="CD6" s="299"/>
      <c r="CE6" s="300"/>
      <c r="CF6" s="299"/>
      <c r="CG6" s="300"/>
      <c r="CH6" s="308"/>
      <c r="CI6" s="132" t="s">
        <v>14</v>
      </c>
      <c r="CJ6" s="133" t="s">
        <v>15</v>
      </c>
    </row>
    <row r="7" spans="1:96" ht="24" customHeight="1" x14ac:dyDescent="0.25">
      <c r="B7" s="317" t="s">
        <v>220</v>
      </c>
      <c r="C7" s="318"/>
      <c r="D7" s="370" t="s">
        <v>2</v>
      </c>
      <c r="E7" s="50" t="s">
        <v>1</v>
      </c>
      <c r="F7" s="55"/>
      <c r="G7" s="51" t="s">
        <v>219</v>
      </c>
      <c r="H7" s="5">
        <v>2240</v>
      </c>
      <c r="J7" s="317" t="s">
        <v>220</v>
      </c>
      <c r="K7" s="318"/>
      <c r="L7" s="370" t="s">
        <v>2</v>
      </c>
      <c r="M7" s="50" t="s">
        <v>1</v>
      </c>
      <c r="N7" s="55"/>
      <c r="O7" s="136" t="s">
        <v>245</v>
      </c>
      <c r="P7" s="5">
        <f>648*5</f>
        <v>3240</v>
      </c>
      <c r="Q7" s="112"/>
      <c r="R7" s="317" t="s">
        <v>220</v>
      </c>
      <c r="S7" s="318"/>
      <c r="T7" s="370" t="s">
        <v>2</v>
      </c>
      <c r="U7" s="50" t="s">
        <v>1</v>
      </c>
      <c r="V7" s="55"/>
      <c r="W7" s="51" t="s">
        <v>242</v>
      </c>
      <c r="X7" s="5">
        <v>5500</v>
      </c>
      <c r="Y7" s="112"/>
      <c r="Z7" s="317" t="s">
        <v>220</v>
      </c>
      <c r="AA7" s="318"/>
      <c r="AB7" s="370" t="s">
        <v>2</v>
      </c>
      <c r="AC7" s="50" t="s">
        <v>1</v>
      </c>
      <c r="AD7" s="55"/>
      <c r="AE7" s="51" t="s">
        <v>243</v>
      </c>
      <c r="AF7" s="5">
        <v>1700</v>
      </c>
      <c r="AG7" s="112"/>
      <c r="AH7" s="317" t="s">
        <v>220</v>
      </c>
      <c r="AI7" s="318"/>
      <c r="AJ7" s="372" t="s">
        <v>9</v>
      </c>
      <c r="AK7" s="50" t="s">
        <v>1</v>
      </c>
      <c r="AL7" s="55"/>
      <c r="AM7" s="51" t="s">
        <v>244</v>
      </c>
      <c r="AN7" s="5">
        <v>1000</v>
      </c>
      <c r="AP7" s="317" t="s">
        <v>220</v>
      </c>
      <c r="AQ7" s="318"/>
      <c r="AR7" s="370" t="s">
        <v>2</v>
      </c>
      <c r="AS7" s="50" t="s">
        <v>1</v>
      </c>
      <c r="AT7" s="55"/>
      <c r="AU7" s="51" t="s">
        <v>120</v>
      </c>
      <c r="AV7" s="5">
        <v>80</v>
      </c>
      <c r="AW7" s="112"/>
      <c r="AX7" s="317" t="s">
        <v>220</v>
      </c>
      <c r="AY7" s="318"/>
      <c r="AZ7" s="370" t="s">
        <v>2</v>
      </c>
      <c r="BA7" s="50" t="s">
        <v>1</v>
      </c>
      <c r="BB7" s="55"/>
      <c r="BC7" s="138" t="s">
        <v>247</v>
      </c>
      <c r="BD7" s="128">
        <f>216*5</f>
        <v>1080</v>
      </c>
      <c r="BE7" s="112"/>
      <c r="BF7" s="317" t="s">
        <v>220</v>
      </c>
      <c r="BG7" s="318"/>
      <c r="BH7" s="370" t="s">
        <v>2</v>
      </c>
      <c r="BI7" s="50" t="s">
        <v>1</v>
      </c>
      <c r="BJ7" s="55"/>
      <c r="BK7" s="51" t="s">
        <v>35</v>
      </c>
      <c r="BL7" s="5">
        <v>0</v>
      </c>
      <c r="BM7" s="112"/>
      <c r="BN7" s="317" t="s">
        <v>220</v>
      </c>
      <c r="BO7" s="318"/>
      <c r="BP7" s="372" t="s">
        <v>9</v>
      </c>
      <c r="BQ7" s="50" t="s">
        <v>1</v>
      </c>
      <c r="BR7" s="55"/>
      <c r="BS7" s="138" t="s">
        <v>248</v>
      </c>
      <c r="BT7" s="128">
        <v>875</v>
      </c>
      <c r="BU7" s="112"/>
      <c r="BV7" s="317" t="s">
        <v>220</v>
      </c>
      <c r="BW7" s="318"/>
      <c r="BX7" s="372" t="s">
        <v>9</v>
      </c>
      <c r="BY7" s="50" t="s">
        <v>1</v>
      </c>
      <c r="BZ7" s="55"/>
      <c r="CA7" s="130">
        <f>80-((18*0.92))</f>
        <v>63.44</v>
      </c>
      <c r="CB7" s="5">
        <f>SUM(CA7*125)</f>
        <v>7930</v>
      </c>
      <c r="CD7" s="317" t="s">
        <v>220</v>
      </c>
      <c r="CE7" s="318"/>
      <c r="CF7" s="370" t="s">
        <v>2</v>
      </c>
      <c r="CG7" s="50" t="s">
        <v>1</v>
      </c>
      <c r="CH7" s="131"/>
      <c r="CI7" s="134">
        <v>3</v>
      </c>
      <c r="CJ7" s="135">
        <v>375</v>
      </c>
    </row>
    <row r="8" spans="1:96" ht="24" customHeight="1" thickBot="1" x14ac:dyDescent="0.3">
      <c r="B8" s="319"/>
      <c r="C8" s="320"/>
      <c r="D8" s="371"/>
      <c r="E8" s="54" t="s">
        <v>3</v>
      </c>
      <c r="F8" s="56"/>
      <c r="G8" s="52" t="s">
        <v>119</v>
      </c>
      <c r="H8" s="3">
        <v>600</v>
      </c>
      <c r="J8" s="319"/>
      <c r="K8" s="320"/>
      <c r="L8" s="371"/>
      <c r="M8" s="54" t="s">
        <v>3</v>
      </c>
      <c r="N8" s="56"/>
      <c r="O8" s="137" t="s">
        <v>246</v>
      </c>
      <c r="P8" s="3">
        <f>9*300</f>
        <v>2700</v>
      </c>
      <c r="Q8" s="112"/>
      <c r="R8" s="319"/>
      <c r="S8" s="320"/>
      <c r="T8" s="371"/>
      <c r="U8" s="54" t="s">
        <v>3</v>
      </c>
      <c r="V8" s="56"/>
      <c r="W8" s="52" t="s">
        <v>143</v>
      </c>
      <c r="X8" s="3">
        <v>6000</v>
      </c>
      <c r="Y8" s="112"/>
      <c r="Z8" s="319"/>
      <c r="AA8" s="320"/>
      <c r="AB8" s="371"/>
      <c r="AC8" s="54" t="s">
        <v>3</v>
      </c>
      <c r="AD8" s="56"/>
      <c r="AE8" s="52" t="s">
        <v>186</v>
      </c>
      <c r="AF8" s="3">
        <v>1800</v>
      </c>
      <c r="AG8" s="112"/>
      <c r="AH8" s="319"/>
      <c r="AI8" s="320"/>
      <c r="AJ8" s="373"/>
      <c r="AK8" s="54" t="s">
        <v>3</v>
      </c>
      <c r="AL8" s="56"/>
      <c r="AM8" s="52" t="s">
        <v>244</v>
      </c>
      <c r="AN8" s="3">
        <v>2400</v>
      </c>
      <c r="AP8" s="319"/>
      <c r="AQ8" s="320"/>
      <c r="AR8" s="371"/>
      <c r="AS8" s="54" t="s">
        <v>3</v>
      </c>
      <c r="AT8" s="56"/>
      <c r="AU8" s="52" t="s">
        <v>119</v>
      </c>
      <c r="AV8" s="3">
        <v>600</v>
      </c>
      <c r="AW8" s="112"/>
      <c r="AX8" s="319"/>
      <c r="AY8" s="320"/>
      <c r="AZ8" s="371"/>
      <c r="BA8" s="54" t="s">
        <v>3</v>
      </c>
      <c r="BB8" s="56"/>
      <c r="BC8" s="137" t="s">
        <v>35</v>
      </c>
      <c r="BD8" s="129">
        <v>0</v>
      </c>
      <c r="BE8" s="112"/>
      <c r="BF8" s="319"/>
      <c r="BG8" s="320"/>
      <c r="BH8" s="371"/>
      <c r="BI8" s="54" t="s">
        <v>3</v>
      </c>
      <c r="BJ8" s="56"/>
      <c r="BK8" s="52" t="s">
        <v>35</v>
      </c>
      <c r="BL8" s="3">
        <v>0</v>
      </c>
      <c r="BM8" s="112"/>
      <c r="BN8" s="319"/>
      <c r="BO8" s="320"/>
      <c r="BP8" s="373"/>
      <c r="BQ8" s="54" t="s">
        <v>3</v>
      </c>
      <c r="BR8" s="56"/>
      <c r="BS8" s="137" t="s">
        <v>248</v>
      </c>
      <c r="BT8" s="129">
        <v>1225</v>
      </c>
      <c r="BU8" s="112"/>
      <c r="BV8" s="319"/>
      <c r="BW8" s="320"/>
      <c r="BX8" s="373"/>
      <c r="BY8" s="54" t="s">
        <v>3</v>
      </c>
      <c r="BZ8" s="56"/>
      <c r="CA8" s="52">
        <v>63</v>
      </c>
      <c r="CB8" s="3">
        <f>SUM(CA8)*175</f>
        <v>11025</v>
      </c>
      <c r="CD8" s="319"/>
      <c r="CE8" s="320"/>
      <c r="CF8" s="371"/>
      <c r="CG8" s="54" t="s">
        <v>3</v>
      </c>
      <c r="CH8" s="121"/>
      <c r="CI8" s="122">
        <v>3</v>
      </c>
      <c r="CJ8" s="3">
        <v>525</v>
      </c>
    </row>
    <row r="10" spans="1:96" s="105" customFormat="1" x14ac:dyDescent="0.25">
      <c r="B10" s="107" t="s">
        <v>212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  <c r="CL10" s="107"/>
      <c r="CP10" s="106"/>
    </row>
    <row r="11" spans="1:96" ht="15.75" thickBot="1" x14ac:dyDescent="0.3">
      <c r="B11" s="11" t="s">
        <v>222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  <c r="CL11" s="11"/>
    </row>
    <row r="12" spans="1:96" x14ac:dyDescent="0.25">
      <c r="A12" s="12"/>
      <c r="B12" s="342" t="s">
        <v>89</v>
      </c>
      <c r="C12" s="343"/>
      <c r="D12" s="343"/>
      <c r="E12" s="343"/>
      <c r="F12" s="343"/>
      <c r="G12" s="343"/>
      <c r="H12" s="344"/>
      <c r="I12" s="12"/>
      <c r="J12" s="342" t="s">
        <v>116</v>
      </c>
      <c r="K12" s="343"/>
      <c r="L12" s="343"/>
      <c r="M12" s="343"/>
      <c r="N12" s="343"/>
      <c r="O12" s="343"/>
      <c r="P12" s="344"/>
      <c r="Q12" s="12"/>
      <c r="R12" s="342" t="s">
        <v>115</v>
      </c>
      <c r="S12" s="343"/>
      <c r="T12" s="343"/>
      <c r="U12" s="343"/>
      <c r="V12" s="343"/>
      <c r="W12" s="343"/>
      <c r="X12" s="344"/>
      <c r="Y12" s="12"/>
      <c r="Z12" s="342" t="s">
        <v>114</v>
      </c>
      <c r="AA12" s="343"/>
      <c r="AB12" s="343"/>
      <c r="AC12" s="343"/>
      <c r="AD12" s="343"/>
      <c r="AE12" s="343"/>
      <c r="AF12" s="344"/>
      <c r="AG12" s="12"/>
      <c r="AH12" s="267" t="s">
        <v>113</v>
      </c>
      <c r="AI12" s="268"/>
      <c r="AJ12" s="268"/>
      <c r="AK12" s="268"/>
      <c r="AL12" s="268"/>
      <c r="AM12" s="268"/>
      <c r="AN12" s="269"/>
      <c r="AO12" s="12"/>
      <c r="AP12" s="267" t="s">
        <v>127</v>
      </c>
      <c r="AQ12" s="268"/>
      <c r="AR12" s="268"/>
      <c r="AS12" s="268"/>
      <c r="AT12" s="268"/>
      <c r="AU12" s="268"/>
      <c r="AV12" s="269"/>
      <c r="AW12" s="12"/>
      <c r="AX12" s="267" t="s">
        <v>129</v>
      </c>
      <c r="AY12" s="268"/>
      <c r="AZ12" s="268"/>
      <c r="BA12" s="268"/>
      <c r="BB12" s="268"/>
      <c r="BC12" s="268"/>
      <c r="BD12" s="269"/>
      <c r="BE12" s="12"/>
      <c r="BF12" s="267" t="s">
        <v>130</v>
      </c>
      <c r="BG12" s="268"/>
      <c r="BH12" s="268"/>
      <c r="BI12" s="268"/>
      <c r="BJ12" s="268"/>
      <c r="BK12" s="268"/>
      <c r="BL12" s="269"/>
      <c r="BM12" s="12"/>
      <c r="BN12" s="267" t="s">
        <v>148</v>
      </c>
      <c r="BO12" s="268"/>
      <c r="BP12" s="268"/>
      <c r="BQ12" s="268"/>
      <c r="BR12" s="268"/>
      <c r="BS12" s="268"/>
      <c r="BT12" s="269"/>
      <c r="BU12" s="12"/>
      <c r="BV12" s="267" t="s">
        <v>131</v>
      </c>
      <c r="BW12" s="268"/>
      <c r="BX12" s="268"/>
      <c r="BY12" s="268"/>
      <c r="BZ12" s="268"/>
      <c r="CA12" s="268"/>
      <c r="CB12" s="269"/>
      <c r="CD12" s="374"/>
      <c r="CE12" s="374"/>
      <c r="CF12" s="374"/>
      <c r="CG12" s="374"/>
      <c r="CH12" s="374"/>
      <c r="CI12" s="374"/>
      <c r="CJ12" s="374"/>
      <c r="CL12" s="374"/>
      <c r="CM12" s="374"/>
      <c r="CN12" s="374"/>
      <c r="CO12" s="374"/>
      <c r="CP12" s="374"/>
      <c r="CQ12" s="374"/>
      <c r="CR12" s="374"/>
    </row>
    <row r="13" spans="1:96" ht="15.75" thickBot="1" x14ac:dyDescent="0.3">
      <c r="A13" s="12"/>
      <c r="B13" s="337" t="s">
        <v>90</v>
      </c>
      <c r="C13" s="338"/>
      <c r="D13" s="338"/>
      <c r="E13" s="338"/>
      <c r="F13" s="338"/>
      <c r="G13" s="338"/>
      <c r="H13" s="339"/>
      <c r="I13" s="12"/>
      <c r="J13" s="337" t="s">
        <v>112</v>
      </c>
      <c r="K13" s="338"/>
      <c r="L13" s="338"/>
      <c r="M13" s="338"/>
      <c r="N13" s="338"/>
      <c r="O13" s="338"/>
      <c r="P13" s="339"/>
      <c r="Q13" s="12"/>
      <c r="R13" s="337" t="s">
        <v>111</v>
      </c>
      <c r="S13" s="338"/>
      <c r="T13" s="338"/>
      <c r="U13" s="338"/>
      <c r="V13" s="338"/>
      <c r="W13" s="338"/>
      <c r="X13" s="339"/>
      <c r="Y13" s="12"/>
      <c r="Z13" s="337" t="s">
        <v>111</v>
      </c>
      <c r="AA13" s="338"/>
      <c r="AB13" s="338"/>
      <c r="AC13" s="338"/>
      <c r="AD13" s="338"/>
      <c r="AE13" s="338"/>
      <c r="AF13" s="339"/>
      <c r="AG13" s="12"/>
      <c r="AH13" s="293" t="s">
        <v>111</v>
      </c>
      <c r="AI13" s="294"/>
      <c r="AJ13" s="294"/>
      <c r="AK13" s="294"/>
      <c r="AL13" s="294"/>
      <c r="AM13" s="294"/>
      <c r="AN13" s="295"/>
      <c r="AO13" s="12"/>
      <c r="AP13" s="293" t="s">
        <v>149</v>
      </c>
      <c r="AQ13" s="294"/>
      <c r="AR13" s="294"/>
      <c r="AS13" s="294"/>
      <c r="AT13" s="294"/>
      <c r="AU13" s="294"/>
      <c r="AV13" s="295"/>
      <c r="AW13" s="12"/>
      <c r="AX13" s="293" t="s">
        <v>151</v>
      </c>
      <c r="AY13" s="294"/>
      <c r="AZ13" s="294"/>
      <c r="BA13" s="294"/>
      <c r="BB13" s="294"/>
      <c r="BC13" s="294"/>
      <c r="BD13" s="295"/>
      <c r="BE13" s="12"/>
      <c r="BF13" s="293" t="s">
        <v>151</v>
      </c>
      <c r="BG13" s="294"/>
      <c r="BH13" s="294"/>
      <c r="BI13" s="294"/>
      <c r="BJ13" s="294"/>
      <c r="BK13" s="294"/>
      <c r="BL13" s="295"/>
      <c r="BM13" s="12"/>
      <c r="BN13" s="293" t="s">
        <v>152</v>
      </c>
      <c r="BO13" s="294"/>
      <c r="BP13" s="294"/>
      <c r="BQ13" s="294"/>
      <c r="BR13" s="294"/>
      <c r="BS13" s="294"/>
      <c r="BT13" s="295"/>
      <c r="BU13" s="12"/>
      <c r="BV13" s="293" t="s">
        <v>149</v>
      </c>
      <c r="BW13" s="294"/>
      <c r="BX13" s="294"/>
      <c r="BY13" s="294"/>
      <c r="BZ13" s="294"/>
      <c r="CA13" s="294"/>
      <c r="CB13" s="295"/>
      <c r="CD13" s="374"/>
      <c r="CE13" s="374"/>
      <c r="CF13" s="374"/>
      <c r="CG13" s="374"/>
      <c r="CH13" s="374"/>
      <c r="CI13" s="374"/>
      <c r="CJ13" s="374"/>
      <c r="CL13" s="374"/>
      <c r="CM13" s="374"/>
      <c r="CN13" s="374"/>
      <c r="CO13" s="374"/>
      <c r="CP13" s="374"/>
      <c r="CQ13" s="374"/>
      <c r="CR13" s="374"/>
    </row>
    <row r="14" spans="1:96" s="44" customFormat="1" ht="72" customHeight="1" thickBot="1" x14ac:dyDescent="0.3">
      <c r="B14" s="340" t="s">
        <v>0</v>
      </c>
      <c r="C14" s="341"/>
      <c r="D14" s="340" t="s">
        <v>11</v>
      </c>
      <c r="E14" s="280"/>
      <c r="F14" s="42" t="s">
        <v>23</v>
      </c>
      <c r="G14" s="42" t="s">
        <v>10</v>
      </c>
      <c r="H14" s="48" t="s">
        <v>91</v>
      </c>
      <c r="J14" s="340" t="s">
        <v>0</v>
      </c>
      <c r="K14" s="341"/>
      <c r="L14" s="340" t="s">
        <v>11</v>
      </c>
      <c r="M14" s="280"/>
      <c r="N14" s="42" t="s">
        <v>23</v>
      </c>
      <c r="O14" s="42" t="s">
        <v>10</v>
      </c>
      <c r="P14" s="48" t="s">
        <v>91</v>
      </c>
      <c r="R14" s="340" t="s">
        <v>0</v>
      </c>
      <c r="S14" s="341"/>
      <c r="T14" s="340" t="s">
        <v>11</v>
      </c>
      <c r="U14" s="280"/>
      <c r="V14" s="42" t="s">
        <v>23</v>
      </c>
      <c r="W14" s="42" t="s">
        <v>10</v>
      </c>
      <c r="X14" s="48" t="s">
        <v>91</v>
      </c>
      <c r="Z14" s="340" t="s">
        <v>0</v>
      </c>
      <c r="AA14" s="341"/>
      <c r="AB14" s="340" t="s">
        <v>11</v>
      </c>
      <c r="AC14" s="280"/>
      <c r="AD14" s="42" t="s">
        <v>23</v>
      </c>
      <c r="AE14" s="42" t="s">
        <v>10</v>
      </c>
      <c r="AF14" s="48" t="s">
        <v>91</v>
      </c>
      <c r="AH14" s="291" t="s">
        <v>0</v>
      </c>
      <c r="AI14" s="296"/>
      <c r="AJ14" s="280" t="s">
        <v>11</v>
      </c>
      <c r="AK14" s="292"/>
      <c r="AL14" s="42" t="s">
        <v>23</v>
      </c>
      <c r="AM14" s="42" t="s">
        <v>10</v>
      </c>
      <c r="AN14" s="48" t="s">
        <v>91</v>
      </c>
      <c r="AP14" s="291" t="s">
        <v>0</v>
      </c>
      <c r="AQ14" s="296"/>
      <c r="AR14" s="280" t="s">
        <v>11</v>
      </c>
      <c r="AS14" s="292"/>
      <c r="AT14" s="42" t="s">
        <v>23</v>
      </c>
      <c r="AU14" s="42" t="s">
        <v>10</v>
      </c>
      <c r="AV14" s="48" t="s">
        <v>91</v>
      </c>
      <c r="AX14" s="291" t="s">
        <v>0</v>
      </c>
      <c r="AY14" s="296"/>
      <c r="AZ14" s="280" t="s">
        <v>11</v>
      </c>
      <c r="BA14" s="292"/>
      <c r="BB14" s="42" t="s">
        <v>23</v>
      </c>
      <c r="BC14" s="42" t="s">
        <v>10</v>
      </c>
      <c r="BD14" s="48" t="s">
        <v>91</v>
      </c>
      <c r="BF14" s="291" t="s">
        <v>0</v>
      </c>
      <c r="BG14" s="296"/>
      <c r="BH14" s="280" t="s">
        <v>11</v>
      </c>
      <c r="BI14" s="292"/>
      <c r="BJ14" s="42" t="s">
        <v>23</v>
      </c>
      <c r="BK14" s="42" t="s">
        <v>10</v>
      </c>
      <c r="BL14" s="48" t="s">
        <v>91</v>
      </c>
      <c r="BN14" s="291" t="s">
        <v>0</v>
      </c>
      <c r="BO14" s="296"/>
      <c r="BP14" s="280" t="s">
        <v>11</v>
      </c>
      <c r="BQ14" s="292"/>
      <c r="BR14" s="42" t="s">
        <v>23</v>
      </c>
      <c r="BS14" s="42" t="s">
        <v>10</v>
      </c>
      <c r="BT14" s="48" t="s">
        <v>91</v>
      </c>
      <c r="BV14" s="291" t="s">
        <v>0</v>
      </c>
      <c r="BW14" s="296"/>
      <c r="BX14" s="280" t="s">
        <v>11</v>
      </c>
      <c r="BY14" s="292"/>
      <c r="BZ14" s="42" t="s">
        <v>23</v>
      </c>
      <c r="CA14" s="42" t="s">
        <v>10</v>
      </c>
      <c r="CB14" s="48" t="s">
        <v>91</v>
      </c>
      <c r="CD14" s="375"/>
      <c r="CE14" s="375"/>
      <c r="CF14" s="375"/>
      <c r="CG14" s="375"/>
      <c r="CH14" s="123"/>
      <c r="CI14" s="123"/>
      <c r="CJ14" s="123"/>
      <c r="CL14" s="375"/>
      <c r="CM14" s="375"/>
      <c r="CN14" s="375"/>
      <c r="CO14" s="375"/>
      <c r="CP14" s="123"/>
      <c r="CQ14" s="123"/>
      <c r="CR14" s="123"/>
    </row>
    <row r="15" spans="1:96" ht="15" customHeight="1" x14ac:dyDescent="0.25">
      <c r="A15" s="13"/>
      <c r="B15" s="359" t="s">
        <v>2</v>
      </c>
      <c r="C15" s="367"/>
      <c r="D15" s="273" t="s">
        <v>230</v>
      </c>
      <c r="E15" s="15" t="s">
        <v>4</v>
      </c>
      <c r="F15" s="16">
        <v>36</v>
      </c>
      <c r="G15" s="19">
        <f>SUM(F15*5)</f>
        <v>180</v>
      </c>
      <c r="H15" s="282" t="s">
        <v>234</v>
      </c>
      <c r="I15" s="13"/>
      <c r="J15" s="359" t="s">
        <v>2</v>
      </c>
      <c r="K15" s="367"/>
      <c r="L15" s="273" t="s">
        <v>230</v>
      </c>
      <c r="M15" s="15" t="s">
        <v>4</v>
      </c>
      <c r="N15" s="16">
        <v>10</v>
      </c>
      <c r="O15" s="19">
        <f t="shared" ref="O15:O33" si="0">SUM(N15*5)</f>
        <v>50</v>
      </c>
      <c r="P15" s="282" t="s">
        <v>235</v>
      </c>
      <c r="Q15" s="13"/>
      <c r="R15" s="359" t="s">
        <v>2</v>
      </c>
      <c r="S15" s="367"/>
      <c r="T15" s="273" t="s">
        <v>230</v>
      </c>
      <c r="U15" s="15" t="s">
        <v>4</v>
      </c>
      <c r="V15" s="16">
        <v>36</v>
      </c>
      <c r="W15" s="19">
        <f t="shared" ref="W15:W21" si="1">SUM(V15*5)</f>
        <v>180</v>
      </c>
      <c r="X15" s="282" t="s">
        <v>236</v>
      </c>
      <c r="Y15" s="13"/>
      <c r="Z15" s="359" t="s">
        <v>2</v>
      </c>
      <c r="AA15" s="367"/>
      <c r="AB15" s="273" t="s">
        <v>230</v>
      </c>
      <c r="AC15" s="15" t="s">
        <v>4</v>
      </c>
      <c r="AD15" s="16">
        <v>18</v>
      </c>
      <c r="AE15" s="19">
        <f t="shared" ref="AE15:AE32" si="2">SUM(AD15*5)</f>
        <v>90</v>
      </c>
      <c r="AF15" s="282" t="s">
        <v>237</v>
      </c>
      <c r="AG15" s="13"/>
      <c r="AH15" s="376" t="s">
        <v>9</v>
      </c>
      <c r="AI15" s="377"/>
      <c r="AJ15" s="273" t="s">
        <v>230</v>
      </c>
      <c r="AK15" s="15" t="s">
        <v>4</v>
      </c>
      <c r="AL15" s="16"/>
      <c r="AM15" s="19"/>
      <c r="AN15" s="283" t="s">
        <v>205</v>
      </c>
      <c r="AO15" s="13"/>
      <c r="AP15" s="361" t="s">
        <v>2</v>
      </c>
      <c r="AQ15" s="362"/>
      <c r="AR15" s="273" t="s">
        <v>230</v>
      </c>
      <c r="AS15" s="15" t="s">
        <v>4</v>
      </c>
      <c r="AT15" s="16">
        <v>50</v>
      </c>
      <c r="AU15" s="19">
        <f>SUM(AT15*5)</f>
        <v>250</v>
      </c>
      <c r="AV15" s="283" t="s">
        <v>238</v>
      </c>
      <c r="AW15" s="13"/>
      <c r="AX15" s="361" t="s">
        <v>2</v>
      </c>
      <c r="AY15" s="362"/>
      <c r="AZ15" s="273" t="s">
        <v>230</v>
      </c>
      <c r="BA15" s="15" t="s">
        <v>4</v>
      </c>
      <c r="BB15" s="16">
        <v>60</v>
      </c>
      <c r="BC15" s="19">
        <f>SUM(BB15*5)</f>
        <v>300</v>
      </c>
      <c r="BD15" s="283" t="s">
        <v>239</v>
      </c>
      <c r="BE15" s="13"/>
      <c r="BF15" s="361" t="s">
        <v>2</v>
      </c>
      <c r="BG15" s="362"/>
      <c r="BH15" s="273" t="s">
        <v>230</v>
      </c>
      <c r="BI15" s="15" t="s">
        <v>4</v>
      </c>
      <c r="BJ15" s="16">
        <v>28</v>
      </c>
      <c r="BK15" s="19">
        <f>BJ15*5</f>
        <v>140</v>
      </c>
      <c r="BL15" s="283" t="s">
        <v>240</v>
      </c>
      <c r="BM15" s="13"/>
      <c r="BN15" s="376" t="s">
        <v>9</v>
      </c>
      <c r="BO15" s="377"/>
      <c r="BP15" s="273" t="s">
        <v>230</v>
      </c>
      <c r="BQ15" s="15" t="s">
        <v>4</v>
      </c>
      <c r="BR15" s="16"/>
      <c r="BS15" s="19"/>
      <c r="BT15" s="283" t="s">
        <v>241</v>
      </c>
      <c r="BU15" s="13"/>
      <c r="BV15" s="376" t="s">
        <v>9</v>
      </c>
      <c r="BW15" s="377"/>
      <c r="BX15" s="273" t="s">
        <v>230</v>
      </c>
      <c r="BY15" s="15" t="s">
        <v>4</v>
      </c>
      <c r="BZ15" s="16"/>
      <c r="CA15" s="19"/>
      <c r="CB15" s="283" t="s">
        <v>161</v>
      </c>
      <c r="CD15" s="384"/>
      <c r="CE15" s="384"/>
      <c r="CF15" s="384"/>
      <c r="CG15" s="96"/>
      <c r="CH15" s="96"/>
      <c r="CI15" s="124"/>
      <c r="CJ15" s="382"/>
      <c r="CL15" s="384"/>
      <c r="CM15" s="384"/>
      <c r="CN15" s="384"/>
      <c r="CO15" s="96"/>
      <c r="CP15" s="96"/>
      <c r="CQ15" s="124"/>
      <c r="CR15" s="382"/>
    </row>
    <row r="16" spans="1:96" ht="15" customHeight="1" x14ac:dyDescent="0.25">
      <c r="A16" s="13"/>
      <c r="B16" s="361"/>
      <c r="C16" s="368"/>
      <c r="D16" s="274"/>
      <c r="E16" s="21" t="s">
        <v>5</v>
      </c>
      <c r="F16" s="83">
        <v>36</v>
      </c>
      <c r="G16" s="25">
        <f>SUM(F16*5)</f>
        <v>180</v>
      </c>
      <c r="H16" s="283"/>
      <c r="I16" s="13"/>
      <c r="J16" s="361"/>
      <c r="K16" s="368"/>
      <c r="L16" s="274"/>
      <c r="M16" s="21" t="s">
        <v>5</v>
      </c>
      <c r="N16" s="83">
        <v>10</v>
      </c>
      <c r="O16" s="25">
        <f t="shared" si="0"/>
        <v>50</v>
      </c>
      <c r="P16" s="283"/>
      <c r="Q16" s="13"/>
      <c r="R16" s="361"/>
      <c r="S16" s="368"/>
      <c r="T16" s="274"/>
      <c r="U16" s="21" t="s">
        <v>5</v>
      </c>
      <c r="V16" s="83">
        <v>36</v>
      </c>
      <c r="W16" s="25">
        <f t="shared" si="1"/>
        <v>180</v>
      </c>
      <c r="X16" s="283"/>
      <c r="Y16" s="13"/>
      <c r="Z16" s="361"/>
      <c r="AA16" s="368"/>
      <c r="AB16" s="274"/>
      <c r="AC16" s="21" t="s">
        <v>5</v>
      </c>
      <c r="AD16" s="83">
        <v>18</v>
      </c>
      <c r="AE16" s="25">
        <f t="shared" si="2"/>
        <v>90</v>
      </c>
      <c r="AF16" s="283"/>
      <c r="AG16" s="13"/>
      <c r="AH16" s="376"/>
      <c r="AI16" s="377"/>
      <c r="AJ16" s="274"/>
      <c r="AK16" s="21" t="s">
        <v>5</v>
      </c>
      <c r="AL16" s="83"/>
      <c r="AM16" s="25"/>
      <c r="AN16" s="283"/>
      <c r="AO16" s="13"/>
      <c r="AP16" s="361"/>
      <c r="AQ16" s="362"/>
      <c r="AR16" s="274"/>
      <c r="AS16" s="21" t="s">
        <v>5</v>
      </c>
      <c r="AT16" s="83">
        <v>50</v>
      </c>
      <c r="AU16" s="25">
        <f t="shared" ref="AU16:AU42" si="3">SUM(AT16*5)</f>
        <v>250</v>
      </c>
      <c r="AV16" s="283"/>
      <c r="AW16" s="13"/>
      <c r="AX16" s="361"/>
      <c r="AY16" s="362"/>
      <c r="AZ16" s="274"/>
      <c r="BA16" s="21" t="s">
        <v>5</v>
      </c>
      <c r="BB16" s="83">
        <v>60</v>
      </c>
      <c r="BC16" s="25">
        <f t="shared" ref="BC16:BC42" si="4">SUM(BB16*5)</f>
        <v>300</v>
      </c>
      <c r="BD16" s="283"/>
      <c r="BE16" s="13"/>
      <c r="BF16" s="361"/>
      <c r="BG16" s="362"/>
      <c r="BH16" s="274"/>
      <c r="BI16" s="21" t="s">
        <v>5</v>
      </c>
      <c r="BJ16" s="83">
        <v>28</v>
      </c>
      <c r="BK16" s="25">
        <f>BJ16*5</f>
        <v>140</v>
      </c>
      <c r="BL16" s="283"/>
      <c r="BM16" s="13"/>
      <c r="BN16" s="376"/>
      <c r="BO16" s="377"/>
      <c r="BP16" s="274"/>
      <c r="BQ16" s="21" t="s">
        <v>5</v>
      </c>
      <c r="BR16" s="83"/>
      <c r="BS16" s="25"/>
      <c r="BT16" s="283"/>
      <c r="BU16" s="13"/>
      <c r="BV16" s="376"/>
      <c r="BW16" s="377"/>
      <c r="BX16" s="274"/>
      <c r="BY16" s="21" t="s">
        <v>5</v>
      </c>
      <c r="BZ16" s="83"/>
      <c r="CA16" s="25"/>
      <c r="CB16" s="283"/>
      <c r="CD16" s="384"/>
      <c r="CE16" s="384"/>
      <c r="CF16" s="384"/>
      <c r="CG16" s="96"/>
      <c r="CH16" s="96"/>
      <c r="CI16" s="124"/>
      <c r="CJ16" s="382"/>
      <c r="CL16" s="384"/>
      <c r="CM16" s="384"/>
      <c r="CN16" s="384"/>
      <c r="CO16" s="96"/>
      <c r="CP16" s="96"/>
      <c r="CQ16" s="124"/>
      <c r="CR16" s="382"/>
    </row>
    <row r="17" spans="1:96" ht="15" customHeight="1" x14ac:dyDescent="0.25">
      <c r="A17" s="13"/>
      <c r="B17" s="361"/>
      <c r="C17" s="368"/>
      <c r="D17" s="274"/>
      <c r="E17" s="21" t="s">
        <v>6</v>
      </c>
      <c r="F17" s="16">
        <v>36</v>
      </c>
      <c r="G17" s="25">
        <f>SUM(F17*5)</f>
        <v>180</v>
      </c>
      <c r="H17" s="283"/>
      <c r="I17" s="13"/>
      <c r="J17" s="361"/>
      <c r="K17" s="368"/>
      <c r="L17" s="274"/>
      <c r="M17" s="21" t="s">
        <v>6</v>
      </c>
      <c r="N17" s="16">
        <v>10</v>
      </c>
      <c r="O17" s="25">
        <f t="shared" si="0"/>
        <v>50</v>
      </c>
      <c r="P17" s="283"/>
      <c r="Q17" s="13"/>
      <c r="R17" s="361"/>
      <c r="S17" s="368"/>
      <c r="T17" s="274"/>
      <c r="U17" s="21" t="s">
        <v>6</v>
      </c>
      <c r="V17" s="16">
        <v>36</v>
      </c>
      <c r="W17" s="25">
        <f t="shared" si="1"/>
        <v>180</v>
      </c>
      <c r="X17" s="283"/>
      <c r="Y17" s="13"/>
      <c r="Z17" s="361"/>
      <c r="AA17" s="368"/>
      <c r="AB17" s="274"/>
      <c r="AC17" s="21" t="s">
        <v>6</v>
      </c>
      <c r="AD17" s="16">
        <v>18</v>
      </c>
      <c r="AE17" s="25">
        <f t="shared" si="2"/>
        <v>90</v>
      </c>
      <c r="AF17" s="283"/>
      <c r="AG17" s="13"/>
      <c r="AH17" s="376"/>
      <c r="AI17" s="377"/>
      <c r="AJ17" s="274"/>
      <c r="AK17" s="21" t="s">
        <v>6</v>
      </c>
      <c r="AL17" s="16"/>
      <c r="AM17" s="25"/>
      <c r="AN17" s="283"/>
      <c r="AO17" s="13"/>
      <c r="AP17" s="361"/>
      <c r="AQ17" s="362"/>
      <c r="AR17" s="274"/>
      <c r="AS17" s="21" t="s">
        <v>6</v>
      </c>
      <c r="AT17" s="16">
        <v>50</v>
      </c>
      <c r="AU17" s="25">
        <f t="shared" si="3"/>
        <v>250</v>
      </c>
      <c r="AV17" s="283"/>
      <c r="AW17" s="13"/>
      <c r="AX17" s="361"/>
      <c r="AY17" s="362"/>
      <c r="AZ17" s="274"/>
      <c r="BA17" s="21" t="s">
        <v>6</v>
      </c>
      <c r="BB17" s="16">
        <v>60</v>
      </c>
      <c r="BC17" s="25">
        <f t="shared" si="4"/>
        <v>300</v>
      </c>
      <c r="BD17" s="283"/>
      <c r="BE17" s="13"/>
      <c r="BF17" s="361"/>
      <c r="BG17" s="362"/>
      <c r="BH17" s="274"/>
      <c r="BI17" s="21" t="s">
        <v>6</v>
      </c>
      <c r="BJ17" s="16">
        <v>28</v>
      </c>
      <c r="BK17" s="25">
        <f>BJ17*5</f>
        <v>140</v>
      </c>
      <c r="BL17" s="283"/>
      <c r="BM17" s="13"/>
      <c r="BN17" s="376"/>
      <c r="BO17" s="377"/>
      <c r="BP17" s="274"/>
      <c r="BQ17" s="21" t="s">
        <v>6</v>
      </c>
      <c r="BR17" s="16"/>
      <c r="BS17" s="25"/>
      <c r="BT17" s="283"/>
      <c r="BU17" s="13"/>
      <c r="BV17" s="376"/>
      <c r="BW17" s="377"/>
      <c r="BX17" s="274"/>
      <c r="BY17" s="21" t="s">
        <v>6</v>
      </c>
      <c r="BZ17" s="16">
        <v>4</v>
      </c>
      <c r="CA17" s="25">
        <f>SUM(BZ17*125)</f>
        <v>500</v>
      </c>
      <c r="CB17" s="283"/>
      <c r="CD17" s="384"/>
      <c r="CE17" s="384"/>
      <c r="CF17" s="384"/>
      <c r="CG17" s="96"/>
      <c r="CH17" s="96"/>
      <c r="CI17" s="124"/>
      <c r="CJ17" s="382"/>
      <c r="CL17" s="384"/>
      <c r="CM17" s="384"/>
      <c r="CN17" s="384"/>
      <c r="CO17" s="96"/>
      <c r="CP17" s="96"/>
      <c r="CQ17" s="124"/>
      <c r="CR17" s="382"/>
    </row>
    <row r="18" spans="1:96" ht="15" customHeight="1" x14ac:dyDescent="0.25">
      <c r="A18" s="13"/>
      <c r="B18" s="361"/>
      <c r="C18" s="368"/>
      <c r="D18" s="274"/>
      <c r="E18" s="21" t="s">
        <v>5</v>
      </c>
      <c r="F18" s="83">
        <v>36</v>
      </c>
      <c r="G18" s="25">
        <f>SUM(F18*5)</f>
        <v>180</v>
      </c>
      <c r="H18" s="283"/>
      <c r="I18" s="13"/>
      <c r="J18" s="361"/>
      <c r="K18" s="368"/>
      <c r="L18" s="274"/>
      <c r="M18" s="21" t="s">
        <v>5</v>
      </c>
      <c r="N18" s="83">
        <v>10</v>
      </c>
      <c r="O18" s="25">
        <f t="shared" si="0"/>
        <v>50</v>
      </c>
      <c r="P18" s="283"/>
      <c r="Q18" s="13"/>
      <c r="R18" s="361"/>
      <c r="S18" s="368"/>
      <c r="T18" s="274"/>
      <c r="U18" s="21" t="s">
        <v>5</v>
      </c>
      <c r="V18" s="83">
        <v>36</v>
      </c>
      <c r="W18" s="25">
        <f t="shared" si="1"/>
        <v>180</v>
      </c>
      <c r="X18" s="283"/>
      <c r="Y18" s="13"/>
      <c r="Z18" s="361"/>
      <c r="AA18" s="368"/>
      <c r="AB18" s="274"/>
      <c r="AC18" s="21" t="s">
        <v>5</v>
      </c>
      <c r="AD18" s="83">
        <v>18</v>
      </c>
      <c r="AE18" s="25">
        <f t="shared" si="2"/>
        <v>90</v>
      </c>
      <c r="AF18" s="283"/>
      <c r="AG18" s="13"/>
      <c r="AH18" s="376"/>
      <c r="AI18" s="377"/>
      <c r="AJ18" s="274"/>
      <c r="AK18" s="21" t="s">
        <v>5</v>
      </c>
      <c r="AL18" s="83"/>
      <c r="AM18" s="25"/>
      <c r="AN18" s="283"/>
      <c r="AO18" s="13"/>
      <c r="AP18" s="361"/>
      <c r="AQ18" s="362"/>
      <c r="AR18" s="274"/>
      <c r="AS18" s="21" t="s">
        <v>5</v>
      </c>
      <c r="AT18" s="83">
        <v>50</v>
      </c>
      <c r="AU18" s="25">
        <f t="shared" si="3"/>
        <v>250</v>
      </c>
      <c r="AV18" s="283"/>
      <c r="AW18" s="13"/>
      <c r="AX18" s="361"/>
      <c r="AY18" s="362"/>
      <c r="AZ18" s="274"/>
      <c r="BA18" s="21" t="s">
        <v>5</v>
      </c>
      <c r="BB18" s="83">
        <v>60</v>
      </c>
      <c r="BC18" s="25">
        <f t="shared" si="4"/>
        <v>300</v>
      </c>
      <c r="BD18" s="283"/>
      <c r="BE18" s="13"/>
      <c r="BF18" s="361"/>
      <c r="BG18" s="362"/>
      <c r="BH18" s="274"/>
      <c r="BI18" s="21" t="s">
        <v>5</v>
      </c>
      <c r="BJ18" s="83">
        <v>28</v>
      </c>
      <c r="BK18" s="25">
        <f>BJ18*5</f>
        <v>140</v>
      </c>
      <c r="BL18" s="283"/>
      <c r="BM18" s="13"/>
      <c r="BN18" s="376"/>
      <c r="BO18" s="377"/>
      <c r="BP18" s="274"/>
      <c r="BQ18" s="21" t="s">
        <v>5</v>
      </c>
      <c r="BR18" s="83">
        <v>2</v>
      </c>
      <c r="BS18" s="126">
        <f>BR18*1255</f>
        <v>2510</v>
      </c>
      <c r="BT18" s="283"/>
      <c r="BU18" s="13"/>
      <c r="BV18" s="376"/>
      <c r="BW18" s="377"/>
      <c r="BX18" s="274"/>
      <c r="BY18" s="21" t="s">
        <v>5</v>
      </c>
      <c r="BZ18" s="83">
        <v>4</v>
      </c>
      <c r="CA18" s="25">
        <f>SUM(BZ18*125)</f>
        <v>500</v>
      </c>
      <c r="CB18" s="283"/>
      <c r="CD18" s="384"/>
      <c r="CE18" s="384"/>
      <c r="CF18" s="384"/>
      <c r="CG18" s="96"/>
      <c r="CH18" s="96"/>
      <c r="CI18" s="124"/>
      <c r="CJ18" s="382"/>
      <c r="CL18" s="384"/>
      <c r="CM18" s="384"/>
      <c r="CN18" s="384"/>
      <c r="CO18" s="96"/>
      <c r="CP18" s="96"/>
      <c r="CQ18" s="124"/>
      <c r="CR18" s="382"/>
    </row>
    <row r="19" spans="1:96" ht="15" customHeight="1" x14ac:dyDescent="0.25">
      <c r="A19" s="13"/>
      <c r="B19" s="361"/>
      <c r="C19" s="368"/>
      <c r="D19" s="274"/>
      <c r="E19" s="21" t="s">
        <v>7</v>
      </c>
      <c r="F19" s="16">
        <v>36</v>
      </c>
      <c r="G19" s="25">
        <f>SUM(F19*5)</f>
        <v>180</v>
      </c>
      <c r="H19" s="283"/>
      <c r="I19" s="13"/>
      <c r="J19" s="361"/>
      <c r="K19" s="368"/>
      <c r="L19" s="274"/>
      <c r="M19" s="21" t="s">
        <v>7</v>
      </c>
      <c r="N19" s="16">
        <v>10</v>
      </c>
      <c r="O19" s="25">
        <f t="shared" si="0"/>
        <v>50</v>
      </c>
      <c r="P19" s="283"/>
      <c r="Q19" s="13"/>
      <c r="R19" s="361"/>
      <c r="S19" s="368"/>
      <c r="T19" s="274"/>
      <c r="U19" s="21" t="s">
        <v>7</v>
      </c>
      <c r="V19" s="16">
        <v>36</v>
      </c>
      <c r="W19" s="25">
        <f t="shared" si="1"/>
        <v>180</v>
      </c>
      <c r="X19" s="283"/>
      <c r="Y19" s="13"/>
      <c r="Z19" s="361"/>
      <c r="AA19" s="368"/>
      <c r="AB19" s="274"/>
      <c r="AC19" s="21" t="s">
        <v>7</v>
      </c>
      <c r="AD19" s="16"/>
      <c r="AE19" s="25"/>
      <c r="AF19" s="283"/>
      <c r="AG19" s="13"/>
      <c r="AH19" s="376"/>
      <c r="AI19" s="377"/>
      <c r="AJ19" s="274"/>
      <c r="AK19" s="21" t="s">
        <v>7</v>
      </c>
      <c r="AL19" s="16">
        <v>2</v>
      </c>
      <c r="AM19" s="25">
        <f>SUM(AL19*5)</f>
        <v>10</v>
      </c>
      <c r="AN19" s="283"/>
      <c r="AO19" s="13"/>
      <c r="AP19" s="361"/>
      <c r="AQ19" s="362"/>
      <c r="AR19" s="274"/>
      <c r="AS19" s="21" t="s">
        <v>7</v>
      </c>
      <c r="AT19" s="16">
        <v>50</v>
      </c>
      <c r="AU19" s="25">
        <f t="shared" si="3"/>
        <v>250</v>
      </c>
      <c r="AV19" s="283"/>
      <c r="AW19" s="13"/>
      <c r="AX19" s="361"/>
      <c r="AY19" s="362"/>
      <c r="AZ19" s="274"/>
      <c r="BA19" s="21" t="s">
        <v>7</v>
      </c>
      <c r="BB19" s="16">
        <v>60</v>
      </c>
      <c r="BC19" s="25">
        <f t="shared" si="4"/>
        <v>300</v>
      </c>
      <c r="BD19" s="283"/>
      <c r="BE19" s="13"/>
      <c r="BF19" s="361"/>
      <c r="BG19" s="362"/>
      <c r="BH19" s="274"/>
      <c r="BI19" s="21" t="s">
        <v>7</v>
      </c>
      <c r="BJ19" s="16">
        <v>28</v>
      </c>
      <c r="BK19" s="25">
        <f>BJ19*5</f>
        <v>140</v>
      </c>
      <c r="BL19" s="283"/>
      <c r="BM19" s="13"/>
      <c r="BN19" s="376"/>
      <c r="BO19" s="377"/>
      <c r="BP19" s="274"/>
      <c r="BQ19" s="21" t="s">
        <v>7</v>
      </c>
      <c r="BR19" s="16"/>
      <c r="BT19" s="283"/>
      <c r="BU19" s="13"/>
      <c r="BV19" s="376"/>
      <c r="BW19" s="377"/>
      <c r="BX19" s="274"/>
      <c r="BY19" s="21" t="s">
        <v>7</v>
      </c>
      <c r="BZ19" s="16"/>
      <c r="CA19" s="25"/>
      <c r="CB19" s="283"/>
      <c r="CD19" s="384"/>
      <c r="CE19" s="384"/>
      <c r="CF19" s="384"/>
      <c r="CG19" s="96"/>
      <c r="CH19" s="96"/>
      <c r="CI19" s="124"/>
      <c r="CJ19" s="382"/>
      <c r="CL19" s="384"/>
      <c r="CM19" s="384"/>
      <c r="CN19" s="384"/>
      <c r="CO19" s="96"/>
      <c r="CP19" s="96"/>
      <c r="CQ19" s="124"/>
      <c r="CR19" s="382"/>
    </row>
    <row r="20" spans="1:96" ht="15" customHeight="1" x14ac:dyDescent="0.25">
      <c r="A20" s="13"/>
      <c r="B20" s="361"/>
      <c r="C20" s="368"/>
      <c r="D20" s="274"/>
      <c r="E20" s="27" t="s">
        <v>8</v>
      </c>
      <c r="F20" s="22"/>
      <c r="G20" s="25"/>
      <c r="H20" s="283"/>
      <c r="I20" s="13"/>
      <c r="J20" s="361"/>
      <c r="K20" s="368"/>
      <c r="L20" s="274"/>
      <c r="M20" s="27" t="s">
        <v>8</v>
      </c>
      <c r="N20" s="22"/>
      <c r="O20" s="25"/>
      <c r="P20" s="283"/>
      <c r="Q20" s="13"/>
      <c r="R20" s="361"/>
      <c r="S20" s="368"/>
      <c r="T20" s="274"/>
      <c r="U20" s="27" t="s">
        <v>8</v>
      </c>
      <c r="V20" s="22">
        <v>36</v>
      </c>
      <c r="W20" s="25">
        <f t="shared" si="1"/>
        <v>180</v>
      </c>
      <c r="X20" s="283"/>
      <c r="Y20" s="13"/>
      <c r="Z20" s="361"/>
      <c r="AA20" s="368"/>
      <c r="AB20" s="274"/>
      <c r="AC20" s="27" t="s">
        <v>8</v>
      </c>
      <c r="AD20" s="22"/>
      <c r="AE20" s="25"/>
      <c r="AF20" s="283"/>
      <c r="AG20" s="13"/>
      <c r="AH20" s="376"/>
      <c r="AI20" s="377"/>
      <c r="AJ20" s="274"/>
      <c r="AK20" s="27" t="s">
        <v>8</v>
      </c>
      <c r="AL20" s="22"/>
      <c r="AM20" s="25"/>
      <c r="AN20" s="283"/>
      <c r="AO20" s="13"/>
      <c r="AP20" s="361"/>
      <c r="AQ20" s="362"/>
      <c r="AR20" s="274"/>
      <c r="AS20" s="27" t="s">
        <v>8</v>
      </c>
      <c r="AT20" s="22">
        <v>50</v>
      </c>
      <c r="AU20" s="25">
        <f t="shared" si="3"/>
        <v>250</v>
      </c>
      <c r="AV20" s="283"/>
      <c r="AW20" s="13"/>
      <c r="AX20" s="361"/>
      <c r="AY20" s="362"/>
      <c r="AZ20" s="274"/>
      <c r="BA20" s="27" t="s">
        <v>8</v>
      </c>
      <c r="BB20" s="22">
        <v>60</v>
      </c>
      <c r="BC20" s="25">
        <f t="shared" si="4"/>
        <v>300</v>
      </c>
      <c r="BD20" s="283"/>
      <c r="BE20" s="13"/>
      <c r="BF20" s="361"/>
      <c r="BG20" s="362"/>
      <c r="BH20" s="274"/>
      <c r="BI20" s="27" t="s">
        <v>8</v>
      </c>
      <c r="BJ20" s="22"/>
      <c r="BK20" s="25"/>
      <c r="BL20" s="283"/>
      <c r="BM20" s="13"/>
      <c r="BN20" s="376"/>
      <c r="BO20" s="377"/>
      <c r="BP20" s="274"/>
      <c r="BQ20" s="27" t="s">
        <v>8</v>
      </c>
      <c r="BR20" s="22"/>
      <c r="BS20" s="25"/>
      <c r="BT20" s="283"/>
      <c r="BU20" s="13"/>
      <c r="BV20" s="376"/>
      <c r="BW20" s="377"/>
      <c r="BX20" s="274"/>
      <c r="BY20" s="27" t="s">
        <v>8</v>
      </c>
      <c r="BZ20" s="22"/>
      <c r="CA20" s="25"/>
      <c r="CB20" s="283"/>
      <c r="CD20" s="384"/>
      <c r="CE20" s="384"/>
      <c r="CF20" s="384"/>
      <c r="CG20" s="96"/>
      <c r="CH20" s="96"/>
      <c r="CI20" s="124"/>
      <c r="CJ20" s="382"/>
      <c r="CL20" s="384"/>
      <c r="CM20" s="384"/>
      <c r="CN20" s="384"/>
      <c r="CO20" s="96"/>
      <c r="CP20" s="96"/>
      <c r="CQ20" s="124"/>
      <c r="CR20" s="382"/>
    </row>
    <row r="21" spans="1:96" ht="15" customHeight="1" thickBot="1" x14ac:dyDescent="0.3">
      <c r="A21" s="13"/>
      <c r="B21" s="363"/>
      <c r="C21" s="369"/>
      <c r="D21" s="275"/>
      <c r="E21" s="15" t="s">
        <v>8</v>
      </c>
      <c r="F21" s="28"/>
      <c r="G21" s="29"/>
      <c r="H21" s="284"/>
      <c r="I21" s="13"/>
      <c r="J21" s="363"/>
      <c r="K21" s="369"/>
      <c r="L21" s="275"/>
      <c r="M21" s="15" t="s">
        <v>8</v>
      </c>
      <c r="N21" s="28"/>
      <c r="O21" s="29"/>
      <c r="P21" s="284"/>
      <c r="Q21" s="13"/>
      <c r="R21" s="363"/>
      <c r="S21" s="369"/>
      <c r="T21" s="275"/>
      <c r="U21" s="15" t="s">
        <v>8</v>
      </c>
      <c r="V21" s="28">
        <v>36</v>
      </c>
      <c r="W21" s="29">
        <f t="shared" si="1"/>
        <v>180</v>
      </c>
      <c r="X21" s="284"/>
      <c r="Y21" s="13"/>
      <c r="Z21" s="363"/>
      <c r="AA21" s="369"/>
      <c r="AB21" s="275"/>
      <c r="AC21" s="15" t="s">
        <v>8</v>
      </c>
      <c r="AD21" s="28"/>
      <c r="AE21" s="29"/>
      <c r="AF21" s="284"/>
      <c r="AG21" s="13"/>
      <c r="AH21" s="378"/>
      <c r="AI21" s="379"/>
      <c r="AJ21" s="275"/>
      <c r="AK21" s="15" t="s">
        <v>8</v>
      </c>
      <c r="AL21" s="28"/>
      <c r="AM21" s="29"/>
      <c r="AN21" s="284"/>
      <c r="AO21" s="13"/>
      <c r="AP21" s="363"/>
      <c r="AQ21" s="364"/>
      <c r="AR21" s="275"/>
      <c r="AS21" s="15" t="s">
        <v>8</v>
      </c>
      <c r="AT21" s="28">
        <v>50</v>
      </c>
      <c r="AU21" s="29">
        <f t="shared" si="3"/>
        <v>250</v>
      </c>
      <c r="AV21" s="284"/>
      <c r="AW21" s="13"/>
      <c r="AX21" s="363"/>
      <c r="AY21" s="364"/>
      <c r="AZ21" s="275"/>
      <c r="BA21" s="15" t="s">
        <v>8</v>
      </c>
      <c r="BB21" s="28">
        <v>60</v>
      </c>
      <c r="BC21" s="29">
        <f t="shared" si="4"/>
        <v>300</v>
      </c>
      <c r="BD21" s="284"/>
      <c r="BE21" s="13"/>
      <c r="BF21" s="363"/>
      <c r="BG21" s="364"/>
      <c r="BH21" s="275"/>
      <c r="BI21" s="15" t="s">
        <v>8</v>
      </c>
      <c r="BJ21" s="28"/>
      <c r="BK21" s="29"/>
      <c r="BL21" s="284"/>
      <c r="BM21" s="13"/>
      <c r="BN21" s="378"/>
      <c r="BO21" s="379"/>
      <c r="BP21" s="275"/>
      <c r="BQ21" s="15" t="s">
        <v>8</v>
      </c>
      <c r="BR21" s="28"/>
      <c r="BS21" s="29"/>
      <c r="BT21" s="284"/>
      <c r="BU21" s="13"/>
      <c r="BV21" s="378"/>
      <c r="BW21" s="379"/>
      <c r="BX21" s="275"/>
      <c r="BY21" s="15" t="s">
        <v>8</v>
      </c>
      <c r="BZ21" s="28"/>
      <c r="CA21" s="29"/>
      <c r="CB21" s="284"/>
      <c r="CD21" s="384"/>
      <c r="CE21" s="384"/>
      <c r="CF21" s="384"/>
      <c r="CG21" s="96"/>
      <c r="CH21" s="96"/>
      <c r="CI21" s="124"/>
      <c r="CJ21" s="382"/>
      <c r="CL21" s="384"/>
      <c r="CM21" s="384"/>
      <c r="CN21" s="384"/>
      <c r="CO21" s="96"/>
      <c r="CP21" s="96"/>
      <c r="CQ21" s="124"/>
      <c r="CR21" s="382"/>
    </row>
    <row r="22" spans="1:96" ht="15" customHeight="1" x14ac:dyDescent="0.25">
      <c r="A22" s="13"/>
      <c r="B22" s="359" t="s">
        <v>2</v>
      </c>
      <c r="C22" s="367"/>
      <c r="D22" s="273" t="s">
        <v>231</v>
      </c>
      <c r="E22" s="30" t="s">
        <v>4</v>
      </c>
      <c r="F22" s="16">
        <v>36</v>
      </c>
      <c r="G22" s="19">
        <f>SUM(F22*5)</f>
        <v>180</v>
      </c>
      <c r="H22" s="282" t="s">
        <v>234</v>
      </c>
      <c r="I22" s="13"/>
      <c r="J22" s="359" t="s">
        <v>2</v>
      </c>
      <c r="K22" s="367"/>
      <c r="L22" s="273" t="s">
        <v>231</v>
      </c>
      <c r="M22" s="30" t="s">
        <v>4</v>
      </c>
      <c r="N22" s="16">
        <v>10</v>
      </c>
      <c r="O22" s="19">
        <f>SUM(N22*5)</f>
        <v>50</v>
      </c>
      <c r="P22" s="282" t="s">
        <v>235</v>
      </c>
      <c r="Q22" s="13"/>
      <c r="R22" s="359" t="s">
        <v>2</v>
      </c>
      <c r="S22" s="367"/>
      <c r="T22" s="273" t="s">
        <v>231</v>
      </c>
      <c r="U22" s="30" t="s">
        <v>4</v>
      </c>
      <c r="V22" s="16">
        <v>36</v>
      </c>
      <c r="W22" s="19">
        <f t="shared" ref="W22:W42" si="5">SUM(V22*5)</f>
        <v>180</v>
      </c>
      <c r="X22" s="282" t="s">
        <v>236</v>
      </c>
      <c r="Y22" s="13"/>
      <c r="Z22" s="359" t="s">
        <v>2</v>
      </c>
      <c r="AA22" s="367"/>
      <c r="AB22" s="273" t="s">
        <v>231</v>
      </c>
      <c r="AC22" s="30" t="s">
        <v>4</v>
      </c>
      <c r="AD22" s="16">
        <v>18</v>
      </c>
      <c r="AE22" s="19">
        <f t="shared" si="2"/>
        <v>90</v>
      </c>
      <c r="AF22" s="282" t="s">
        <v>237</v>
      </c>
      <c r="AG22" s="13"/>
      <c r="AH22" s="380" t="s">
        <v>9</v>
      </c>
      <c r="AI22" s="381"/>
      <c r="AJ22" s="273" t="s">
        <v>231</v>
      </c>
      <c r="AK22" s="30" t="s">
        <v>4</v>
      </c>
      <c r="AL22" s="16"/>
      <c r="AM22" s="19"/>
      <c r="AN22" s="283" t="s">
        <v>205</v>
      </c>
      <c r="AO22" s="13"/>
      <c r="AP22" s="361" t="s">
        <v>2</v>
      </c>
      <c r="AQ22" s="362"/>
      <c r="AR22" s="273" t="s">
        <v>231</v>
      </c>
      <c r="AS22" s="30" t="s">
        <v>4</v>
      </c>
      <c r="AT22" s="16">
        <v>50</v>
      </c>
      <c r="AU22" s="19">
        <f t="shared" si="3"/>
        <v>250</v>
      </c>
      <c r="AV22" s="283" t="s">
        <v>238</v>
      </c>
      <c r="AW22" s="13"/>
      <c r="AX22" s="361" t="s">
        <v>2</v>
      </c>
      <c r="AY22" s="362"/>
      <c r="AZ22" s="273" t="s">
        <v>231</v>
      </c>
      <c r="BA22" s="30" t="s">
        <v>4</v>
      </c>
      <c r="BB22" s="16">
        <v>60</v>
      </c>
      <c r="BC22" s="19">
        <f t="shared" si="4"/>
        <v>300</v>
      </c>
      <c r="BD22" s="283" t="s">
        <v>239</v>
      </c>
      <c r="BE22" s="13"/>
      <c r="BF22" s="361" t="s">
        <v>2</v>
      </c>
      <c r="BG22" s="362"/>
      <c r="BH22" s="273" t="s">
        <v>231</v>
      </c>
      <c r="BI22" s="30" t="s">
        <v>4</v>
      </c>
      <c r="BJ22" s="16">
        <v>28</v>
      </c>
      <c r="BK22" s="19">
        <f>BJ22*5</f>
        <v>140</v>
      </c>
      <c r="BL22" s="283" t="s">
        <v>240</v>
      </c>
      <c r="BM22" s="13"/>
      <c r="BN22" s="376" t="s">
        <v>9</v>
      </c>
      <c r="BO22" s="377"/>
      <c r="BP22" s="273" t="s">
        <v>231</v>
      </c>
      <c r="BQ22" s="30" t="s">
        <v>4</v>
      </c>
      <c r="BR22" s="16"/>
      <c r="BS22" s="19"/>
      <c r="BT22" s="283" t="s">
        <v>241</v>
      </c>
      <c r="BU22" s="13"/>
      <c r="BV22" s="376" t="s">
        <v>9</v>
      </c>
      <c r="BW22" s="377"/>
      <c r="BX22" s="273" t="s">
        <v>231</v>
      </c>
      <c r="BY22" s="30" t="s">
        <v>4</v>
      </c>
      <c r="BZ22" s="16"/>
      <c r="CA22" s="19"/>
      <c r="CB22" s="282" t="s">
        <v>161</v>
      </c>
      <c r="CD22" s="384"/>
      <c r="CE22" s="384"/>
      <c r="CF22" s="384"/>
      <c r="CG22" s="96"/>
      <c r="CH22" s="96"/>
      <c r="CI22" s="124"/>
      <c r="CJ22" s="382"/>
      <c r="CL22" s="384"/>
      <c r="CM22" s="384"/>
      <c r="CN22" s="384"/>
      <c r="CO22" s="96"/>
      <c r="CP22" s="96"/>
      <c r="CQ22" s="124"/>
      <c r="CR22" s="382"/>
    </row>
    <row r="23" spans="1:96" ht="15" customHeight="1" x14ac:dyDescent="0.25">
      <c r="A23" s="13"/>
      <c r="B23" s="361"/>
      <c r="C23" s="368"/>
      <c r="D23" s="274"/>
      <c r="E23" s="21" t="s">
        <v>5</v>
      </c>
      <c r="F23" s="83">
        <v>36</v>
      </c>
      <c r="G23" s="25">
        <f>SUM(F23*5)</f>
        <v>180</v>
      </c>
      <c r="H23" s="283"/>
      <c r="I23" s="13"/>
      <c r="J23" s="361"/>
      <c r="K23" s="368"/>
      <c r="L23" s="274"/>
      <c r="M23" s="21" t="s">
        <v>5</v>
      </c>
      <c r="N23" s="83">
        <v>10</v>
      </c>
      <c r="O23" s="25">
        <f>SUM(N23*5)</f>
        <v>50</v>
      </c>
      <c r="P23" s="283"/>
      <c r="Q23" s="13"/>
      <c r="R23" s="361"/>
      <c r="S23" s="368"/>
      <c r="T23" s="274"/>
      <c r="U23" s="21" t="s">
        <v>5</v>
      </c>
      <c r="V23" s="83">
        <v>36</v>
      </c>
      <c r="W23" s="25">
        <f t="shared" si="5"/>
        <v>180</v>
      </c>
      <c r="X23" s="283"/>
      <c r="Y23" s="13"/>
      <c r="Z23" s="361"/>
      <c r="AA23" s="368"/>
      <c r="AB23" s="274"/>
      <c r="AC23" s="21" t="s">
        <v>5</v>
      </c>
      <c r="AD23" s="83">
        <v>18</v>
      </c>
      <c r="AE23" s="25">
        <f t="shared" si="2"/>
        <v>90</v>
      </c>
      <c r="AF23" s="283"/>
      <c r="AG23" s="13"/>
      <c r="AH23" s="376"/>
      <c r="AI23" s="377"/>
      <c r="AJ23" s="274"/>
      <c r="AK23" s="21" t="s">
        <v>5</v>
      </c>
      <c r="AL23" s="83"/>
      <c r="AM23" s="25"/>
      <c r="AN23" s="283"/>
      <c r="AO23" s="13"/>
      <c r="AP23" s="361"/>
      <c r="AQ23" s="362"/>
      <c r="AR23" s="274"/>
      <c r="AS23" s="21" t="s">
        <v>5</v>
      </c>
      <c r="AT23" s="83">
        <v>50</v>
      </c>
      <c r="AU23" s="25">
        <f t="shared" si="3"/>
        <v>250</v>
      </c>
      <c r="AV23" s="283"/>
      <c r="AW23" s="13"/>
      <c r="AX23" s="361"/>
      <c r="AY23" s="362"/>
      <c r="AZ23" s="274"/>
      <c r="BA23" s="21" t="s">
        <v>5</v>
      </c>
      <c r="BB23" s="83">
        <v>60</v>
      </c>
      <c r="BC23" s="25">
        <f t="shared" si="4"/>
        <v>300</v>
      </c>
      <c r="BD23" s="283"/>
      <c r="BE23" s="13"/>
      <c r="BF23" s="361"/>
      <c r="BG23" s="362"/>
      <c r="BH23" s="274"/>
      <c r="BI23" s="21" t="s">
        <v>5</v>
      </c>
      <c r="BJ23" s="83">
        <v>28</v>
      </c>
      <c r="BK23" s="25">
        <f>BJ23*5</f>
        <v>140</v>
      </c>
      <c r="BL23" s="283"/>
      <c r="BM23" s="13"/>
      <c r="BN23" s="376"/>
      <c r="BO23" s="377"/>
      <c r="BP23" s="274"/>
      <c r="BQ23" s="21" t="s">
        <v>5</v>
      </c>
      <c r="BR23" s="83"/>
      <c r="BS23" s="25"/>
      <c r="BT23" s="283"/>
      <c r="BU23" s="13"/>
      <c r="BV23" s="376"/>
      <c r="BW23" s="377"/>
      <c r="BX23" s="274"/>
      <c r="BY23" s="21" t="s">
        <v>5</v>
      </c>
      <c r="BZ23" s="83"/>
      <c r="CA23" s="25"/>
      <c r="CB23" s="283"/>
      <c r="CD23" s="384"/>
      <c r="CE23" s="384"/>
      <c r="CF23" s="384"/>
      <c r="CG23" s="96"/>
      <c r="CH23" s="96"/>
      <c r="CI23" s="124"/>
      <c r="CJ23" s="382"/>
      <c r="CL23" s="384"/>
      <c r="CM23" s="384"/>
      <c r="CN23" s="384"/>
      <c r="CO23" s="96"/>
      <c r="CP23" s="96"/>
      <c r="CQ23" s="124"/>
      <c r="CR23" s="382"/>
    </row>
    <row r="24" spans="1:96" ht="15" customHeight="1" x14ac:dyDescent="0.25">
      <c r="A24" s="13"/>
      <c r="B24" s="361"/>
      <c r="C24" s="368"/>
      <c r="D24" s="274"/>
      <c r="E24" s="21" t="s">
        <v>6</v>
      </c>
      <c r="F24" s="16">
        <v>36</v>
      </c>
      <c r="G24" s="25">
        <f>SUM(F24*5)</f>
        <v>180</v>
      </c>
      <c r="H24" s="283"/>
      <c r="I24" s="13"/>
      <c r="J24" s="361"/>
      <c r="K24" s="368"/>
      <c r="L24" s="274"/>
      <c r="M24" s="21" t="s">
        <v>6</v>
      </c>
      <c r="N24" s="16">
        <v>10</v>
      </c>
      <c r="O24" s="25">
        <f t="shared" si="0"/>
        <v>50</v>
      </c>
      <c r="P24" s="283"/>
      <c r="Q24" s="13"/>
      <c r="R24" s="361"/>
      <c r="S24" s="368"/>
      <c r="T24" s="274"/>
      <c r="U24" s="21" t="s">
        <v>6</v>
      </c>
      <c r="V24" s="16">
        <v>36</v>
      </c>
      <c r="W24" s="25">
        <f t="shared" si="5"/>
        <v>180</v>
      </c>
      <c r="X24" s="283"/>
      <c r="Y24" s="13"/>
      <c r="Z24" s="361"/>
      <c r="AA24" s="368"/>
      <c r="AB24" s="274"/>
      <c r="AC24" s="21" t="s">
        <v>6</v>
      </c>
      <c r="AD24" s="16">
        <v>18</v>
      </c>
      <c r="AE24" s="25">
        <f t="shared" si="2"/>
        <v>90</v>
      </c>
      <c r="AF24" s="283"/>
      <c r="AG24" s="13"/>
      <c r="AH24" s="376"/>
      <c r="AI24" s="377"/>
      <c r="AJ24" s="274"/>
      <c r="AK24" s="21" t="s">
        <v>6</v>
      </c>
      <c r="AL24" s="16"/>
      <c r="AM24" s="25"/>
      <c r="AN24" s="283"/>
      <c r="AO24" s="13"/>
      <c r="AP24" s="361"/>
      <c r="AQ24" s="362"/>
      <c r="AR24" s="274"/>
      <c r="AS24" s="21" t="s">
        <v>6</v>
      </c>
      <c r="AT24" s="16">
        <v>50</v>
      </c>
      <c r="AU24" s="25">
        <f t="shared" si="3"/>
        <v>250</v>
      </c>
      <c r="AV24" s="283"/>
      <c r="AW24" s="13"/>
      <c r="AX24" s="361"/>
      <c r="AY24" s="362"/>
      <c r="AZ24" s="274"/>
      <c r="BA24" s="21" t="s">
        <v>6</v>
      </c>
      <c r="BB24" s="16">
        <v>60</v>
      </c>
      <c r="BC24" s="25">
        <f t="shared" si="4"/>
        <v>300</v>
      </c>
      <c r="BD24" s="283"/>
      <c r="BE24" s="13"/>
      <c r="BF24" s="361"/>
      <c r="BG24" s="362"/>
      <c r="BH24" s="274"/>
      <c r="BI24" s="21" t="s">
        <v>6</v>
      </c>
      <c r="BJ24" s="16">
        <v>28</v>
      </c>
      <c r="BK24" s="25">
        <f>BJ24*5</f>
        <v>140</v>
      </c>
      <c r="BL24" s="283"/>
      <c r="BM24" s="13"/>
      <c r="BN24" s="376"/>
      <c r="BO24" s="377"/>
      <c r="BP24" s="274"/>
      <c r="BQ24" s="21" t="s">
        <v>6</v>
      </c>
      <c r="BR24" s="16"/>
      <c r="BS24" s="25"/>
      <c r="BT24" s="283"/>
      <c r="BU24" s="13"/>
      <c r="BV24" s="376"/>
      <c r="BW24" s="377"/>
      <c r="BX24" s="274"/>
      <c r="BY24" s="21" t="s">
        <v>6</v>
      </c>
      <c r="BZ24" s="16">
        <v>4</v>
      </c>
      <c r="CA24" s="25">
        <f>SUM(BZ24*125)</f>
        <v>500</v>
      </c>
      <c r="CB24" s="283"/>
      <c r="CD24" s="384"/>
      <c r="CE24" s="384"/>
      <c r="CF24" s="384"/>
      <c r="CG24" s="96"/>
      <c r="CH24" s="96"/>
      <c r="CI24" s="124"/>
      <c r="CJ24" s="382"/>
      <c r="CL24" s="384"/>
      <c r="CM24" s="384"/>
      <c r="CN24" s="384"/>
      <c r="CO24" s="96"/>
      <c r="CP24" s="96"/>
      <c r="CQ24" s="124"/>
      <c r="CR24" s="382"/>
    </row>
    <row r="25" spans="1:96" ht="15" customHeight="1" x14ac:dyDescent="0.25">
      <c r="A25" s="13"/>
      <c r="B25" s="361"/>
      <c r="C25" s="368"/>
      <c r="D25" s="274"/>
      <c r="E25" s="21" t="s">
        <v>5</v>
      </c>
      <c r="F25" s="83">
        <v>36</v>
      </c>
      <c r="G25" s="25">
        <f>SUM(F25*5)</f>
        <v>180</v>
      </c>
      <c r="H25" s="283"/>
      <c r="I25" s="13"/>
      <c r="J25" s="361"/>
      <c r="K25" s="368"/>
      <c r="L25" s="274"/>
      <c r="M25" s="21" t="s">
        <v>5</v>
      </c>
      <c r="N25" s="83">
        <v>10</v>
      </c>
      <c r="O25" s="25">
        <f t="shared" si="0"/>
        <v>50</v>
      </c>
      <c r="P25" s="283"/>
      <c r="Q25" s="13"/>
      <c r="R25" s="361"/>
      <c r="S25" s="368"/>
      <c r="T25" s="274"/>
      <c r="U25" s="21" t="s">
        <v>5</v>
      </c>
      <c r="V25" s="83">
        <v>36</v>
      </c>
      <c r="W25" s="25">
        <f t="shared" si="5"/>
        <v>180</v>
      </c>
      <c r="X25" s="283"/>
      <c r="Y25" s="13"/>
      <c r="Z25" s="361"/>
      <c r="AA25" s="368"/>
      <c r="AB25" s="274"/>
      <c r="AC25" s="21" t="s">
        <v>5</v>
      </c>
      <c r="AD25" s="83">
        <v>18</v>
      </c>
      <c r="AE25" s="25">
        <f t="shared" si="2"/>
        <v>90</v>
      </c>
      <c r="AF25" s="283"/>
      <c r="AG25" s="13"/>
      <c r="AH25" s="376"/>
      <c r="AI25" s="377"/>
      <c r="AJ25" s="274"/>
      <c r="AK25" s="21" t="s">
        <v>5</v>
      </c>
      <c r="AL25" s="83"/>
      <c r="AM25" s="25"/>
      <c r="AN25" s="283"/>
      <c r="AO25" s="13"/>
      <c r="AP25" s="361"/>
      <c r="AQ25" s="362"/>
      <c r="AR25" s="274"/>
      <c r="AS25" s="21" t="s">
        <v>5</v>
      </c>
      <c r="AT25" s="83">
        <v>50</v>
      </c>
      <c r="AU25" s="25">
        <f t="shared" si="3"/>
        <v>250</v>
      </c>
      <c r="AV25" s="283"/>
      <c r="AW25" s="13"/>
      <c r="AX25" s="361"/>
      <c r="AY25" s="362"/>
      <c r="AZ25" s="274"/>
      <c r="BA25" s="21" t="s">
        <v>5</v>
      </c>
      <c r="BB25" s="83">
        <v>60</v>
      </c>
      <c r="BC25" s="25">
        <f t="shared" si="4"/>
        <v>300</v>
      </c>
      <c r="BD25" s="283"/>
      <c r="BE25" s="13"/>
      <c r="BF25" s="361"/>
      <c r="BG25" s="362"/>
      <c r="BH25" s="274"/>
      <c r="BI25" s="21" t="s">
        <v>5</v>
      </c>
      <c r="BJ25" s="83">
        <v>28</v>
      </c>
      <c r="BK25" s="25">
        <f>BJ25*5</f>
        <v>140</v>
      </c>
      <c r="BL25" s="283"/>
      <c r="BM25" s="13"/>
      <c r="BN25" s="376"/>
      <c r="BO25" s="377"/>
      <c r="BP25" s="274"/>
      <c r="BQ25" s="21" t="s">
        <v>5</v>
      </c>
      <c r="BR25" s="83">
        <v>2</v>
      </c>
      <c r="BS25" s="126">
        <f>BR25*5</f>
        <v>10</v>
      </c>
      <c r="BT25" s="283"/>
      <c r="BU25" s="13"/>
      <c r="BV25" s="376"/>
      <c r="BW25" s="377"/>
      <c r="BX25" s="274"/>
      <c r="BY25" s="21" t="s">
        <v>5</v>
      </c>
      <c r="BZ25" s="83">
        <v>4</v>
      </c>
      <c r="CA25" s="25">
        <f>SUM(BZ25*125)</f>
        <v>500</v>
      </c>
      <c r="CB25" s="283"/>
      <c r="CD25" s="384"/>
      <c r="CE25" s="384"/>
      <c r="CF25" s="384"/>
      <c r="CG25" s="96"/>
      <c r="CH25" s="96"/>
      <c r="CI25" s="124"/>
      <c r="CJ25" s="382"/>
      <c r="CL25" s="384"/>
      <c r="CM25" s="384"/>
      <c r="CN25" s="384"/>
      <c r="CO25" s="96"/>
      <c r="CP25" s="96"/>
      <c r="CQ25" s="124"/>
      <c r="CR25" s="382"/>
    </row>
    <row r="26" spans="1:96" ht="15" customHeight="1" x14ac:dyDescent="0.25">
      <c r="A26" s="13"/>
      <c r="B26" s="361"/>
      <c r="C26" s="368"/>
      <c r="D26" s="274"/>
      <c r="E26" s="21" t="s">
        <v>7</v>
      </c>
      <c r="F26" s="16">
        <v>36</v>
      </c>
      <c r="G26" s="25">
        <f>SUM(F26*5)</f>
        <v>180</v>
      </c>
      <c r="H26" s="283"/>
      <c r="I26" s="13"/>
      <c r="J26" s="361"/>
      <c r="K26" s="368"/>
      <c r="L26" s="274"/>
      <c r="M26" s="21" t="s">
        <v>7</v>
      </c>
      <c r="N26" s="16">
        <v>10</v>
      </c>
      <c r="O26" s="25">
        <f t="shared" si="0"/>
        <v>50</v>
      </c>
      <c r="P26" s="283"/>
      <c r="Q26" s="13"/>
      <c r="R26" s="361"/>
      <c r="S26" s="368"/>
      <c r="T26" s="274"/>
      <c r="U26" s="21" t="s">
        <v>7</v>
      </c>
      <c r="V26" s="16">
        <v>36</v>
      </c>
      <c r="W26" s="25">
        <f t="shared" si="5"/>
        <v>180</v>
      </c>
      <c r="X26" s="283"/>
      <c r="Y26" s="13"/>
      <c r="Z26" s="361"/>
      <c r="AA26" s="368"/>
      <c r="AB26" s="274"/>
      <c r="AC26" s="21" t="s">
        <v>7</v>
      </c>
      <c r="AD26" s="16"/>
      <c r="AE26" s="25"/>
      <c r="AF26" s="283"/>
      <c r="AG26" s="13"/>
      <c r="AH26" s="376"/>
      <c r="AI26" s="377"/>
      <c r="AJ26" s="274"/>
      <c r="AK26" s="21" t="s">
        <v>7</v>
      </c>
      <c r="AL26" s="16">
        <v>2</v>
      </c>
      <c r="AM26" s="25">
        <f>SUM(AL26*5)</f>
        <v>10</v>
      </c>
      <c r="AN26" s="283"/>
      <c r="AO26" s="13"/>
      <c r="AP26" s="361"/>
      <c r="AQ26" s="362"/>
      <c r="AR26" s="274"/>
      <c r="AS26" s="21" t="s">
        <v>7</v>
      </c>
      <c r="AT26" s="16">
        <v>50</v>
      </c>
      <c r="AU26" s="25">
        <f t="shared" si="3"/>
        <v>250</v>
      </c>
      <c r="AV26" s="283"/>
      <c r="AW26" s="13"/>
      <c r="AX26" s="361"/>
      <c r="AY26" s="362"/>
      <c r="AZ26" s="274"/>
      <c r="BA26" s="21" t="s">
        <v>7</v>
      </c>
      <c r="BB26" s="16">
        <v>60</v>
      </c>
      <c r="BC26" s="25">
        <f t="shared" si="4"/>
        <v>300</v>
      </c>
      <c r="BD26" s="283"/>
      <c r="BE26" s="13"/>
      <c r="BF26" s="361"/>
      <c r="BG26" s="362"/>
      <c r="BH26" s="274"/>
      <c r="BI26" s="21" t="s">
        <v>7</v>
      </c>
      <c r="BJ26" s="16">
        <v>28</v>
      </c>
      <c r="BK26" s="25">
        <f>BJ26*5</f>
        <v>140</v>
      </c>
      <c r="BL26" s="283"/>
      <c r="BM26" s="13"/>
      <c r="BN26" s="376"/>
      <c r="BO26" s="377"/>
      <c r="BP26" s="274"/>
      <c r="BQ26" s="21" t="s">
        <v>7</v>
      </c>
      <c r="BR26" s="16"/>
      <c r="BT26" s="283"/>
      <c r="BU26" s="13"/>
      <c r="BV26" s="376"/>
      <c r="BW26" s="377"/>
      <c r="BX26" s="274"/>
      <c r="BY26" s="21" t="s">
        <v>7</v>
      </c>
      <c r="BZ26" s="16"/>
      <c r="CA26" s="25"/>
      <c r="CB26" s="283"/>
      <c r="CD26" s="384"/>
      <c r="CE26" s="384"/>
      <c r="CF26" s="384"/>
      <c r="CG26" s="96"/>
      <c r="CH26" s="96"/>
      <c r="CI26" s="124"/>
      <c r="CJ26" s="382"/>
      <c r="CL26" s="384"/>
      <c r="CM26" s="384"/>
      <c r="CN26" s="384"/>
      <c r="CO26" s="96"/>
      <c r="CP26" s="96"/>
      <c r="CQ26" s="124"/>
      <c r="CR26" s="382"/>
    </row>
    <row r="27" spans="1:96" ht="15" customHeight="1" x14ac:dyDescent="0.25">
      <c r="A27" s="13"/>
      <c r="B27" s="361"/>
      <c r="C27" s="368"/>
      <c r="D27" s="274"/>
      <c r="E27" s="27" t="s">
        <v>8</v>
      </c>
      <c r="F27" s="22"/>
      <c r="G27" s="25"/>
      <c r="H27" s="283"/>
      <c r="I27" s="13"/>
      <c r="J27" s="361"/>
      <c r="K27" s="368"/>
      <c r="L27" s="274"/>
      <c r="M27" s="27" t="s">
        <v>8</v>
      </c>
      <c r="N27" s="22"/>
      <c r="O27" s="25"/>
      <c r="P27" s="283"/>
      <c r="Q27" s="13"/>
      <c r="R27" s="361"/>
      <c r="S27" s="368"/>
      <c r="T27" s="274"/>
      <c r="U27" s="27" t="s">
        <v>8</v>
      </c>
      <c r="V27" s="22">
        <v>36</v>
      </c>
      <c r="W27" s="25">
        <f t="shared" si="5"/>
        <v>180</v>
      </c>
      <c r="X27" s="283"/>
      <c r="Y27" s="13"/>
      <c r="Z27" s="361"/>
      <c r="AA27" s="368"/>
      <c r="AB27" s="274"/>
      <c r="AC27" s="27" t="s">
        <v>8</v>
      </c>
      <c r="AD27" s="22"/>
      <c r="AE27" s="25"/>
      <c r="AF27" s="283"/>
      <c r="AG27" s="13"/>
      <c r="AH27" s="376"/>
      <c r="AI27" s="377"/>
      <c r="AJ27" s="274"/>
      <c r="AK27" s="27" t="s">
        <v>8</v>
      </c>
      <c r="AL27" s="22"/>
      <c r="AM27" s="25"/>
      <c r="AN27" s="283"/>
      <c r="AO27" s="13"/>
      <c r="AP27" s="361"/>
      <c r="AQ27" s="362"/>
      <c r="AR27" s="274"/>
      <c r="AS27" s="27" t="s">
        <v>8</v>
      </c>
      <c r="AT27" s="22">
        <v>50</v>
      </c>
      <c r="AU27" s="25">
        <f t="shared" si="3"/>
        <v>250</v>
      </c>
      <c r="AV27" s="283"/>
      <c r="AW27" s="13"/>
      <c r="AX27" s="361"/>
      <c r="AY27" s="362"/>
      <c r="AZ27" s="274"/>
      <c r="BA27" s="27" t="s">
        <v>8</v>
      </c>
      <c r="BB27" s="22">
        <v>60</v>
      </c>
      <c r="BC27" s="25">
        <f t="shared" si="4"/>
        <v>300</v>
      </c>
      <c r="BD27" s="283"/>
      <c r="BE27" s="13"/>
      <c r="BF27" s="361"/>
      <c r="BG27" s="362"/>
      <c r="BH27" s="274"/>
      <c r="BI27" s="27" t="s">
        <v>8</v>
      </c>
      <c r="BJ27" s="22"/>
      <c r="BK27" s="25"/>
      <c r="BL27" s="283"/>
      <c r="BM27" s="13"/>
      <c r="BN27" s="376"/>
      <c r="BO27" s="377"/>
      <c r="BP27" s="274"/>
      <c r="BQ27" s="27" t="s">
        <v>8</v>
      </c>
      <c r="BR27" s="22"/>
      <c r="BS27" s="25"/>
      <c r="BT27" s="283"/>
      <c r="BU27" s="13"/>
      <c r="BV27" s="376"/>
      <c r="BW27" s="377"/>
      <c r="BX27" s="274"/>
      <c r="BY27" s="27" t="s">
        <v>8</v>
      </c>
      <c r="BZ27" s="22"/>
      <c r="CA27" s="25"/>
      <c r="CB27" s="283"/>
      <c r="CD27" s="384"/>
      <c r="CE27" s="384"/>
      <c r="CF27" s="384"/>
      <c r="CG27" s="96"/>
      <c r="CH27" s="96"/>
      <c r="CI27" s="124"/>
      <c r="CJ27" s="382"/>
      <c r="CL27" s="384"/>
      <c r="CM27" s="384"/>
      <c r="CN27" s="384"/>
      <c r="CO27" s="96"/>
      <c r="CP27" s="96"/>
      <c r="CQ27" s="124"/>
      <c r="CR27" s="382"/>
    </row>
    <row r="28" spans="1:96" ht="15" customHeight="1" thickBot="1" x14ac:dyDescent="0.3">
      <c r="A28" s="13"/>
      <c r="B28" s="363"/>
      <c r="C28" s="369"/>
      <c r="D28" s="275"/>
      <c r="E28" s="15" t="s">
        <v>8</v>
      </c>
      <c r="F28" s="28"/>
      <c r="G28" s="29"/>
      <c r="H28" s="284"/>
      <c r="I28" s="13"/>
      <c r="J28" s="363"/>
      <c r="K28" s="369"/>
      <c r="L28" s="275"/>
      <c r="M28" s="15" t="s">
        <v>8</v>
      </c>
      <c r="N28" s="28"/>
      <c r="O28" s="29"/>
      <c r="P28" s="284"/>
      <c r="Q28" s="13"/>
      <c r="R28" s="363"/>
      <c r="S28" s="369"/>
      <c r="T28" s="275"/>
      <c r="U28" s="15" t="s">
        <v>8</v>
      </c>
      <c r="V28" s="28">
        <v>36</v>
      </c>
      <c r="W28" s="29">
        <f t="shared" si="5"/>
        <v>180</v>
      </c>
      <c r="X28" s="284"/>
      <c r="Y28" s="13"/>
      <c r="Z28" s="363"/>
      <c r="AA28" s="369"/>
      <c r="AB28" s="275"/>
      <c r="AC28" s="15" t="s">
        <v>8</v>
      </c>
      <c r="AD28" s="28"/>
      <c r="AE28" s="29"/>
      <c r="AF28" s="284"/>
      <c r="AG28" s="13"/>
      <c r="AH28" s="378"/>
      <c r="AI28" s="379"/>
      <c r="AJ28" s="275"/>
      <c r="AK28" s="15" t="s">
        <v>8</v>
      </c>
      <c r="AL28" s="28"/>
      <c r="AM28" s="29"/>
      <c r="AN28" s="284"/>
      <c r="AO28" s="13"/>
      <c r="AP28" s="363"/>
      <c r="AQ28" s="364"/>
      <c r="AR28" s="275"/>
      <c r="AS28" s="15" t="s">
        <v>8</v>
      </c>
      <c r="AT28" s="28">
        <v>50</v>
      </c>
      <c r="AU28" s="29">
        <f t="shared" si="3"/>
        <v>250</v>
      </c>
      <c r="AV28" s="284"/>
      <c r="AW28" s="13"/>
      <c r="AX28" s="363"/>
      <c r="AY28" s="364"/>
      <c r="AZ28" s="275"/>
      <c r="BA28" s="15" t="s">
        <v>8</v>
      </c>
      <c r="BB28" s="28">
        <v>60</v>
      </c>
      <c r="BC28" s="29">
        <f t="shared" si="4"/>
        <v>300</v>
      </c>
      <c r="BD28" s="284"/>
      <c r="BE28" s="13"/>
      <c r="BF28" s="363"/>
      <c r="BG28" s="364"/>
      <c r="BH28" s="275"/>
      <c r="BI28" s="15" t="s">
        <v>8</v>
      </c>
      <c r="BJ28" s="28"/>
      <c r="BK28" s="29"/>
      <c r="BL28" s="284"/>
      <c r="BM28" s="13"/>
      <c r="BN28" s="378"/>
      <c r="BO28" s="379"/>
      <c r="BP28" s="275"/>
      <c r="BQ28" s="15" t="s">
        <v>8</v>
      </c>
      <c r="BR28" s="28"/>
      <c r="BS28" s="29"/>
      <c r="BT28" s="284"/>
      <c r="BU28" s="13"/>
      <c r="BV28" s="378"/>
      <c r="BW28" s="379"/>
      <c r="BX28" s="275"/>
      <c r="BY28" s="15" t="s">
        <v>8</v>
      </c>
      <c r="BZ28" s="28"/>
      <c r="CA28" s="29"/>
      <c r="CB28" s="284"/>
      <c r="CD28" s="384"/>
      <c r="CE28" s="384"/>
      <c r="CF28" s="384"/>
      <c r="CG28" s="96"/>
      <c r="CH28" s="96"/>
      <c r="CI28" s="124"/>
      <c r="CJ28" s="382"/>
      <c r="CL28" s="384"/>
      <c r="CM28" s="384"/>
      <c r="CN28" s="384"/>
      <c r="CO28" s="96"/>
      <c r="CP28" s="96"/>
      <c r="CQ28" s="124"/>
      <c r="CR28" s="382"/>
    </row>
    <row r="29" spans="1:96" ht="15" customHeight="1" x14ac:dyDescent="0.25">
      <c r="A29" s="13"/>
      <c r="B29" s="359" t="s">
        <v>2</v>
      </c>
      <c r="C29" s="367"/>
      <c r="D29" s="273" t="s">
        <v>232</v>
      </c>
      <c r="E29" s="30" t="s">
        <v>4</v>
      </c>
      <c r="F29" s="16">
        <v>36</v>
      </c>
      <c r="G29" s="19">
        <f>SUM(F29*5)</f>
        <v>180</v>
      </c>
      <c r="H29" s="282" t="s">
        <v>234</v>
      </c>
      <c r="I29" s="13"/>
      <c r="J29" s="359" t="s">
        <v>2</v>
      </c>
      <c r="K29" s="367"/>
      <c r="L29" s="273" t="s">
        <v>232</v>
      </c>
      <c r="M29" s="30" t="s">
        <v>4</v>
      </c>
      <c r="N29" s="16">
        <v>10</v>
      </c>
      <c r="O29" s="19">
        <f>SUM(N29*5)</f>
        <v>50</v>
      </c>
      <c r="P29" s="282" t="s">
        <v>235</v>
      </c>
      <c r="Q29" s="13"/>
      <c r="R29" s="359" t="s">
        <v>2</v>
      </c>
      <c r="S29" s="367"/>
      <c r="T29" s="273" t="s">
        <v>232</v>
      </c>
      <c r="U29" s="30" t="s">
        <v>4</v>
      </c>
      <c r="V29" s="16">
        <v>36</v>
      </c>
      <c r="W29" s="19">
        <f t="shared" si="5"/>
        <v>180</v>
      </c>
      <c r="X29" s="282" t="s">
        <v>236</v>
      </c>
      <c r="Y29" s="13"/>
      <c r="Z29" s="359" t="s">
        <v>2</v>
      </c>
      <c r="AA29" s="367"/>
      <c r="AB29" s="273" t="s">
        <v>232</v>
      </c>
      <c r="AC29" s="30" t="s">
        <v>4</v>
      </c>
      <c r="AD29" s="16">
        <v>20</v>
      </c>
      <c r="AE29" s="19">
        <f t="shared" si="2"/>
        <v>100</v>
      </c>
      <c r="AF29" s="282" t="s">
        <v>237</v>
      </c>
      <c r="AG29" s="13"/>
      <c r="AH29" s="380" t="s">
        <v>9</v>
      </c>
      <c r="AI29" s="381"/>
      <c r="AJ29" s="273" t="s">
        <v>232</v>
      </c>
      <c r="AK29" s="30" t="s">
        <v>4</v>
      </c>
      <c r="AL29" s="16"/>
      <c r="AM29" s="19"/>
      <c r="AN29" s="283" t="s">
        <v>205</v>
      </c>
      <c r="AO29" s="13"/>
      <c r="AP29" s="361" t="s">
        <v>2</v>
      </c>
      <c r="AQ29" s="362"/>
      <c r="AR29" s="273" t="s">
        <v>232</v>
      </c>
      <c r="AS29" s="30" t="s">
        <v>4</v>
      </c>
      <c r="AT29" s="16">
        <v>50</v>
      </c>
      <c r="AU29" s="19">
        <f t="shared" si="3"/>
        <v>250</v>
      </c>
      <c r="AV29" s="283" t="s">
        <v>238</v>
      </c>
      <c r="AW29" s="13"/>
      <c r="AX29" s="361" t="s">
        <v>2</v>
      </c>
      <c r="AY29" s="362"/>
      <c r="AZ29" s="273" t="s">
        <v>232</v>
      </c>
      <c r="BA29" s="30" t="s">
        <v>4</v>
      </c>
      <c r="BB29" s="16">
        <v>60</v>
      </c>
      <c r="BC29" s="19">
        <f t="shared" si="4"/>
        <v>300</v>
      </c>
      <c r="BD29" s="283" t="s">
        <v>239</v>
      </c>
      <c r="BE29" s="13"/>
      <c r="BF29" s="361" t="s">
        <v>2</v>
      </c>
      <c r="BG29" s="362"/>
      <c r="BH29" s="273" t="s">
        <v>232</v>
      </c>
      <c r="BI29" s="30" t="s">
        <v>4</v>
      </c>
      <c r="BJ29" s="16">
        <v>28</v>
      </c>
      <c r="BK29" s="19">
        <f>BJ29*5</f>
        <v>140</v>
      </c>
      <c r="BL29" s="283" t="s">
        <v>240</v>
      </c>
      <c r="BM29" s="13"/>
      <c r="BN29" s="376" t="s">
        <v>9</v>
      </c>
      <c r="BO29" s="377"/>
      <c r="BP29" s="273" t="s">
        <v>232</v>
      </c>
      <c r="BQ29" s="30" t="s">
        <v>4</v>
      </c>
      <c r="BR29" s="16"/>
      <c r="BS29" s="19"/>
      <c r="BT29" s="283" t="s">
        <v>241</v>
      </c>
      <c r="BU29" s="13"/>
      <c r="BV29" s="376" t="s">
        <v>9</v>
      </c>
      <c r="BW29" s="377"/>
      <c r="BX29" s="273" t="s">
        <v>232</v>
      </c>
      <c r="BY29" s="30" t="s">
        <v>4</v>
      </c>
      <c r="BZ29" s="16"/>
      <c r="CA29" s="19"/>
      <c r="CB29" s="282" t="s">
        <v>161</v>
      </c>
      <c r="CD29" s="384"/>
      <c r="CE29" s="384"/>
      <c r="CF29" s="384"/>
      <c r="CG29" s="96"/>
      <c r="CH29" s="96"/>
      <c r="CI29" s="124"/>
      <c r="CJ29" s="382"/>
      <c r="CL29" s="384"/>
      <c r="CM29" s="384"/>
      <c r="CN29" s="384"/>
      <c r="CO29" s="96"/>
      <c r="CP29" s="96"/>
      <c r="CQ29" s="124"/>
      <c r="CR29" s="382"/>
    </row>
    <row r="30" spans="1:96" ht="15" customHeight="1" x14ac:dyDescent="0.25">
      <c r="A30" s="13"/>
      <c r="B30" s="361"/>
      <c r="C30" s="368"/>
      <c r="D30" s="274"/>
      <c r="E30" s="21" t="s">
        <v>5</v>
      </c>
      <c r="F30" s="83">
        <v>36</v>
      </c>
      <c r="G30" s="25">
        <f>SUM(F30*5)</f>
        <v>180</v>
      </c>
      <c r="H30" s="283"/>
      <c r="I30" s="13"/>
      <c r="J30" s="361"/>
      <c r="K30" s="368"/>
      <c r="L30" s="274"/>
      <c r="M30" s="21" t="s">
        <v>5</v>
      </c>
      <c r="N30" s="83">
        <v>10</v>
      </c>
      <c r="O30" s="25">
        <f>SUM(N30*5)</f>
        <v>50</v>
      </c>
      <c r="P30" s="283"/>
      <c r="Q30" s="13"/>
      <c r="R30" s="361"/>
      <c r="S30" s="368"/>
      <c r="T30" s="274"/>
      <c r="U30" s="21" t="s">
        <v>5</v>
      </c>
      <c r="V30" s="83">
        <v>36</v>
      </c>
      <c r="W30" s="25">
        <f t="shared" si="5"/>
        <v>180</v>
      </c>
      <c r="X30" s="283"/>
      <c r="Y30" s="13"/>
      <c r="Z30" s="361"/>
      <c r="AA30" s="368"/>
      <c r="AB30" s="274"/>
      <c r="AC30" s="21" t="s">
        <v>5</v>
      </c>
      <c r="AD30" s="83">
        <v>20</v>
      </c>
      <c r="AE30" s="25">
        <f t="shared" si="2"/>
        <v>100</v>
      </c>
      <c r="AF30" s="283"/>
      <c r="AG30" s="13"/>
      <c r="AH30" s="376"/>
      <c r="AI30" s="377"/>
      <c r="AJ30" s="274"/>
      <c r="AK30" s="21" t="s">
        <v>5</v>
      </c>
      <c r="AL30" s="83"/>
      <c r="AM30" s="25"/>
      <c r="AN30" s="283"/>
      <c r="AO30" s="13"/>
      <c r="AP30" s="361"/>
      <c r="AQ30" s="362"/>
      <c r="AR30" s="274"/>
      <c r="AS30" s="21" t="s">
        <v>5</v>
      </c>
      <c r="AT30" s="83">
        <v>50</v>
      </c>
      <c r="AU30" s="25">
        <f t="shared" si="3"/>
        <v>250</v>
      </c>
      <c r="AV30" s="283"/>
      <c r="AW30" s="13"/>
      <c r="AX30" s="361"/>
      <c r="AY30" s="362"/>
      <c r="AZ30" s="274"/>
      <c r="BA30" s="21" t="s">
        <v>5</v>
      </c>
      <c r="BB30" s="83">
        <v>60</v>
      </c>
      <c r="BC30" s="25">
        <f t="shared" si="4"/>
        <v>300</v>
      </c>
      <c r="BD30" s="283"/>
      <c r="BE30" s="13"/>
      <c r="BF30" s="361"/>
      <c r="BG30" s="362"/>
      <c r="BH30" s="274"/>
      <c r="BI30" s="21" t="s">
        <v>5</v>
      </c>
      <c r="BJ30" s="83">
        <v>28</v>
      </c>
      <c r="BK30" s="25">
        <f>BJ30*5</f>
        <v>140</v>
      </c>
      <c r="BL30" s="283"/>
      <c r="BM30" s="13"/>
      <c r="BN30" s="376"/>
      <c r="BO30" s="377"/>
      <c r="BP30" s="274"/>
      <c r="BQ30" s="21" t="s">
        <v>5</v>
      </c>
      <c r="BR30" s="83"/>
      <c r="BS30" s="126"/>
      <c r="BT30" s="283"/>
      <c r="BU30" s="13"/>
      <c r="BV30" s="376"/>
      <c r="BW30" s="377"/>
      <c r="BX30" s="274"/>
      <c r="BY30" s="21" t="s">
        <v>5</v>
      </c>
      <c r="BZ30" s="83"/>
      <c r="CA30" s="25"/>
      <c r="CB30" s="283"/>
      <c r="CD30" s="384"/>
      <c r="CE30" s="384"/>
      <c r="CF30" s="384"/>
      <c r="CG30" s="96"/>
      <c r="CH30" s="96"/>
      <c r="CI30" s="124"/>
      <c r="CJ30" s="382"/>
      <c r="CL30" s="384"/>
      <c r="CM30" s="384"/>
      <c r="CN30" s="384"/>
      <c r="CO30" s="96"/>
      <c r="CP30" s="96"/>
      <c r="CQ30" s="124"/>
      <c r="CR30" s="382"/>
    </row>
    <row r="31" spans="1:96" ht="15" customHeight="1" x14ac:dyDescent="0.25">
      <c r="A31" s="13"/>
      <c r="B31" s="361"/>
      <c r="C31" s="368"/>
      <c r="D31" s="274"/>
      <c r="E31" s="21" t="s">
        <v>6</v>
      </c>
      <c r="F31" s="16">
        <v>36</v>
      </c>
      <c r="G31" s="25">
        <f>SUM(F31*5)</f>
        <v>180</v>
      </c>
      <c r="H31" s="283"/>
      <c r="I31" s="13"/>
      <c r="J31" s="361"/>
      <c r="K31" s="368"/>
      <c r="L31" s="274"/>
      <c r="M31" s="21" t="s">
        <v>6</v>
      </c>
      <c r="N31" s="16">
        <v>10</v>
      </c>
      <c r="O31" s="25">
        <f t="shared" si="0"/>
        <v>50</v>
      </c>
      <c r="P31" s="283"/>
      <c r="Q31" s="13"/>
      <c r="R31" s="361"/>
      <c r="S31" s="368"/>
      <c r="T31" s="274"/>
      <c r="U31" s="21" t="s">
        <v>6</v>
      </c>
      <c r="V31" s="16">
        <v>36</v>
      </c>
      <c r="W31" s="25">
        <f t="shared" si="5"/>
        <v>180</v>
      </c>
      <c r="X31" s="283"/>
      <c r="Y31" s="13"/>
      <c r="Z31" s="361"/>
      <c r="AA31" s="368"/>
      <c r="AB31" s="274"/>
      <c r="AC31" s="21" t="s">
        <v>6</v>
      </c>
      <c r="AD31" s="16">
        <v>20</v>
      </c>
      <c r="AE31" s="25">
        <f t="shared" si="2"/>
        <v>100</v>
      </c>
      <c r="AF31" s="283"/>
      <c r="AG31" s="13"/>
      <c r="AH31" s="376"/>
      <c r="AI31" s="377"/>
      <c r="AJ31" s="274"/>
      <c r="AK31" s="21" t="s">
        <v>6</v>
      </c>
      <c r="AL31" s="16"/>
      <c r="AM31" s="25"/>
      <c r="AN31" s="283"/>
      <c r="AO31" s="13"/>
      <c r="AP31" s="361"/>
      <c r="AQ31" s="362"/>
      <c r="AR31" s="274"/>
      <c r="AS31" s="21" t="s">
        <v>6</v>
      </c>
      <c r="AT31" s="16">
        <v>50</v>
      </c>
      <c r="AU31" s="25">
        <f t="shared" si="3"/>
        <v>250</v>
      </c>
      <c r="AV31" s="283"/>
      <c r="AW31" s="13"/>
      <c r="AX31" s="361"/>
      <c r="AY31" s="362"/>
      <c r="AZ31" s="274"/>
      <c r="BA31" s="21" t="s">
        <v>6</v>
      </c>
      <c r="BB31" s="16">
        <v>60</v>
      </c>
      <c r="BC31" s="25">
        <f t="shared" si="4"/>
        <v>300</v>
      </c>
      <c r="BD31" s="283"/>
      <c r="BE31" s="13"/>
      <c r="BF31" s="361"/>
      <c r="BG31" s="362"/>
      <c r="BH31" s="274"/>
      <c r="BI31" s="21" t="s">
        <v>6</v>
      </c>
      <c r="BJ31" s="16">
        <v>28</v>
      </c>
      <c r="BK31" s="25">
        <f>BJ31*5</f>
        <v>140</v>
      </c>
      <c r="BL31" s="283"/>
      <c r="BM31" s="13"/>
      <c r="BN31" s="376"/>
      <c r="BO31" s="377"/>
      <c r="BP31" s="274"/>
      <c r="BQ31" s="21" t="s">
        <v>6</v>
      </c>
      <c r="BT31" s="283"/>
      <c r="BU31" s="13"/>
      <c r="BV31" s="376"/>
      <c r="BW31" s="377"/>
      <c r="BX31" s="274"/>
      <c r="BY31" s="21" t="s">
        <v>6</v>
      </c>
      <c r="BZ31" s="16">
        <v>4</v>
      </c>
      <c r="CA31" s="25">
        <f>SUM(BZ31*125)</f>
        <v>500</v>
      </c>
      <c r="CB31" s="283"/>
      <c r="CD31" s="384"/>
      <c r="CE31" s="384"/>
      <c r="CF31" s="384"/>
      <c r="CG31" s="96"/>
      <c r="CH31" s="96"/>
      <c r="CI31" s="124"/>
      <c r="CJ31" s="382"/>
      <c r="CL31" s="384"/>
      <c r="CM31" s="384"/>
      <c r="CN31" s="384"/>
      <c r="CO31" s="96"/>
      <c r="CP31" s="96"/>
      <c r="CQ31" s="124"/>
      <c r="CR31" s="382"/>
    </row>
    <row r="32" spans="1:96" ht="15" customHeight="1" x14ac:dyDescent="0.25">
      <c r="A32" s="13"/>
      <c r="B32" s="361"/>
      <c r="C32" s="368"/>
      <c r="D32" s="274"/>
      <c r="E32" s="21" t="s">
        <v>5</v>
      </c>
      <c r="F32" s="83">
        <v>36</v>
      </c>
      <c r="G32" s="25">
        <f>SUM(F32*5)</f>
        <v>180</v>
      </c>
      <c r="H32" s="283"/>
      <c r="I32" s="13"/>
      <c r="J32" s="361"/>
      <c r="K32" s="368"/>
      <c r="L32" s="274"/>
      <c r="M32" s="21" t="s">
        <v>5</v>
      </c>
      <c r="N32" s="83">
        <v>10</v>
      </c>
      <c r="O32" s="25">
        <f t="shared" si="0"/>
        <v>50</v>
      </c>
      <c r="P32" s="283"/>
      <c r="Q32" s="13"/>
      <c r="R32" s="361"/>
      <c r="S32" s="368"/>
      <c r="T32" s="274"/>
      <c r="U32" s="21" t="s">
        <v>5</v>
      </c>
      <c r="V32" s="83">
        <v>36</v>
      </c>
      <c r="W32" s="25">
        <f t="shared" si="5"/>
        <v>180</v>
      </c>
      <c r="X32" s="283"/>
      <c r="Y32" s="13"/>
      <c r="Z32" s="361"/>
      <c r="AA32" s="368"/>
      <c r="AB32" s="274"/>
      <c r="AC32" s="21" t="s">
        <v>5</v>
      </c>
      <c r="AD32" s="83">
        <v>20</v>
      </c>
      <c r="AE32" s="25">
        <f t="shared" si="2"/>
        <v>100</v>
      </c>
      <c r="AF32" s="283"/>
      <c r="AG32" s="13"/>
      <c r="AH32" s="376"/>
      <c r="AI32" s="377"/>
      <c r="AJ32" s="274"/>
      <c r="AK32" s="21" t="s">
        <v>5</v>
      </c>
      <c r="AL32" s="83"/>
      <c r="AM32" s="25"/>
      <c r="AN32" s="283"/>
      <c r="AO32" s="13"/>
      <c r="AP32" s="361"/>
      <c r="AQ32" s="362"/>
      <c r="AR32" s="274"/>
      <c r="AS32" s="21" t="s">
        <v>5</v>
      </c>
      <c r="AT32" s="83">
        <v>50</v>
      </c>
      <c r="AU32" s="25">
        <f t="shared" si="3"/>
        <v>250</v>
      </c>
      <c r="AV32" s="283"/>
      <c r="AW32" s="13"/>
      <c r="AX32" s="361"/>
      <c r="AY32" s="362"/>
      <c r="AZ32" s="274"/>
      <c r="BA32" s="21" t="s">
        <v>5</v>
      </c>
      <c r="BB32" s="83">
        <v>60</v>
      </c>
      <c r="BC32" s="25">
        <f t="shared" si="4"/>
        <v>300</v>
      </c>
      <c r="BD32" s="283"/>
      <c r="BE32" s="13"/>
      <c r="BF32" s="361"/>
      <c r="BG32" s="362"/>
      <c r="BH32" s="274"/>
      <c r="BI32" s="21" t="s">
        <v>5</v>
      </c>
      <c r="BJ32" s="83">
        <v>28</v>
      </c>
      <c r="BK32" s="25">
        <f>BJ32*5</f>
        <v>140</v>
      </c>
      <c r="BL32" s="283"/>
      <c r="BM32" s="13"/>
      <c r="BN32" s="376"/>
      <c r="BO32" s="377"/>
      <c r="BP32" s="274"/>
      <c r="BQ32" s="21" t="s">
        <v>5</v>
      </c>
      <c r="BR32" s="83">
        <v>2</v>
      </c>
      <c r="BS32" s="126">
        <f>BR32*5</f>
        <v>10</v>
      </c>
      <c r="BT32" s="283"/>
      <c r="BU32" s="13"/>
      <c r="BV32" s="376"/>
      <c r="BW32" s="377"/>
      <c r="BX32" s="274"/>
      <c r="BY32" s="21" t="s">
        <v>5</v>
      </c>
      <c r="BZ32" s="83">
        <v>4</v>
      </c>
      <c r="CA32" s="25">
        <f>SUM(BZ32*125)</f>
        <v>500</v>
      </c>
      <c r="CB32" s="283"/>
      <c r="CD32" s="384"/>
      <c r="CE32" s="384"/>
      <c r="CF32" s="384"/>
      <c r="CG32" s="96"/>
      <c r="CH32" s="96"/>
      <c r="CI32" s="124"/>
      <c r="CJ32" s="382"/>
      <c r="CL32" s="384"/>
      <c r="CM32" s="384"/>
      <c r="CN32" s="384"/>
      <c r="CO32" s="96"/>
      <c r="CP32" s="96"/>
      <c r="CQ32" s="124"/>
      <c r="CR32" s="382"/>
    </row>
    <row r="33" spans="1:96" ht="15" customHeight="1" x14ac:dyDescent="0.25">
      <c r="A33" s="13"/>
      <c r="B33" s="361"/>
      <c r="C33" s="368"/>
      <c r="D33" s="274"/>
      <c r="E33" s="21" t="s">
        <v>7</v>
      </c>
      <c r="F33" s="16">
        <v>36</v>
      </c>
      <c r="G33" s="25">
        <f>SUM(F33*5)</f>
        <v>180</v>
      </c>
      <c r="H33" s="283"/>
      <c r="I33" s="13"/>
      <c r="J33" s="361"/>
      <c r="K33" s="368"/>
      <c r="L33" s="274"/>
      <c r="M33" s="21" t="s">
        <v>7</v>
      </c>
      <c r="N33" s="16">
        <v>10</v>
      </c>
      <c r="O33" s="25">
        <f t="shared" si="0"/>
        <v>50</v>
      </c>
      <c r="P33" s="283"/>
      <c r="Q33" s="13"/>
      <c r="R33" s="361"/>
      <c r="S33" s="368"/>
      <c r="T33" s="274"/>
      <c r="U33" s="21" t="s">
        <v>7</v>
      </c>
      <c r="V33" s="16">
        <v>36</v>
      </c>
      <c r="W33" s="25">
        <f t="shared" si="5"/>
        <v>180</v>
      </c>
      <c r="X33" s="283"/>
      <c r="Y33" s="13"/>
      <c r="Z33" s="361"/>
      <c r="AA33" s="368"/>
      <c r="AB33" s="274"/>
      <c r="AC33" s="21" t="s">
        <v>7</v>
      </c>
      <c r="AD33" s="16"/>
      <c r="AE33" s="25"/>
      <c r="AF33" s="283"/>
      <c r="AG33" s="13"/>
      <c r="AH33" s="376"/>
      <c r="AI33" s="377"/>
      <c r="AJ33" s="274"/>
      <c r="AK33" s="21" t="s">
        <v>7</v>
      </c>
      <c r="AL33" s="16">
        <v>2</v>
      </c>
      <c r="AM33" s="25">
        <f>SUM(AL33*5)</f>
        <v>10</v>
      </c>
      <c r="AN33" s="283"/>
      <c r="AO33" s="13"/>
      <c r="AP33" s="361"/>
      <c r="AQ33" s="362"/>
      <c r="AR33" s="274"/>
      <c r="AS33" s="21" t="s">
        <v>7</v>
      </c>
      <c r="AT33" s="16">
        <v>50</v>
      </c>
      <c r="AU33" s="25">
        <f t="shared" si="3"/>
        <v>250</v>
      </c>
      <c r="AV33" s="283"/>
      <c r="AW33" s="13"/>
      <c r="AX33" s="361"/>
      <c r="AY33" s="362"/>
      <c r="AZ33" s="274"/>
      <c r="BA33" s="21" t="s">
        <v>7</v>
      </c>
      <c r="BB33" s="16">
        <v>60</v>
      </c>
      <c r="BC33" s="25">
        <f t="shared" si="4"/>
        <v>300</v>
      </c>
      <c r="BD33" s="283"/>
      <c r="BE33" s="13"/>
      <c r="BF33" s="361"/>
      <c r="BG33" s="362"/>
      <c r="BH33" s="274"/>
      <c r="BI33" s="21" t="s">
        <v>7</v>
      </c>
      <c r="BJ33" s="16">
        <v>28</v>
      </c>
      <c r="BK33" s="25">
        <f>BJ33*5</f>
        <v>140</v>
      </c>
      <c r="BL33" s="283"/>
      <c r="BM33" s="13"/>
      <c r="BN33" s="376"/>
      <c r="BO33" s="377"/>
      <c r="BP33" s="274"/>
      <c r="BQ33" s="21" t="s">
        <v>7</v>
      </c>
      <c r="BR33" s="16"/>
      <c r="BT33" s="283"/>
      <c r="BU33" s="13"/>
      <c r="BV33" s="376"/>
      <c r="BW33" s="377"/>
      <c r="BX33" s="274"/>
      <c r="BY33" s="21" t="s">
        <v>7</v>
      </c>
      <c r="BZ33" s="16"/>
      <c r="CA33" s="25"/>
      <c r="CB33" s="283"/>
      <c r="CD33" s="384"/>
      <c r="CE33" s="384"/>
      <c r="CF33" s="384"/>
      <c r="CG33" s="96"/>
      <c r="CH33" s="96"/>
      <c r="CI33" s="124"/>
      <c r="CJ33" s="382"/>
      <c r="CL33" s="384"/>
      <c r="CM33" s="384"/>
      <c r="CN33" s="384"/>
      <c r="CO33" s="96"/>
      <c r="CP33" s="96"/>
      <c r="CQ33" s="124"/>
      <c r="CR33" s="382"/>
    </row>
    <row r="34" spans="1:96" ht="15" customHeight="1" x14ac:dyDescent="0.25">
      <c r="A34" s="13"/>
      <c r="B34" s="361"/>
      <c r="C34" s="368"/>
      <c r="D34" s="274"/>
      <c r="E34" s="27" t="s">
        <v>8</v>
      </c>
      <c r="F34" s="22"/>
      <c r="G34" s="25"/>
      <c r="H34" s="283"/>
      <c r="I34" s="13"/>
      <c r="J34" s="361"/>
      <c r="K34" s="368"/>
      <c r="L34" s="274"/>
      <c r="M34" s="27" t="s">
        <v>8</v>
      </c>
      <c r="N34" s="22"/>
      <c r="O34" s="25"/>
      <c r="P34" s="283"/>
      <c r="Q34" s="13"/>
      <c r="R34" s="361"/>
      <c r="S34" s="368"/>
      <c r="T34" s="274"/>
      <c r="U34" s="27" t="s">
        <v>8</v>
      </c>
      <c r="V34" s="22">
        <v>36</v>
      </c>
      <c r="W34" s="25">
        <f t="shared" si="5"/>
        <v>180</v>
      </c>
      <c r="X34" s="283"/>
      <c r="Y34" s="13"/>
      <c r="Z34" s="361"/>
      <c r="AA34" s="368"/>
      <c r="AB34" s="274"/>
      <c r="AC34" s="27" t="s">
        <v>8</v>
      </c>
      <c r="AD34" s="22"/>
      <c r="AE34" s="25"/>
      <c r="AF34" s="283"/>
      <c r="AG34" s="13"/>
      <c r="AH34" s="376"/>
      <c r="AI34" s="377"/>
      <c r="AJ34" s="274"/>
      <c r="AK34" s="27" t="s">
        <v>8</v>
      </c>
      <c r="AL34" s="22"/>
      <c r="AM34" s="25"/>
      <c r="AN34" s="283"/>
      <c r="AO34" s="13"/>
      <c r="AP34" s="361"/>
      <c r="AQ34" s="362"/>
      <c r="AR34" s="274"/>
      <c r="AS34" s="27" t="s">
        <v>8</v>
      </c>
      <c r="AT34" s="22">
        <v>50</v>
      </c>
      <c r="AU34" s="25">
        <f t="shared" si="3"/>
        <v>250</v>
      </c>
      <c r="AV34" s="283"/>
      <c r="AW34" s="13"/>
      <c r="AX34" s="361"/>
      <c r="AY34" s="362"/>
      <c r="AZ34" s="274"/>
      <c r="BA34" s="27" t="s">
        <v>8</v>
      </c>
      <c r="BB34" s="22">
        <v>60</v>
      </c>
      <c r="BC34" s="25">
        <f t="shared" si="4"/>
        <v>300</v>
      </c>
      <c r="BD34" s="283"/>
      <c r="BE34" s="13"/>
      <c r="BF34" s="361"/>
      <c r="BG34" s="362"/>
      <c r="BH34" s="274"/>
      <c r="BI34" s="27" t="s">
        <v>8</v>
      </c>
      <c r="BJ34" s="22"/>
      <c r="BK34" s="25"/>
      <c r="BL34" s="283"/>
      <c r="BM34" s="13"/>
      <c r="BN34" s="376"/>
      <c r="BO34" s="377"/>
      <c r="BP34" s="274"/>
      <c r="BQ34" s="27" t="s">
        <v>8</v>
      </c>
      <c r="BR34" s="22"/>
      <c r="BS34" s="25"/>
      <c r="BT34" s="283"/>
      <c r="BU34" s="13"/>
      <c r="BV34" s="376"/>
      <c r="BW34" s="377"/>
      <c r="BX34" s="274"/>
      <c r="BY34" s="27" t="s">
        <v>8</v>
      </c>
      <c r="BZ34" s="22"/>
      <c r="CA34" s="25"/>
      <c r="CB34" s="283"/>
      <c r="CD34" s="384"/>
      <c r="CE34" s="384"/>
      <c r="CF34" s="384"/>
      <c r="CG34" s="96"/>
      <c r="CH34" s="96"/>
      <c r="CI34" s="124"/>
      <c r="CJ34" s="382"/>
      <c r="CL34" s="384"/>
      <c r="CM34" s="384"/>
      <c r="CN34" s="384"/>
      <c r="CO34" s="96"/>
      <c r="CP34" s="96"/>
      <c r="CQ34" s="124"/>
      <c r="CR34" s="382"/>
    </row>
    <row r="35" spans="1:96" ht="15" customHeight="1" thickBot="1" x14ac:dyDescent="0.3">
      <c r="A35" s="13"/>
      <c r="B35" s="363"/>
      <c r="C35" s="369"/>
      <c r="D35" s="275"/>
      <c r="E35" s="35" t="s">
        <v>8</v>
      </c>
      <c r="F35" s="28"/>
      <c r="G35" s="29"/>
      <c r="H35" s="284"/>
      <c r="I35" s="13"/>
      <c r="J35" s="363"/>
      <c r="K35" s="369"/>
      <c r="L35" s="275"/>
      <c r="M35" s="35" t="s">
        <v>8</v>
      </c>
      <c r="N35" s="28"/>
      <c r="O35" s="29"/>
      <c r="P35" s="284"/>
      <c r="Q35" s="13"/>
      <c r="R35" s="363"/>
      <c r="S35" s="369"/>
      <c r="T35" s="275"/>
      <c r="U35" s="35" t="s">
        <v>8</v>
      </c>
      <c r="V35" s="28">
        <v>36</v>
      </c>
      <c r="W35" s="29">
        <f t="shared" si="5"/>
        <v>180</v>
      </c>
      <c r="X35" s="284"/>
      <c r="Y35" s="13"/>
      <c r="Z35" s="363"/>
      <c r="AA35" s="369"/>
      <c r="AB35" s="275"/>
      <c r="AC35" s="35" t="s">
        <v>8</v>
      </c>
      <c r="AD35" s="28"/>
      <c r="AE35" s="29"/>
      <c r="AF35" s="284"/>
      <c r="AG35" s="13"/>
      <c r="AH35" s="378"/>
      <c r="AI35" s="379"/>
      <c r="AJ35" s="275"/>
      <c r="AK35" s="35" t="s">
        <v>8</v>
      </c>
      <c r="AL35" s="28"/>
      <c r="AM35" s="29"/>
      <c r="AN35" s="284"/>
      <c r="AO35" s="13"/>
      <c r="AP35" s="363"/>
      <c r="AQ35" s="364"/>
      <c r="AR35" s="275"/>
      <c r="AS35" s="35" t="s">
        <v>8</v>
      </c>
      <c r="AT35" s="28">
        <v>50</v>
      </c>
      <c r="AU35" s="29">
        <f t="shared" si="3"/>
        <v>250</v>
      </c>
      <c r="AV35" s="284"/>
      <c r="AW35" s="13"/>
      <c r="AX35" s="363"/>
      <c r="AY35" s="364"/>
      <c r="AZ35" s="275"/>
      <c r="BA35" s="35" t="s">
        <v>8</v>
      </c>
      <c r="BB35" s="28">
        <v>60</v>
      </c>
      <c r="BC35" s="29">
        <f t="shared" si="4"/>
        <v>300</v>
      </c>
      <c r="BD35" s="284"/>
      <c r="BE35" s="13"/>
      <c r="BF35" s="363"/>
      <c r="BG35" s="364"/>
      <c r="BH35" s="275"/>
      <c r="BI35" s="35" t="s">
        <v>8</v>
      </c>
      <c r="BJ35" s="28"/>
      <c r="BK35" s="29"/>
      <c r="BL35" s="284"/>
      <c r="BM35" s="13"/>
      <c r="BN35" s="378"/>
      <c r="BO35" s="379"/>
      <c r="BP35" s="275"/>
      <c r="BQ35" s="35" t="s">
        <v>8</v>
      </c>
      <c r="BR35" s="28"/>
      <c r="BS35" s="29"/>
      <c r="BT35" s="284"/>
      <c r="BU35" s="13"/>
      <c r="BV35" s="378"/>
      <c r="BW35" s="379"/>
      <c r="BX35" s="275"/>
      <c r="BY35" s="35" t="s">
        <v>8</v>
      </c>
      <c r="BZ35" s="28"/>
      <c r="CA35" s="29"/>
      <c r="CB35" s="284"/>
      <c r="CD35" s="384"/>
      <c r="CE35" s="384"/>
      <c r="CF35" s="384"/>
      <c r="CG35" s="96"/>
      <c r="CH35" s="96"/>
      <c r="CI35" s="124"/>
      <c r="CJ35" s="382"/>
      <c r="CL35" s="384"/>
      <c r="CM35" s="384"/>
      <c r="CN35" s="384"/>
      <c r="CO35" s="96"/>
      <c r="CP35" s="96"/>
      <c r="CQ35" s="124"/>
      <c r="CR35" s="382"/>
    </row>
    <row r="36" spans="1:96" ht="15" customHeight="1" x14ac:dyDescent="0.25">
      <c r="A36" s="13"/>
      <c r="B36" s="359" t="s">
        <v>2</v>
      </c>
      <c r="C36" s="367"/>
      <c r="D36" s="273" t="s">
        <v>233</v>
      </c>
      <c r="E36" s="30" t="s">
        <v>4</v>
      </c>
      <c r="F36" s="16">
        <v>36</v>
      </c>
      <c r="G36" s="19">
        <f>SUM(F36*5)</f>
        <v>180</v>
      </c>
      <c r="H36" s="282" t="s">
        <v>234</v>
      </c>
      <c r="I36" s="13"/>
      <c r="J36" s="359" t="s">
        <v>2</v>
      </c>
      <c r="K36" s="367"/>
      <c r="L36" s="273" t="s">
        <v>233</v>
      </c>
      <c r="M36" s="30" t="s">
        <v>4</v>
      </c>
      <c r="N36" s="16">
        <v>11</v>
      </c>
      <c r="O36" s="19">
        <f>SUM(N36*5)</f>
        <v>55</v>
      </c>
      <c r="P36" s="282" t="s">
        <v>235</v>
      </c>
      <c r="Q36" s="13"/>
      <c r="R36" s="359" t="s">
        <v>2</v>
      </c>
      <c r="S36" s="367"/>
      <c r="T36" s="273" t="s">
        <v>233</v>
      </c>
      <c r="U36" s="30" t="s">
        <v>4</v>
      </c>
      <c r="V36" s="16">
        <v>36</v>
      </c>
      <c r="W36" s="19">
        <f t="shared" si="5"/>
        <v>180</v>
      </c>
      <c r="X36" s="282" t="s">
        <v>236</v>
      </c>
      <c r="Y36" s="13"/>
      <c r="Z36" s="359" t="s">
        <v>2</v>
      </c>
      <c r="AA36" s="367"/>
      <c r="AB36" s="273" t="s">
        <v>233</v>
      </c>
      <c r="AC36" s="30" t="s">
        <v>4</v>
      </c>
      <c r="AD36" s="16">
        <v>20</v>
      </c>
      <c r="AE36" s="19">
        <f>SUM(AD36*5)</f>
        <v>100</v>
      </c>
      <c r="AF36" s="282" t="s">
        <v>237</v>
      </c>
      <c r="AG36" s="13"/>
      <c r="AH36" s="380" t="s">
        <v>9</v>
      </c>
      <c r="AI36" s="381"/>
      <c r="AJ36" s="273" t="s">
        <v>233</v>
      </c>
      <c r="AK36" s="30" t="s">
        <v>4</v>
      </c>
      <c r="AL36" s="16"/>
      <c r="AM36" s="19"/>
      <c r="AN36" s="283" t="s">
        <v>205</v>
      </c>
      <c r="AO36" s="13"/>
      <c r="AP36" s="361" t="s">
        <v>2</v>
      </c>
      <c r="AQ36" s="362"/>
      <c r="AR36" s="273" t="s">
        <v>233</v>
      </c>
      <c r="AS36" s="30" t="s">
        <v>4</v>
      </c>
      <c r="AT36" s="16">
        <v>50</v>
      </c>
      <c r="AU36" s="19">
        <f t="shared" si="3"/>
        <v>250</v>
      </c>
      <c r="AV36" s="283" t="s">
        <v>238</v>
      </c>
      <c r="AW36" s="13"/>
      <c r="AX36" s="361" t="s">
        <v>2</v>
      </c>
      <c r="AY36" s="362"/>
      <c r="AZ36" s="273" t="s">
        <v>233</v>
      </c>
      <c r="BA36" s="30" t="s">
        <v>4</v>
      </c>
      <c r="BB36" s="16">
        <v>65</v>
      </c>
      <c r="BC36" s="19">
        <f t="shared" si="4"/>
        <v>325</v>
      </c>
      <c r="BD36" s="283" t="s">
        <v>239</v>
      </c>
      <c r="BE36" s="13"/>
      <c r="BF36" s="361" t="s">
        <v>2</v>
      </c>
      <c r="BG36" s="362"/>
      <c r="BH36" s="273" t="s">
        <v>233</v>
      </c>
      <c r="BI36" s="30" t="s">
        <v>4</v>
      </c>
      <c r="BJ36" s="16">
        <v>28</v>
      </c>
      <c r="BK36" s="19">
        <f>BJ36*5</f>
        <v>140</v>
      </c>
      <c r="BL36" s="283" t="s">
        <v>240</v>
      </c>
      <c r="BM36" s="13"/>
      <c r="BN36" s="376" t="s">
        <v>9</v>
      </c>
      <c r="BO36" s="377"/>
      <c r="BP36" s="273" t="s">
        <v>233</v>
      </c>
      <c r="BQ36" s="30" t="s">
        <v>4</v>
      </c>
      <c r="BR36" s="16"/>
      <c r="BS36" s="19"/>
      <c r="BT36" s="282" t="s">
        <v>241</v>
      </c>
      <c r="BU36" s="13"/>
      <c r="BV36" s="376" t="s">
        <v>9</v>
      </c>
      <c r="BW36" s="377"/>
      <c r="BX36" s="273" t="s">
        <v>233</v>
      </c>
      <c r="BY36" s="30" t="s">
        <v>4</v>
      </c>
      <c r="BZ36" s="16"/>
      <c r="CA36" s="19"/>
      <c r="CB36" s="282" t="s">
        <v>161</v>
      </c>
      <c r="CD36" s="384"/>
      <c r="CE36" s="384"/>
      <c r="CF36" s="384"/>
      <c r="CG36" s="96"/>
      <c r="CH36" s="96"/>
      <c r="CI36" s="124"/>
      <c r="CJ36" s="382"/>
      <c r="CL36" s="384"/>
      <c r="CM36" s="384"/>
      <c r="CN36" s="384"/>
      <c r="CO36" s="96"/>
      <c r="CP36" s="96"/>
      <c r="CQ36" s="124"/>
      <c r="CR36" s="382"/>
    </row>
    <row r="37" spans="1:96" ht="15" customHeight="1" x14ac:dyDescent="0.25">
      <c r="A37" s="13"/>
      <c r="B37" s="361"/>
      <c r="C37" s="368"/>
      <c r="D37" s="274"/>
      <c r="E37" s="21" t="s">
        <v>5</v>
      </c>
      <c r="F37" s="83">
        <v>36</v>
      </c>
      <c r="G37" s="25">
        <f>SUM(F37*5)</f>
        <v>180</v>
      </c>
      <c r="H37" s="283"/>
      <c r="I37" s="13"/>
      <c r="J37" s="361"/>
      <c r="K37" s="368"/>
      <c r="L37" s="274"/>
      <c r="M37" s="21" t="s">
        <v>5</v>
      </c>
      <c r="N37" s="83">
        <v>11</v>
      </c>
      <c r="O37" s="25">
        <f>SUM(N37*5)</f>
        <v>55</v>
      </c>
      <c r="P37" s="283"/>
      <c r="Q37" s="13"/>
      <c r="R37" s="361"/>
      <c r="S37" s="368"/>
      <c r="T37" s="274"/>
      <c r="U37" s="21" t="s">
        <v>5</v>
      </c>
      <c r="V37" s="83">
        <v>36</v>
      </c>
      <c r="W37" s="25">
        <f t="shared" si="5"/>
        <v>180</v>
      </c>
      <c r="X37" s="283"/>
      <c r="Y37" s="13"/>
      <c r="Z37" s="361"/>
      <c r="AA37" s="368"/>
      <c r="AB37" s="274"/>
      <c r="AC37" s="21" t="s">
        <v>5</v>
      </c>
      <c r="AD37" s="83">
        <v>20</v>
      </c>
      <c r="AE37" s="25">
        <f>SUM(AD37*5)</f>
        <v>100</v>
      </c>
      <c r="AF37" s="283"/>
      <c r="AG37" s="13"/>
      <c r="AH37" s="376"/>
      <c r="AI37" s="377"/>
      <c r="AJ37" s="274"/>
      <c r="AK37" s="21" t="s">
        <v>5</v>
      </c>
      <c r="AL37" s="83"/>
      <c r="AM37" s="25"/>
      <c r="AN37" s="283"/>
      <c r="AO37" s="13"/>
      <c r="AP37" s="361"/>
      <c r="AQ37" s="362"/>
      <c r="AR37" s="274"/>
      <c r="AS37" s="21" t="s">
        <v>5</v>
      </c>
      <c r="AT37" s="83">
        <v>50</v>
      </c>
      <c r="AU37" s="25">
        <f t="shared" si="3"/>
        <v>250</v>
      </c>
      <c r="AV37" s="283"/>
      <c r="AW37" s="13"/>
      <c r="AX37" s="361"/>
      <c r="AY37" s="362"/>
      <c r="AZ37" s="274"/>
      <c r="BA37" s="21" t="s">
        <v>5</v>
      </c>
      <c r="BB37" s="83">
        <v>65</v>
      </c>
      <c r="BC37" s="25">
        <f t="shared" si="4"/>
        <v>325</v>
      </c>
      <c r="BD37" s="283"/>
      <c r="BE37" s="13"/>
      <c r="BF37" s="361"/>
      <c r="BG37" s="362"/>
      <c r="BH37" s="274"/>
      <c r="BI37" s="21" t="s">
        <v>5</v>
      </c>
      <c r="BJ37" s="83">
        <v>28</v>
      </c>
      <c r="BK37" s="25">
        <f>BJ37*5</f>
        <v>140</v>
      </c>
      <c r="BL37" s="283"/>
      <c r="BM37" s="13"/>
      <c r="BN37" s="376"/>
      <c r="BO37" s="377"/>
      <c r="BP37" s="274"/>
      <c r="BQ37" s="21" t="s">
        <v>5</v>
      </c>
      <c r="BR37" s="83"/>
      <c r="BS37" s="25"/>
      <c r="BT37" s="283"/>
      <c r="BU37" s="13"/>
      <c r="BV37" s="376"/>
      <c r="BW37" s="377"/>
      <c r="BX37" s="274"/>
      <c r="BY37" s="21" t="s">
        <v>5</v>
      </c>
      <c r="BZ37" s="83"/>
      <c r="CA37" s="25"/>
      <c r="CB37" s="283"/>
      <c r="CD37" s="384"/>
      <c r="CE37" s="384"/>
      <c r="CF37" s="384"/>
      <c r="CG37" s="96"/>
      <c r="CH37" s="96"/>
      <c r="CI37" s="124"/>
      <c r="CJ37" s="382"/>
      <c r="CL37" s="384"/>
      <c r="CM37" s="384"/>
      <c r="CN37" s="384"/>
      <c r="CO37" s="96"/>
      <c r="CP37" s="96"/>
      <c r="CQ37" s="124"/>
      <c r="CR37" s="382"/>
    </row>
    <row r="38" spans="1:96" ht="15" customHeight="1" x14ac:dyDescent="0.25">
      <c r="A38" s="13"/>
      <c r="B38" s="361"/>
      <c r="C38" s="368"/>
      <c r="D38" s="274"/>
      <c r="E38" s="21" t="s">
        <v>6</v>
      </c>
      <c r="F38" s="16">
        <v>36</v>
      </c>
      <c r="G38" s="25">
        <f>SUM(F38*5)</f>
        <v>180</v>
      </c>
      <c r="H38" s="283"/>
      <c r="I38" s="13"/>
      <c r="J38" s="361"/>
      <c r="K38" s="368"/>
      <c r="L38" s="274"/>
      <c r="M38" s="21" t="s">
        <v>6</v>
      </c>
      <c r="N38" s="16">
        <v>11</v>
      </c>
      <c r="O38" s="25">
        <f>SUM(N38*5)</f>
        <v>55</v>
      </c>
      <c r="P38" s="283"/>
      <c r="Q38" s="13"/>
      <c r="R38" s="361"/>
      <c r="S38" s="368"/>
      <c r="T38" s="274"/>
      <c r="U38" s="21" t="s">
        <v>6</v>
      </c>
      <c r="V38" s="16">
        <v>36</v>
      </c>
      <c r="W38" s="25">
        <f t="shared" si="5"/>
        <v>180</v>
      </c>
      <c r="X38" s="283"/>
      <c r="Y38" s="13"/>
      <c r="Z38" s="361"/>
      <c r="AA38" s="368"/>
      <c r="AB38" s="274"/>
      <c r="AC38" s="21" t="s">
        <v>6</v>
      </c>
      <c r="AD38" s="16">
        <v>20</v>
      </c>
      <c r="AE38" s="25">
        <f>SUM(AD38*5)</f>
        <v>100</v>
      </c>
      <c r="AF38" s="283"/>
      <c r="AG38" s="13"/>
      <c r="AH38" s="376"/>
      <c r="AI38" s="377"/>
      <c r="AJ38" s="274"/>
      <c r="AK38" s="21" t="s">
        <v>6</v>
      </c>
      <c r="AL38" s="16"/>
      <c r="AM38" s="25"/>
      <c r="AN38" s="283"/>
      <c r="AO38" s="13"/>
      <c r="AP38" s="361"/>
      <c r="AQ38" s="362"/>
      <c r="AR38" s="274"/>
      <c r="AS38" s="21" t="s">
        <v>6</v>
      </c>
      <c r="AT38" s="83">
        <v>50</v>
      </c>
      <c r="AU38" s="25">
        <f t="shared" si="3"/>
        <v>250</v>
      </c>
      <c r="AV38" s="283"/>
      <c r="AW38" s="13"/>
      <c r="AX38" s="361"/>
      <c r="AY38" s="362"/>
      <c r="AZ38" s="274"/>
      <c r="BA38" s="21" t="s">
        <v>6</v>
      </c>
      <c r="BB38" s="16">
        <v>65</v>
      </c>
      <c r="BC38" s="25">
        <f t="shared" si="4"/>
        <v>325</v>
      </c>
      <c r="BD38" s="283"/>
      <c r="BE38" s="13"/>
      <c r="BF38" s="361"/>
      <c r="BG38" s="362"/>
      <c r="BH38" s="274"/>
      <c r="BI38" s="21" t="s">
        <v>6</v>
      </c>
      <c r="BJ38" s="16">
        <v>28</v>
      </c>
      <c r="BK38" s="25">
        <f>BJ38*5</f>
        <v>140</v>
      </c>
      <c r="BL38" s="283"/>
      <c r="BM38" s="13"/>
      <c r="BN38" s="376"/>
      <c r="BO38" s="377"/>
      <c r="BP38" s="274"/>
      <c r="BQ38" s="21" t="s">
        <v>6</v>
      </c>
      <c r="BR38" s="83"/>
      <c r="BS38" s="25"/>
      <c r="BT38" s="283"/>
      <c r="BU38" s="13"/>
      <c r="BV38" s="376"/>
      <c r="BW38" s="377"/>
      <c r="BX38" s="274"/>
      <c r="BY38" s="21" t="s">
        <v>6</v>
      </c>
      <c r="BZ38" s="16">
        <v>4</v>
      </c>
      <c r="CA38" s="25">
        <f>SUM(BZ38*125)</f>
        <v>500</v>
      </c>
      <c r="CB38" s="283"/>
      <c r="CD38" s="384"/>
      <c r="CE38" s="384"/>
      <c r="CF38" s="384"/>
      <c r="CG38" s="96"/>
      <c r="CH38" s="96"/>
      <c r="CI38" s="124"/>
      <c r="CJ38" s="382"/>
      <c r="CL38" s="384"/>
      <c r="CM38" s="384"/>
      <c r="CN38" s="384"/>
      <c r="CO38" s="96"/>
      <c r="CP38" s="96"/>
      <c r="CQ38" s="124"/>
      <c r="CR38" s="382"/>
    </row>
    <row r="39" spans="1:96" ht="15" customHeight="1" x14ac:dyDescent="0.25">
      <c r="A39" s="13"/>
      <c r="B39" s="361"/>
      <c r="C39" s="368"/>
      <c r="D39" s="274"/>
      <c r="E39" s="21" t="s">
        <v>5</v>
      </c>
      <c r="F39" s="83">
        <v>36</v>
      </c>
      <c r="G39" s="25">
        <f>SUM(F39*5)</f>
        <v>180</v>
      </c>
      <c r="H39" s="283"/>
      <c r="I39" s="13"/>
      <c r="J39" s="361"/>
      <c r="K39" s="368"/>
      <c r="L39" s="274"/>
      <c r="M39" s="21" t="s">
        <v>5</v>
      </c>
      <c r="N39" s="83">
        <v>11</v>
      </c>
      <c r="O39" s="25">
        <f>SUM(N39*5)</f>
        <v>55</v>
      </c>
      <c r="P39" s="283"/>
      <c r="Q39" s="13"/>
      <c r="R39" s="361"/>
      <c r="S39" s="368"/>
      <c r="T39" s="274"/>
      <c r="U39" s="21" t="s">
        <v>5</v>
      </c>
      <c r="V39" s="83">
        <v>36</v>
      </c>
      <c r="W39" s="25">
        <f t="shared" si="5"/>
        <v>180</v>
      </c>
      <c r="X39" s="283"/>
      <c r="Y39" s="13"/>
      <c r="Z39" s="361"/>
      <c r="AA39" s="368"/>
      <c r="AB39" s="274"/>
      <c r="AC39" s="21" t="s">
        <v>5</v>
      </c>
      <c r="AD39" s="83">
        <v>20</v>
      </c>
      <c r="AE39" s="25">
        <f>SUM(AD39*5)</f>
        <v>100</v>
      </c>
      <c r="AF39" s="283"/>
      <c r="AG39" s="13"/>
      <c r="AH39" s="376"/>
      <c r="AI39" s="377"/>
      <c r="AJ39" s="274"/>
      <c r="AK39" s="21" t="s">
        <v>5</v>
      </c>
      <c r="AL39" s="83"/>
      <c r="AM39" s="25"/>
      <c r="AN39" s="283"/>
      <c r="AO39" s="13"/>
      <c r="AP39" s="361"/>
      <c r="AQ39" s="362"/>
      <c r="AR39" s="274"/>
      <c r="AS39" s="21" t="s">
        <v>5</v>
      </c>
      <c r="AT39" s="83">
        <v>50</v>
      </c>
      <c r="AU39" s="25">
        <f t="shared" si="3"/>
        <v>250</v>
      </c>
      <c r="AV39" s="283"/>
      <c r="AW39" s="13"/>
      <c r="AX39" s="361"/>
      <c r="AY39" s="362"/>
      <c r="AZ39" s="274"/>
      <c r="BA39" s="21" t="s">
        <v>5</v>
      </c>
      <c r="BB39" s="83">
        <v>65</v>
      </c>
      <c r="BC39" s="25">
        <f t="shared" si="4"/>
        <v>325</v>
      </c>
      <c r="BD39" s="283"/>
      <c r="BE39" s="13"/>
      <c r="BF39" s="361"/>
      <c r="BG39" s="362"/>
      <c r="BH39" s="274"/>
      <c r="BI39" s="21" t="s">
        <v>5</v>
      </c>
      <c r="BJ39" s="83">
        <v>28</v>
      </c>
      <c r="BK39" s="25">
        <f>BJ39*5</f>
        <v>140</v>
      </c>
      <c r="BL39" s="283"/>
      <c r="BM39" s="13"/>
      <c r="BN39" s="376"/>
      <c r="BO39" s="377"/>
      <c r="BP39" s="274"/>
      <c r="BQ39" s="21" t="s">
        <v>5</v>
      </c>
      <c r="BR39" s="127">
        <v>2</v>
      </c>
      <c r="BS39" s="126">
        <f>BR39*5</f>
        <v>10</v>
      </c>
      <c r="BT39" s="283"/>
      <c r="BU39" s="13"/>
      <c r="BV39" s="376"/>
      <c r="BW39" s="377"/>
      <c r="BX39" s="274"/>
      <c r="BY39" s="21" t="s">
        <v>5</v>
      </c>
      <c r="BZ39" s="83">
        <v>4</v>
      </c>
      <c r="CA39" s="25">
        <f>SUM(BZ39*125)</f>
        <v>500</v>
      </c>
      <c r="CB39" s="283"/>
      <c r="CD39" s="384"/>
      <c r="CE39" s="384"/>
      <c r="CF39" s="384"/>
      <c r="CG39" s="96"/>
      <c r="CH39" s="96"/>
      <c r="CI39" s="124"/>
      <c r="CJ39" s="382"/>
      <c r="CL39" s="384"/>
      <c r="CM39" s="384"/>
      <c r="CN39" s="384"/>
      <c r="CO39" s="96"/>
      <c r="CP39" s="96"/>
      <c r="CQ39" s="124"/>
      <c r="CR39" s="382"/>
    </row>
    <row r="40" spans="1:96" ht="15" customHeight="1" x14ac:dyDescent="0.25">
      <c r="A40" s="13"/>
      <c r="B40" s="361"/>
      <c r="C40" s="368"/>
      <c r="D40" s="274"/>
      <c r="E40" s="21" t="s">
        <v>7</v>
      </c>
      <c r="F40" s="16">
        <v>36</v>
      </c>
      <c r="G40" s="25">
        <f>SUM(F40*5)</f>
        <v>180</v>
      </c>
      <c r="H40" s="283"/>
      <c r="I40" s="13"/>
      <c r="J40" s="361"/>
      <c r="K40" s="368"/>
      <c r="L40" s="274"/>
      <c r="M40" s="21" t="s">
        <v>7</v>
      </c>
      <c r="N40" s="16">
        <v>11</v>
      </c>
      <c r="O40" s="25">
        <f>SUM(N40*5)</f>
        <v>55</v>
      </c>
      <c r="P40" s="283"/>
      <c r="Q40" s="13"/>
      <c r="R40" s="361"/>
      <c r="S40" s="368"/>
      <c r="T40" s="274"/>
      <c r="U40" s="21" t="s">
        <v>7</v>
      </c>
      <c r="V40" s="16">
        <v>36</v>
      </c>
      <c r="W40" s="25">
        <f t="shared" si="5"/>
        <v>180</v>
      </c>
      <c r="X40" s="283"/>
      <c r="Y40" s="13"/>
      <c r="Z40" s="361"/>
      <c r="AA40" s="368"/>
      <c r="AB40" s="274"/>
      <c r="AC40" s="21" t="s">
        <v>7</v>
      </c>
      <c r="AD40" s="16"/>
      <c r="AE40" s="25"/>
      <c r="AF40" s="283"/>
      <c r="AG40" s="13"/>
      <c r="AH40" s="376"/>
      <c r="AI40" s="377"/>
      <c r="AJ40" s="274"/>
      <c r="AK40" s="21" t="s">
        <v>7</v>
      </c>
      <c r="AL40" s="16">
        <v>2</v>
      </c>
      <c r="AM40" s="25">
        <f>SUM(AL40*5)</f>
        <v>10</v>
      </c>
      <c r="AN40" s="283"/>
      <c r="AO40" s="13"/>
      <c r="AP40" s="361"/>
      <c r="AQ40" s="362"/>
      <c r="AR40" s="274"/>
      <c r="AS40" s="21" t="s">
        <v>7</v>
      </c>
      <c r="AT40" s="83">
        <v>50</v>
      </c>
      <c r="AU40" s="25">
        <f t="shared" si="3"/>
        <v>250</v>
      </c>
      <c r="AV40" s="283"/>
      <c r="AW40" s="13"/>
      <c r="AX40" s="361"/>
      <c r="AY40" s="362"/>
      <c r="AZ40" s="274"/>
      <c r="BA40" s="21" t="s">
        <v>7</v>
      </c>
      <c r="BB40" s="16">
        <v>65</v>
      </c>
      <c r="BC40" s="25">
        <f t="shared" si="4"/>
        <v>325</v>
      </c>
      <c r="BD40" s="283"/>
      <c r="BE40" s="13"/>
      <c r="BF40" s="361"/>
      <c r="BG40" s="362"/>
      <c r="BH40" s="274"/>
      <c r="BI40" s="21" t="s">
        <v>7</v>
      </c>
      <c r="BJ40" s="16">
        <v>28</v>
      </c>
      <c r="BK40" s="25">
        <f>BJ40*5</f>
        <v>140</v>
      </c>
      <c r="BL40" s="283"/>
      <c r="BM40" s="13"/>
      <c r="BN40" s="376"/>
      <c r="BO40" s="377"/>
      <c r="BP40" s="274"/>
      <c r="BQ40" s="21" t="s">
        <v>7</v>
      </c>
      <c r="BR40" s="16"/>
      <c r="BT40" s="283"/>
      <c r="BU40" s="13"/>
      <c r="BV40" s="376"/>
      <c r="BW40" s="377"/>
      <c r="BX40" s="274"/>
      <c r="BY40" s="21" t="s">
        <v>7</v>
      </c>
      <c r="BZ40" s="16"/>
      <c r="CA40" s="25"/>
      <c r="CB40" s="283"/>
      <c r="CD40" s="384"/>
      <c r="CE40" s="384"/>
      <c r="CF40" s="384"/>
      <c r="CG40" s="96"/>
      <c r="CH40" s="96"/>
      <c r="CI40" s="124"/>
      <c r="CJ40" s="382"/>
      <c r="CL40" s="384"/>
      <c r="CM40" s="384"/>
      <c r="CN40" s="384"/>
      <c r="CO40" s="96"/>
      <c r="CP40" s="96"/>
      <c r="CQ40" s="124"/>
      <c r="CR40" s="382"/>
    </row>
    <row r="41" spans="1:96" ht="15" customHeight="1" x14ac:dyDescent="0.25">
      <c r="A41" s="13"/>
      <c r="B41" s="361"/>
      <c r="C41" s="368"/>
      <c r="D41" s="274"/>
      <c r="E41" s="27" t="s">
        <v>8</v>
      </c>
      <c r="F41" s="22"/>
      <c r="G41" s="25"/>
      <c r="H41" s="283"/>
      <c r="I41" s="13"/>
      <c r="J41" s="361"/>
      <c r="K41" s="368"/>
      <c r="L41" s="274"/>
      <c r="M41" s="27" t="s">
        <v>8</v>
      </c>
      <c r="N41" s="22"/>
      <c r="O41" s="25"/>
      <c r="P41" s="283"/>
      <c r="Q41" s="13"/>
      <c r="R41" s="361"/>
      <c r="S41" s="368"/>
      <c r="T41" s="274"/>
      <c r="U41" s="27" t="s">
        <v>8</v>
      </c>
      <c r="V41" s="22">
        <v>36</v>
      </c>
      <c r="W41" s="25">
        <f t="shared" si="5"/>
        <v>180</v>
      </c>
      <c r="X41" s="283"/>
      <c r="Y41" s="13"/>
      <c r="Z41" s="361"/>
      <c r="AA41" s="368"/>
      <c r="AB41" s="274"/>
      <c r="AC41" s="27" t="s">
        <v>8</v>
      </c>
      <c r="AD41" s="22"/>
      <c r="AE41" s="25"/>
      <c r="AF41" s="283"/>
      <c r="AG41" s="13"/>
      <c r="AH41" s="376"/>
      <c r="AI41" s="377"/>
      <c r="AJ41" s="274"/>
      <c r="AK41" s="27" t="s">
        <v>8</v>
      </c>
      <c r="AL41" s="22"/>
      <c r="AM41" s="25"/>
      <c r="AN41" s="283"/>
      <c r="AO41" s="13"/>
      <c r="AP41" s="361"/>
      <c r="AQ41" s="362"/>
      <c r="AR41" s="274"/>
      <c r="AS41" s="27" t="s">
        <v>8</v>
      </c>
      <c r="AT41" s="83">
        <v>50</v>
      </c>
      <c r="AU41" s="25">
        <f t="shared" si="3"/>
        <v>250</v>
      </c>
      <c r="AV41" s="283"/>
      <c r="AW41" s="13"/>
      <c r="AX41" s="361"/>
      <c r="AY41" s="362"/>
      <c r="AZ41" s="274"/>
      <c r="BA41" s="27" t="s">
        <v>8</v>
      </c>
      <c r="BB41" s="22">
        <v>65</v>
      </c>
      <c r="BC41" s="25">
        <f t="shared" si="4"/>
        <v>325</v>
      </c>
      <c r="BD41" s="283"/>
      <c r="BE41" s="13"/>
      <c r="BF41" s="361"/>
      <c r="BG41" s="362"/>
      <c r="BH41" s="274"/>
      <c r="BI41" s="27" t="s">
        <v>8</v>
      </c>
      <c r="BJ41" s="22"/>
      <c r="BK41" s="25"/>
      <c r="BL41" s="283"/>
      <c r="BM41" s="13"/>
      <c r="BN41" s="376"/>
      <c r="BO41" s="377"/>
      <c r="BP41" s="274"/>
      <c r="BQ41" s="27" t="s">
        <v>8</v>
      </c>
      <c r="BR41" s="22"/>
      <c r="BS41" s="25"/>
      <c r="BT41" s="283"/>
      <c r="BU41" s="13"/>
      <c r="BV41" s="376"/>
      <c r="BW41" s="377"/>
      <c r="BX41" s="274"/>
      <c r="BY41" s="27" t="s">
        <v>8</v>
      </c>
      <c r="BZ41" s="22"/>
      <c r="CA41" s="25"/>
      <c r="CB41" s="283"/>
      <c r="CD41" s="384"/>
      <c r="CE41" s="384"/>
      <c r="CF41" s="384"/>
      <c r="CG41" s="96"/>
      <c r="CH41" s="96"/>
      <c r="CI41" s="124"/>
      <c r="CJ41" s="382"/>
      <c r="CL41" s="384"/>
      <c r="CM41" s="384"/>
      <c r="CN41" s="384"/>
      <c r="CO41" s="96"/>
      <c r="CP41" s="96"/>
      <c r="CQ41" s="124"/>
      <c r="CR41" s="382"/>
    </row>
    <row r="42" spans="1:96" ht="15" customHeight="1" thickBot="1" x14ac:dyDescent="0.3">
      <c r="A42" s="13"/>
      <c r="B42" s="363"/>
      <c r="C42" s="369"/>
      <c r="D42" s="275"/>
      <c r="E42" s="35" t="s">
        <v>8</v>
      </c>
      <c r="F42" s="28"/>
      <c r="G42" s="29"/>
      <c r="H42" s="284"/>
      <c r="I42" s="13"/>
      <c r="J42" s="363"/>
      <c r="K42" s="369"/>
      <c r="L42" s="275"/>
      <c r="M42" s="35" t="s">
        <v>8</v>
      </c>
      <c r="N42" s="28"/>
      <c r="O42" s="29"/>
      <c r="P42" s="284"/>
      <c r="Q42" s="13"/>
      <c r="R42" s="363"/>
      <c r="S42" s="369"/>
      <c r="T42" s="275"/>
      <c r="U42" s="35" t="s">
        <v>8</v>
      </c>
      <c r="V42" s="28">
        <v>36</v>
      </c>
      <c r="W42" s="29">
        <f t="shared" si="5"/>
        <v>180</v>
      </c>
      <c r="X42" s="284"/>
      <c r="Y42" s="13"/>
      <c r="Z42" s="363"/>
      <c r="AA42" s="369"/>
      <c r="AB42" s="275"/>
      <c r="AC42" s="35" t="s">
        <v>8</v>
      </c>
      <c r="AD42" s="28"/>
      <c r="AE42" s="29"/>
      <c r="AF42" s="284"/>
      <c r="AG42" s="13"/>
      <c r="AH42" s="378"/>
      <c r="AI42" s="379"/>
      <c r="AJ42" s="275"/>
      <c r="AK42" s="35" t="s">
        <v>8</v>
      </c>
      <c r="AL42" s="28"/>
      <c r="AM42" s="29"/>
      <c r="AN42" s="284"/>
      <c r="AO42" s="13"/>
      <c r="AP42" s="363"/>
      <c r="AQ42" s="364"/>
      <c r="AR42" s="275"/>
      <c r="AS42" s="35" t="s">
        <v>8</v>
      </c>
      <c r="AT42" s="28">
        <v>50</v>
      </c>
      <c r="AU42" s="29">
        <f t="shared" si="3"/>
        <v>250</v>
      </c>
      <c r="AV42" s="284"/>
      <c r="AW42" s="13"/>
      <c r="AX42" s="363"/>
      <c r="AY42" s="364"/>
      <c r="AZ42" s="275"/>
      <c r="BA42" s="35" t="s">
        <v>8</v>
      </c>
      <c r="BB42" s="28">
        <v>65</v>
      </c>
      <c r="BC42" s="29">
        <f t="shared" si="4"/>
        <v>325</v>
      </c>
      <c r="BD42" s="284"/>
      <c r="BE42" s="13"/>
      <c r="BF42" s="363"/>
      <c r="BG42" s="364"/>
      <c r="BH42" s="275"/>
      <c r="BI42" s="35" t="s">
        <v>8</v>
      </c>
      <c r="BJ42" s="28"/>
      <c r="BK42" s="29"/>
      <c r="BL42" s="284"/>
      <c r="BM42" s="13"/>
      <c r="BN42" s="378"/>
      <c r="BO42" s="379"/>
      <c r="BP42" s="275"/>
      <c r="BQ42" s="35" t="s">
        <v>8</v>
      </c>
      <c r="BR42" s="28"/>
      <c r="BS42" s="29"/>
      <c r="BT42" s="284"/>
      <c r="BU42" s="13"/>
      <c r="BV42" s="378"/>
      <c r="BW42" s="379"/>
      <c r="BX42" s="275"/>
      <c r="BY42" s="35" t="s">
        <v>8</v>
      </c>
      <c r="BZ42" s="28"/>
      <c r="CA42" s="29"/>
      <c r="CB42" s="284"/>
      <c r="CD42" s="384"/>
      <c r="CE42" s="384"/>
      <c r="CF42" s="384"/>
      <c r="CG42" s="96"/>
      <c r="CH42" s="96"/>
      <c r="CI42" s="124"/>
      <c r="CJ42" s="382"/>
      <c r="CL42" s="384"/>
      <c r="CM42" s="384"/>
      <c r="CN42" s="384"/>
      <c r="CO42" s="96"/>
      <c r="CP42" s="96"/>
      <c r="CQ42" s="124"/>
      <c r="CR42" s="382"/>
    </row>
    <row r="43" spans="1:96" ht="15" customHeight="1" thickBot="1" x14ac:dyDescent="0.3">
      <c r="A43" s="13"/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4"/>
      <c r="T43" s="13"/>
      <c r="U43" s="13"/>
      <c r="V43" s="14"/>
      <c r="W43" s="37"/>
      <c r="X43" s="13"/>
      <c r="Y43" s="13"/>
      <c r="Z43" s="13"/>
      <c r="AA43" s="14"/>
      <c r="AB43" s="13"/>
      <c r="AC43" s="13"/>
      <c r="AD43" s="14"/>
      <c r="AE43" s="37"/>
      <c r="AF43" s="13"/>
      <c r="AG43" s="13"/>
      <c r="AH43" s="13"/>
      <c r="AI43" s="14"/>
      <c r="AJ43" s="13"/>
      <c r="AK43" s="13"/>
      <c r="AL43" s="14"/>
      <c r="AM43" s="37"/>
      <c r="AN43" s="13"/>
      <c r="AO43" s="13"/>
      <c r="AP43" s="13"/>
      <c r="AQ43" s="14"/>
      <c r="AR43" s="13"/>
      <c r="AS43" s="13"/>
      <c r="AT43" s="14"/>
      <c r="AU43" s="37"/>
      <c r="AV43" s="13"/>
      <c r="AW43" s="13"/>
      <c r="AX43" s="13"/>
      <c r="AY43" s="14"/>
      <c r="AZ43" s="13"/>
      <c r="BA43" s="13"/>
      <c r="BB43" s="14"/>
      <c r="BC43" s="37"/>
      <c r="BD43" s="13"/>
      <c r="BE43" s="13"/>
      <c r="BF43" s="13"/>
      <c r="BG43" s="14"/>
      <c r="BH43" s="13"/>
      <c r="BI43" s="13"/>
      <c r="BJ43" s="14"/>
      <c r="BK43" s="37"/>
      <c r="BL43" s="13"/>
      <c r="BM43" s="13"/>
      <c r="BN43" s="13"/>
      <c r="BO43" s="14"/>
      <c r="BP43" s="13"/>
      <c r="BQ43" s="13"/>
      <c r="BR43" s="14"/>
      <c r="BS43" s="37"/>
      <c r="BT43" s="13"/>
      <c r="BU43" s="13"/>
      <c r="BV43" s="13"/>
      <c r="BW43" s="14"/>
      <c r="BX43" s="13"/>
      <c r="BY43" s="13"/>
      <c r="BZ43" s="14"/>
      <c r="CA43" s="37"/>
      <c r="CB43" s="13"/>
      <c r="CD43" s="125"/>
      <c r="CE43" s="96"/>
      <c r="CF43" s="125"/>
      <c r="CG43" s="125"/>
      <c r="CH43" s="96"/>
      <c r="CI43" s="124"/>
      <c r="CJ43" s="125"/>
      <c r="CL43" s="125"/>
      <c r="CM43" s="96"/>
      <c r="CN43" s="125"/>
      <c r="CO43" s="125"/>
      <c r="CP43" s="96"/>
      <c r="CQ43" s="124"/>
      <c r="CR43" s="125"/>
    </row>
    <row r="44" spans="1:96" ht="15" customHeight="1" x14ac:dyDescent="0.25">
      <c r="A44" s="13"/>
      <c r="B44" s="317" t="s">
        <v>218</v>
      </c>
      <c r="C44" s="318"/>
      <c r="D44" s="329" t="s">
        <v>1</v>
      </c>
      <c r="E44" s="315"/>
      <c r="F44" s="33">
        <f>SUM(F15:F42)</f>
        <v>720</v>
      </c>
      <c r="G44" s="34">
        <f>SUM(G15:G42)</f>
        <v>3600</v>
      </c>
      <c r="H44" s="38"/>
      <c r="I44" s="13"/>
      <c r="J44" s="317" t="s">
        <v>218</v>
      </c>
      <c r="K44" s="318"/>
      <c r="L44" s="329" t="s">
        <v>1</v>
      </c>
      <c r="M44" s="315"/>
      <c r="N44" s="33">
        <f>SUM(N15:N42)</f>
        <v>205</v>
      </c>
      <c r="O44" s="34">
        <f>SUM(O15:O42)</f>
        <v>1025</v>
      </c>
      <c r="P44" s="38"/>
      <c r="Q44" s="13"/>
      <c r="R44" s="317" t="s">
        <v>218</v>
      </c>
      <c r="S44" s="318"/>
      <c r="T44" s="329" t="s">
        <v>1</v>
      </c>
      <c r="U44" s="315"/>
      <c r="V44" s="33">
        <f>SUM(V15:V42)</f>
        <v>1008</v>
      </c>
      <c r="W44" s="34">
        <f>SUM(W15:W42)</f>
        <v>5040</v>
      </c>
      <c r="X44" s="38"/>
      <c r="Y44" s="13"/>
      <c r="Z44" s="317" t="s">
        <v>218</v>
      </c>
      <c r="AA44" s="318"/>
      <c r="AB44" s="329" t="s">
        <v>1</v>
      </c>
      <c r="AC44" s="315"/>
      <c r="AD44" s="33">
        <f>SUM(AD15:AD42)</f>
        <v>304</v>
      </c>
      <c r="AE44" s="34">
        <f>SUM(AE15:AE42)</f>
        <v>1520</v>
      </c>
      <c r="AF44" s="38"/>
      <c r="AG44" s="13"/>
      <c r="AH44" s="317" t="s">
        <v>218</v>
      </c>
      <c r="AI44" s="318"/>
      <c r="AJ44" s="315" t="s">
        <v>1</v>
      </c>
      <c r="AK44" s="315"/>
      <c r="AL44" s="33">
        <f>SUM(AL15:AL42)</f>
        <v>8</v>
      </c>
      <c r="AM44" s="34">
        <f>SUM(AM15:AM42)</f>
        <v>40</v>
      </c>
      <c r="AN44" s="38"/>
      <c r="AO44" s="13"/>
      <c r="AP44" s="317" t="s">
        <v>218</v>
      </c>
      <c r="AQ44" s="318"/>
      <c r="AR44" s="315" t="s">
        <v>1</v>
      </c>
      <c r="AS44" s="315"/>
      <c r="AT44" s="33">
        <f>SUM(AT15:AT42)</f>
        <v>1400</v>
      </c>
      <c r="AU44" s="34">
        <f>SUM(AT44*5)</f>
        <v>7000</v>
      </c>
      <c r="AV44" s="38"/>
      <c r="AW44" s="13"/>
      <c r="AX44" s="317" t="s">
        <v>218</v>
      </c>
      <c r="AY44" s="318"/>
      <c r="AZ44" s="315" t="s">
        <v>1</v>
      </c>
      <c r="BA44" s="315"/>
      <c r="BB44" s="33">
        <f>SUM(BB15:BB42)</f>
        <v>1715</v>
      </c>
      <c r="BC44" s="34">
        <f>SUM(BC15:BC42)</f>
        <v>8575</v>
      </c>
      <c r="BD44" s="38"/>
      <c r="BE44" s="13"/>
      <c r="BF44" s="317" t="s">
        <v>218</v>
      </c>
      <c r="BG44" s="318"/>
      <c r="BH44" s="315" t="s">
        <v>1</v>
      </c>
      <c r="BI44" s="315"/>
      <c r="BJ44" s="33">
        <f>SUM(BJ15:BJ42)</f>
        <v>560</v>
      </c>
      <c r="BK44" s="34">
        <f>SUM(BK15:BK42)</f>
        <v>2800</v>
      </c>
      <c r="BL44" s="38"/>
      <c r="BM44" s="13"/>
      <c r="BN44" s="317" t="s">
        <v>218</v>
      </c>
      <c r="BO44" s="318"/>
      <c r="BP44" s="315" t="s">
        <v>1</v>
      </c>
      <c r="BQ44" s="315"/>
      <c r="BR44" s="33">
        <v>8</v>
      </c>
      <c r="BS44" s="34">
        <f>SUM(BS15:BS42)</f>
        <v>2540</v>
      </c>
      <c r="BT44" s="38"/>
      <c r="BU44" s="13"/>
      <c r="BV44" s="317" t="s">
        <v>218</v>
      </c>
      <c r="BW44" s="318"/>
      <c r="BX44" s="315" t="s">
        <v>1</v>
      </c>
      <c r="BY44" s="315"/>
      <c r="BZ44" s="33">
        <f>SUM(BZ15:BZ42)</f>
        <v>32</v>
      </c>
      <c r="CA44" s="34">
        <f>SUM(CA15:CA42)</f>
        <v>4000</v>
      </c>
      <c r="CB44" s="38"/>
      <c r="CD44" s="382"/>
      <c r="CE44" s="382"/>
      <c r="CF44" s="383"/>
      <c r="CG44" s="383"/>
      <c r="CH44" s="96"/>
      <c r="CI44" s="124"/>
      <c r="CJ44" s="125"/>
      <c r="CL44" s="382"/>
      <c r="CM44" s="382"/>
      <c r="CN44" s="383"/>
      <c r="CO44" s="383"/>
      <c r="CP44" s="96"/>
      <c r="CQ44" s="124"/>
      <c r="CR44" s="125"/>
    </row>
    <row r="45" spans="1:96" ht="15" customHeight="1" thickBot="1" x14ac:dyDescent="0.3">
      <c r="A45" s="13"/>
      <c r="B45" s="319"/>
      <c r="C45" s="320"/>
      <c r="D45" s="330" t="s">
        <v>3</v>
      </c>
      <c r="E45" s="316"/>
      <c r="F45" s="39">
        <v>10</v>
      </c>
      <c r="G45" s="40">
        <f>SUM(F45)*300</f>
        <v>3000</v>
      </c>
      <c r="H45" s="41"/>
      <c r="I45" s="13"/>
      <c r="J45" s="319"/>
      <c r="K45" s="320"/>
      <c r="L45" s="330" t="s">
        <v>3</v>
      </c>
      <c r="M45" s="316"/>
      <c r="N45" s="39">
        <v>12</v>
      </c>
      <c r="O45" s="40">
        <f>SUM(N45)*300</f>
        <v>3600</v>
      </c>
      <c r="P45" s="41"/>
      <c r="Q45" s="13"/>
      <c r="R45" s="319"/>
      <c r="S45" s="320"/>
      <c r="T45" s="330" t="s">
        <v>3</v>
      </c>
      <c r="U45" s="316"/>
      <c r="V45" s="39">
        <v>18</v>
      </c>
      <c r="W45" s="40">
        <f>SUM(V45)*300</f>
        <v>5400</v>
      </c>
      <c r="X45" s="41"/>
      <c r="Y45" s="13"/>
      <c r="Z45" s="319"/>
      <c r="AA45" s="320"/>
      <c r="AB45" s="330" t="s">
        <v>3</v>
      </c>
      <c r="AC45" s="316"/>
      <c r="AD45" s="39">
        <v>6</v>
      </c>
      <c r="AE45" s="40">
        <f>SUM(AD45)*300</f>
        <v>1800</v>
      </c>
      <c r="AF45" s="41"/>
      <c r="AG45" s="13"/>
      <c r="AH45" s="319"/>
      <c r="AI45" s="320"/>
      <c r="AJ45" s="316" t="s">
        <v>3</v>
      </c>
      <c r="AK45" s="316"/>
      <c r="AL45" s="39">
        <v>8</v>
      </c>
      <c r="AM45" s="40">
        <f>SUM(AL45)*300</f>
        <v>2400</v>
      </c>
      <c r="AN45" s="41"/>
      <c r="AO45" s="13"/>
      <c r="AP45" s="319"/>
      <c r="AQ45" s="320"/>
      <c r="AR45" s="316" t="s">
        <v>3</v>
      </c>
      <c r="AS45" s="316"/>
      <c r="AT45" s="39">
        <v>24</v>
      </c>
      <c r="AU45" s="40">
        <f>SUM(AT45)*300</f>
        <v>7200</v>
      </c>
      <c r="AV45" s="41"/>
      <c r="AW45" s="13"/>
      <c r="AX45" s="319"/>
      <c r="AY45" s="320"/>
      <c r="AZ45" s="316" t="s">
        <v>3</v>
      </c>
      <c r="BA45" s="316"/>
      <c r="BB45" s="39">
        <v>60</v>
      </c>
      <c r="BC45" s="40">
        <f>SUM(BB45)*300</f>
        <v>18000</v>
      </c>
      <c r="BD45" s="41"/>
      <c r="BE45" s="13"/>
      <c r="BF45" s="319"/>
      <c r="BG45" s="320"/>
      <c r="BH45" s="316" t="s">
        <v>3</v>
      </c>
      <c r="BI45" s="316"/>
      <c r="BJ45" s="39">
        <v>28</v>
      </c>
      <c r="BK45" s="40">
        <f>SUM(BJ45)*300</f>
        <v>8400</v>
      </c>
      <c r="BL45" s="41"/>
      <c r="BM45" s="13"/>
      <c r="BN45" s="319"/>
      <c r="BO45" s="320"/>
      <c r="BP45" s="316" t="s">
        <v>3</v>
      </c>
      <c r="BQ45" s="316"/>
      <c r="BR45" s="39">
        <v>8</v>
      </c>
      <c r="BS45" s="40">
        <f>SUM(BR45)*175</f>
        <v>1400</v>
      </c>
      <c r="BT45" s="41"/>
      <c r="BU45" s="13"/>
      <c r="BV45" s="319"/>
      <c r="BW45" s="320"/>
      <c r="BX45" s="316" t="s">
        <v>3</v>
      </c>
      <c r="BY45" s="316"/>
      <c r="BZ45" s="39">
        <v>32</v>
      </c>
      <c r="CA45" s="40">
        <f>SUM(BZ45)*175</f>
        <v>5600</v>
      </c>
      <c r="CB45" s="41"/>
      <c r="CD45" s="382"/>
      <c r="CE45" s="382"/>
      <c r="CF45" s="383"/>
      <c r="CG45" s="383"/>
      <c r="CH45" s="96"/>
      <c r="CI45" s="124"/>
      <c r="CJ45" s="125"/>
      <c r="CL45" s="382"/>
      <c r="CM45" s="382"/>
      <c r="CN45" s="383"/>
      <c r="CO45" s="383"/>
      <c r="CP45" s="96"/>
      <c r="CQ45" s="124"/>
      <c r="CR45" s="125"/>
    </row>
    <row r="46" spans="1:96" ht="15" customHeight="1" x14ac:dyDescent="0.25"/>
  </sheetData>
  <mergeCells count="294">
    <mergeCell ref="BV5:BW6"/>
    <mergeCell ref="BX5:BZ6"/>
    <mergeCell ref="BV7:BW8"/>
    <mergeCell ref="BX7:BX8"/>
    <mergeCell ref="CL44:CM45"/>
    <mergeCell ref="CN44:CO44"/>
    <mergeCell ref="CN45:CO45"/>
    <mergeCell ref="CL29:CM35"/>
    <mergeCell ref="CN29:CN35"/>
    <mergeCell ref="BV22:BW28"/>
    <mergeCell ref="BX22:BX28"/>
    <mergeCell ref="CB22:CB28"/>
    <mergeCell ref="CD22:CE28"/>
    <mergeCell ref="CF22:CF28"/>
    <mergeCell ref="CJ22:CJ28"/>
    <mergeCell ref="CD15:CE21"/>
    <mergeCell ref="CF15:CF21"/>
    <mergeCell ref="CJ15:CJ21"/>
    <mergeCell ref="CR29:CR35"/>
    <mergeCell ref="CL36:CM42"/>
    <mergeCell ref="CN36:CN42"/>
    <mergeCell ref="CR36:CR42"/>
    <mergeCell ref="CL14:CM14"/>
    <mergeCell ref="CN14:CO14"/>
    <mergeCell ref="CL15:CM21"/>
    <mergeCell ref="CN15:CN21"/>
    <mergeCell ref="CR15:CR21"/>
    <mergeCell ref="CL22:CM28"/>
    <mergeCell ref="CN22:CN28"/>
    <mergeCell ref="CR22:CR28"/>
    <mergeCell ref="CD3:CJ3"/>
    <mergeCell ref="CD4:CJ4"/>
    <mergeCell ref="CD5:CE6"/>
    <mergeCell ref="CF5:CH6"/>
    <mergeCell ref="CD7:CE8"/>
    <mergeCell ref="CF7:CF8"/>
    <mergeCell ref="BN44:BO45"/>
    <mergeCell ref="BP44:BQ44"/>
    <mergeCell ref="BV44:BW45"/>
    <mergeCell ref="BX44:BY44"/>
    <mergeCell ref="CD44:CE45"/>
    <mergeCell ref="CF44:CG44"/>
    <mergeCell ref="BP45:BQ45"/>
    <mergeCell ref="BX45:BY45"/>
    <mergeCell ref="CF45:CG45"/>
    <mergeCell ref="BV36:BW42"/>
    <mergeCell ref="BX36:BX42"/>
    <mergeCell ref="CB36:CB42"/>
    <mergeCell ref="CD36:CE42"/>
    <mergeCell ref="CF36:CF42"/>
    <mergeCell ref="CJ36:CJ42"/>
    <mergeCell ref="CD29:CE35"/>
    <mergeCell ref="CF29:CF35"/>
    <mergeCell ref="CJ29:CJ35"/>
    <mergeCell ref="AX44:AY45"/>
    <mergeCell ref="AZ44:BA44"/>
    <mergeCell ref="BF44:BG45"/>
    <mergeCell ref="BH44:BI44"/>
    <mergeCell ref="AZ45:BA45"/>
    <mergeCell ref="BH45:BI45"/>
    <mergeCell ref="Z44:AA45"/>
    <mergeCell ref="AB44:AC44"/>
    <mergeCell ref="AH44:AI45"/>
    <mergeCell ref="AJ44:AK44"/>
    <mergeCell ref="AP44:AQ45"/>
    <mergeCell ref="AR44:AS44"/>
    <mergeCell ref="AB45:AC45"/>
    <mergeCell ref="AJ45:AK45"/>
    <mergeCell ref="AR45:AS45"/>
    <mergeCell ref="B44:C45"/>
    <mergeCell ref="D44:E44"/>
    <mergeCell ref="J44:K45"/>
    <mergeCell ref="L44:M44"/>
    <mergeCell ref="R44:S45"/>
    <mergeCell ref="T44:U44"/>
    <mergeCell ref="D45:E45"/>
    <mergeCell ref="L45:M45"/>
    <mergeCell ref="T45:U45"/>
    <mergeCell ref="BF36:BG42"/>
    <mergeCell ref="BH36:BH42"/>
    <mergeCell ref="BL36:BL42"/>
    <mergeCell ref="BN36:BO42"/>
    <mergeCell ref="BP36:BP42"/>
    <mergeCell ref="BT36:BT42"/>
    <mergeCell ref="AZ36:AZ42"/>
    <mergeCell ref="AX36:AY42"/>
    <mergeCell ref="BD36:BD42"/>
    <mergeCell ref="AH36:AI42"/>
    <mergeCell ref="AJ36:AJ42"/>
    <mergeCell ref="AN36:AN42"/>
    <mergeCell ref="AP36:AQ42"/>
    <mergeCell ref="AR36:AR42"/>
    <mergeCell ref="AV36:AV42"/>
    <mergeCell ref="R36:S42"/>
    <mergeCell ref="T36:T42"/>
    <mergeCell ref="X36:X42"/>
    <mergeCell ref="Z36:AA42"/>
    <mergeCell ref="AB36:AB42"/>
    <mergeCell ref="AF36:AF42"/>
    <mergeCell ref="B36:C42"/>
    <mergeCell ref="D36:D42"/>
    <mergeCell ref="H36:H42"/>
    <mergeCell ref="J36:K42"/>
    <mergeCell ref="L36:L42"/>
    <mergeCell ref="P36:P42"/>
    <mergeCell ref="BV29:BW35"/>
    <mergeCell ref="BX29:BX35"/>
    <mergeCell ref="CB29:CB35"/>
    <mergeCell ref="BF29:BG35"/>
    <mergeCell ref="BH29:BH35"/>
    <mergeCell ref="BL29:BL35"/>
    <mergeCell ref="BN29:BO35"/>
    <mergeCell ref="BP29:BP35"/>
    <mergeCell ref="BT29:BT35"/>
    <mergeCell ref="AZ29:AZ35"/>
    <mergeCell ref="AX29:AY35"/>
    <mergeCell ref="BD29:BD35"/>
    <mergeCell ref="AH29:AI35"/>
    <mergeCell ref="AJ29:AJ35"/>
    <mergeCell ref="AN29:AN35"/>
    <mergeCell ref="AP29:AQ35"/>
    <mergeCell ref="AR29:AR35"/>
    <mergeCell ref="AV29:AV35"/>
    <mergeCell ref="R29:S35"/>
    <mergeCell ref="T29:T35"/>
    <mergeCell ref="X29:X35"/>
    <mergeCell ref="Z29:AA35"/>
    <mergeCell ref="AB29:AB35"/>
    <mergeCell ref="AF29:AF35"/>
    <mergeCell ref="B29:C35"/>
    <mergeCell ref="D29:D35"/>
    <mergeCell ref="H29:H35"/>
    <mergeCell ref="J29:K35"/>
    <mergeCell ref="L29:L35"/>
    <mergeCell ref="P29:P35"/>
    <mergeCell ref="BF22:BG28"/>
    <mergeCell ref="BH22:BH28"/>
    <mergeCell ref="BL22:BL28"/>
    <mergeCell ref="BN22:BO28"/>
    <mergeCell ref="BP22:BP28"/>
    <mergeCell ref="BT22:BT28"/>
    <mergeCell ref="AZ22:AZ28"/>
    <mergeCell ref="AX22:AY28"/>
    <mergeCell ref="BD22:BD28"/>
    <mergeCell ref="AH22:AI28"/>
    <mergeCell ref="AJ22:AJ28"/>
    <mergeCell ref="AN22:AN28"/>
    <mergeCell ref="AP22:AQ28"/>
    <mergeCell ref="AR22:AR28"/>
    <mergeCell ref="AV22:AV28"/>
    <mergeCell ref="R22:S28"/>
    <mergeCell ref="T22:T28"/>
    <mergeCell ref="X22:X28"/>
    <mergeCell ref="Z22:AA28"/>
    <mergeCell ref="AB22:AB28"/>
    <mergeCell ref="AF22:AF28"/>
    <mergeCell ref="B22:C28"/>
    <mergeCell ref="D22:D28"/>
    <mergeCell ref="H22:H28"/>
    <mergeCell ref="J22:K28"/>
    <mergeCell ref="L22:L28"/>
    <mergeCell ref="P22:P28"/>
    <mergeCell ref="BV15:BW21"/>
    <mergeCell ref="BX15:BX21"/>
    <mergeCell ref="CB15:CB21"/>
    <mergeCell ref="BF15:BG21"/>
    <mergeCell ref="BH15:BH21"/>
    <mergeCell ref="BL15:BL21"/>
    <mergeCell ref="BN15:BO21"/>
    <mergeCell ref="BP15:BP21"/>
    <mergeCell ref="BT15:BT21"/>
    <mergeCell ref="AZ15:AZ21"/>
    <mergeCell ref="AX15:AY21"/>
    <mergeCell ref="BD15:BD21"/>
    <mergeCell ref="AH15:AI21"/>
    <mergeCell ref="AJ15:AJ21"/>
    <mergeCell ref="AN15:AN21"/>
    <mergeCell ref="AP15:AQ21"/>
    <mergeCell ref="AR15:AR21"/>
    <mergeCell ref="AV15:AV21"/>
    <mergeCell ref="R15:S21"/>
    <mergeCell ref="T15:T21"/>
    <mergeCell ref="X15:X21"/>
    <mergeCell ref="Z15:AA21"/>
    <mergeCell ref="AB15:AB21"/>
    <mergeCell ref="AF15:AF21"/>
    <mergeCell ref="B15:C21"/>
    <mergeCell ref="D15:D21"/>
    <mergeCell ref="H15:H21"/>
    <mergeCell ref="J15:K21"/>
    <mergeCell ref="L15:L21"/>
    <mergeCell ref="P15:P21"/>
    <mergeCell ref="BN14:BO14"/>
    <mergeCell ref="BP14:BQ14"/>
    <mergeCell ref="BV14:BW14"/>
    <mergeCell ref="BX14:BY14"/>
    <mergeCell ref="CD14:CE14"/>
    <mergeCell ref="CF14:CG14"/>
    <mergeCell ref="AX14:AY14"/>
    <mergeCell ref="AZ14:BA14"/>
    <mergeCell ref="BF14:BG14"/>
    <mergeCell ref="BH14:BI14"/>
    <mergeCell ref="Z14:AA14"/>
    <mergeCell ref="AB14:AC14"/>
    <mergeCell ref="AH14:AI14"/>
    <mergeCell ref="AJ14:AK14"/>
    <mergeCell ref="AP14:AQ14"/>
    <mergeCell ref="AR14:AS14"/>
    <mergeCell ref="B14:C14"/>
    <mergeCell ref="D14:E14"/>
    <mergeCell ref="J14:K14"/>
    <mergeCell ref="L14:M14"/>
    <mergeCell ref="R14:S14"/>
    <mergeCell ref="T14:U14"/>
    <mergeCell ref="AX13:BD13"/>
    <mergeCell ref="BF13:BL13"/>
    <mergeCell ref="BN13:BT13"/>
    <mergeCell ref="BV13:CB13"/>
    <mergeCell ref="CD13:CJ13"/>
    <mergeCell ref="CL13:CR13"/>
    <mergeCell ref="B13:H13"/>
    <mergeCell ref="J13:P13"/>
    <mergeCell ref="R13:X13"/>
    <mergeCell ref="Z13:AF13"/>
    <mergeCell ref="AH13:AN13"/>
    <mergeCell ref="AP13:AV13"/>
    <mergeCell ref="AX12:BD12"/>
    <mergeCell ref="BF12:BL12"/>
    <mergeCell ref="BN12:BT12"/>
    <mergeCell ref="BV12:CB12"/>
    <mergeCell ref="CD12:CJ12"/>
    <mergeCell ref="CL12:CR12"/>
    <mergeCell ref="B12:H12"/>
    <mergeCell ref="J12:P12"/>
    <mergeCell ref="R12:X12"/>
    <mergeCell ref="Z12:AF12"/>
    <mergeCell ref="AH12:AN12"/>
    <mergeCell ref="AP12:AV12"/>
    <mergeCell ref="BN7:BO8"/>
    <mergeCell ref="BP7:BP8"/>
    <mergeCell ref="AX7:AY8"/>
    <mergeCell ref="AZ7:AZ8"/>
    <mergeCell ref="BF7:BG8"/>
    <mergeCell ref="BH7:BH8"/>
    <mergeCell ref="Z7:AA8"/>
    <mergeCell ref="AB7:AB8"/>
    <mergeCell ref="AH7:AI8"/>
    <mergeCell ref="AJ7:AJ8"/>
    <mergeCell ref="AP7:AQ8"/>
    <mergeCell ref="AR7:AR8"/>
    <mergeCell ref="B7:C8"/>
    <mergeCell ref="D7:D8"/>
    <mergeCell ref="J7:K8"/>
    <mergeCell ref="L7:L8"/>
    <mergeCell ref="R7:S8"/>
    <mergeCell ref="T7:T8"/>
    <mergeCell ref="BN5:BO6"/>
    <mergeCell ref="BP5:BR6"/>
    <mergeCell ref="AX5:AY6"/>
    <mergeCell ref="AZ5:BB6"/>
    <mergeCell ref="BF5:BG6"/>
    <mergeCell ref="BH5:BJ6"/>
    <mergeCell ref="Z5:AA6"/>
    <mergeCell ref="AB5:AD6"/>
    <mergeCell ref="AH5:AI6"/>
    <mergeCell ref="AJ5:AL6"/>
    <mergeCell ref="AP5:AQ6"/>
    <mergeCell ref="AR5:AT6"/>
    <mergeCell ref="B5:C6"/>
    <mergeCell ref="D5:F6"/>
    <mergeCell ref="J5:K6"/>
    <mergeCell ref="L5:N6"/>
    <mergeCell ref="R5:S6"/>
    <mergeCell ref="T5:V6"/>
    <mergeCell ref="AX4:BD4"/>
    <mergeCell ref="BF4:BL4"/>
    <mergeCell ref="BN4:BT4"/>
    <mergeCell ref="BV4:CB4"/>
    <mergeCell ref="B4:H4"/>
    <mergeCell ref="J4:P4"/>
    <mergeCell ref="R4:X4"/>
    <mergeCell ref="Z4:AF4"/>
    <mergeCell ref="AH4:AN4"/>
    <mergeCell ref="AP4:AV4"/>
    <mergeCell ref="AX3:BD3"/>
    <mergeCell ref="BF3:BL3"/>
    <mergeCell ref="BN3:BT3"/>
    <mergeCell ref="BV3:CB3"/>
    <mergeCell ref="B3:H3"/>
    <mergeCell ref="J3:P3"/>
    <mergeCell ref="R3:X3"/>
    <mergeCell ref="Z3:AF3"/>
    <mergeCell ref="AH3:AN3"/>
    <mergeCell ref="AP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May 2019</vt:lpstr>
      <vt:lpstr>June 2019</vt:lpstr>
      <vt:lpstr>July 2019</vt:lpstr>
      <vt:lpstr>Aug 2019</vt:lpstr>
      <vt:lpstr>Sep 2019</vt:lpstr>
      <vt:lpstr>Oct 2019</vt:lpstr>
      <vt:lpstr>Nov 2019</vt:lpstr>
      <vt:lpstr>Dec 2019</vt:lpstr>
      <vt:lpstr>Jan 2020</vt:lpstr>
      <vt:lpstr>Feb 2020</vt:lpstr>
      <vt:lpstr>Mar 2020</vt:lpstr>
      <vt:lpstr>Apr 2020</vt:lpstr>
      <vt:lpstr>May 2020</vt:lpstr>
      <vt:lpstr>June 2020</vt:lpstr>
      <vt:lpstr>July 2020</vt:lpstr>
      <vt:lpstr>Aug 2020</vt:lpstr>
      <vt:lpstr>Sep 2020</vt:lpstr>
      <vt:lpstr>Oct 2020</vt:lpstr>
      <vt:lpstr>Nov 2020</vt:lpstr>
      <vt:lpstr>Dec 2020</vt:lpstr>
      <vt:lpstr>Jan 2021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Sawdon, Helen L.</dc:creator>
  <cp:lastModifiedBy>Helen Sawdon</cp:lastModifiedBy>
  <dcterms:created xsi:type="dcterms:W3CDTF">2018-11-06T16:45:17Z</dcterms:created>
  <dcterms:modified xsi:type="dcterms:W3CDTF">2021-01-06T16:13:44Z</dcterms:modified>
</cp:coreProperties>
</file>